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60" windowWidth="20115" windowHeight="8010" activeTab="4"/>
  </bookViews>
  <sheets>
    <sheet name="Frequency" sheetId="1" r:id="rId1"/>
    <sheet name="Index &amp; Match" sheetId="2" r:id="rId2"/>
    <sheet name="Lookup" sheetId="3" r:id="rId3"/>
    <sheet name="VLookup" sheetId="4" r:id="rId4"/>
    <sheet name="HLookup" sheetId="5" r:id="rId5"/>
  </sheets>
  <definedNames>
    <definedName name="_xlnm._FilterDatabase" localSheetId="1" hidden="1">'Index &amp; Match'!$A$1:$F$11</definedName>
  </definedNames>
  <calcPr calcId="144525"/>
</workbook>
</file>

<file path=xl/calcChain.xml><?xml version="1.0" encoding="utf-8"?>
<calcChain xmlns="http://schemas.openxmlformats.org/spreadsheetml/2006/main">
  <c r="D27" i="5" l="1"/>
  <c r="K23" i="5"/>
  <c r="J23" i="5"/>
  <c r="I23" i="5"/>
  <c r="H23" i="5"/>
  <c r="G23" i="5"/>
  <c r="F23" i="5"/>
  <c r="E23" i="5"/>
  <c r="D23" i="5"/>
  <c r="C23" i="5"/>
  <c r="B23" i="5"/>
  <c r="H11" i="5"/>
  <c r="G11" i="5"/>
  <c r="F11" i="5"/>
  <c r="E11" i="5"/>
  <c r="D11" i="5"/>
  <c r="B6" i="5"/>
  <c r="K6" i="5"/>
  <c r="J6" i="5"/>
  <c r="I6" i="5"/>
  <c r="H6" i="5"/>
  <c r="G6" i="5"/>
  <c r="F6" i="5"/>
  <c r="E6" i="5"/>
  <c r="D6" i="5"/>
  <c r="C6" i="5"/>
  <c r="I10" i="4"/>
  <c r="I6" i="4"/>
  <c r="I5" i="4"/>
  <c r="I4" i="4"/>
  <c r="F2" i="4"/>
  <c r="I3" i="4"/>
  <c r="I2" i="4"/>
  <c r="F11" i="4"/>
  <c r="F10" i="4"/>
  <c r="F9" i="4"/>
  <c r="F8" i="4"/>
  <c r="F7" i="4"/>
  <c r="F6" i="4"/>
  <c r="F5" i="4"/>
  <c r="F4" i="4"/>
  <c r="F3" i="4"/>
  <c r="J8" i="2"/>
  <c r="H14" i="2"/>
  <c r="L3" i="3"/>
  <c r="K3" i="3"/>
  <c r="J3" i="3"/>
  <c r="F2" i="3" l="1"/>
  <c r="F9" i="3"/>
  <c r="F8" i="3"/>
  <c r="F5" i="3"/>
  <c r="F7" i="3"/>
  <c r="F11" i="3"/>
  <c r="F6" i="3"/>
  <c r="F4" i="3"/>
  <c r="M3" i="3" s="1"/>
  <c r="F10" i="3"/>
  <c r="F3" i="3"/>
  <c r="H24" i="2" l="1"/>
  <c r="J22" i="2"/>
  <c r="H27" i="2"/>
  <c r="H9" i="2"/>
  <c r="H7" i="2"/>
  <c r="L12" i="2"/>
  <c r="L8" i="2"/>
  <c r="K8" i="2"/>
  <c r="F3" i="2"/>
  <c r="M8" i="2" s="1"/>
  <c r="F4" i="2"/>
  <c r="F5" i="2"/>
  <c r="F6" i="2"/>
  <c r="F7" i="2"/>
  <c r="F8" i="2"/>
  <c r="F9" i="2"/>
  <c r="F10" i="2"/>
  <c r="F11" i="2"/>
  <c r="F2" i="2"/>
  <c r="M12" i="2" l="1"/>
  <c r="J12" i="2"/>
  <c r="K12" i="2"/>
  <c r="G5" i="1" a="1"/>
  <c r="G5" i="1" s="1"/>
  <c r="H11" i="1"/>
  <c r="H6" i="1"/>
  <c r="H5" i="1"/>
  <c r="G12" i="1" l="1"/>
  <c r="G15" i="1"/>
  <c r="G7" i="1"/>
  <c r="G14" i="1"/>
  <c r="G10" i="1"/>
  <c r="G6" i="1"/>
  <c r="G8" i="1"/>
  <c r="G11" i="1"/>
  <c r="G13" i="1"/>
  <c r="G9" i="1"/>
</calcChain>
</file>

<file path=xl/sharedStrings.xml><?xml version="1.0" encoding="utf-8"?>
<sst xmlns="http://schemas.openxmlformats.org/spreadsheetml/2006/main" count="160" uniqueCount="51">
  <si>
    <r>
      <t>FREQUENCY</t>
    </r>
    <r>
      <rPr>
        <sz val="11"/>
        <color theme="1"/>
        <rFont val="Calibri"/>
        <family val="2"/>
        <scheme val="minor"/>
      </rPr>
      <t xml:space="preserve"> function in Excel is designed to work exclusively with </t>
    </r>
    <r>
      <rPr>
        <b/>
        <sz val="11"/>
        <color theme="1"/>
        <rFont val="Calibri"/>
        <family val="2"/>
        <scheme val="minor"/>
      </rPr>
      <t>numeric data.</t>
    </r>
  </si>
  <si>
    <t>Emp ID</t>
  </si>
  <si>
    <t>Emplyee Name</t>
  </si>
  <si>
    <t>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</si>
  <si>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</si>
  <si>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</si>
  <si>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</si>
  <si>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</si>
  <si>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</si>
  <si>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</si>
  <si>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</si>
  <si>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</si>
  <si>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</si>
  <si>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</si>
  <si>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</si>
  <si>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</si>
  <si>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</si>
  <si>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</si>
  <si>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</si>
  <si>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</si>
  <si>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</si>
  <si>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</si>
  <si>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</si>
  <si>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</si>
  <si>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UNIQUE AGE</t>
  </si>
  <si>
    <t>FREQUENCY</t>
  </si>
  <si>
    <t>Countif</t>
  </si>
  <si>
    <t>Name</t>
  </si>
  <si>
    <t>Math</t>
  </si>
  <si>
    <t>English</t>
  </si>
  <si>
    <t>History</t>
  </si>
  <si>
    <t>Total</t>
  </si>
  <si>
    <t>Arham</t>
  </si>
  <si>
    <t>Sheeth</t>
  </si>
  <si>
    <t>Cyrus</t>
  </si>
  <si>
    <t>Herald</t>
  </si>
  <si>
    <t>Zeus</t>
  </si>
  <si>
    <t>Hedies</t>
  </si>
  <si>
    <t>Paul</t>
  </si>
  <si>
    <t>Peter</t>
  </si>
  <si>
    <t>Alexander</t>
  </si>
  <si>
    <t>Roll No</t>
  </si>
  <si>
    <t>Kazuya</t>
  </si>
  <si>
    <t>Column Number</t>
  </si>
  <si>
    <t>Filter By Name</t>
  </si>
  <si>
    <t>Filter By Roll No</t>
  </si>
  <si>
    <t>"Name" Row No</t>
  </si>
  <si>
    <t>"Roll No" Row No</t>
  </si>
  <si>
    <t>Row No</t>
  </si>
  <si>
    <t>Column No</t>
  </si>
  <si>
    <t>Lookup by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</si>
</sst>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6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5" tint="0.3999755851924192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3" fillId="3" borderId="0" xfId="2" applyBorder="1"/>
    <xf numFmtId="0" fontId="0" fillId="0" borderId="11" xfId="0" applyBorder="1"/>
    <xf numFmtId="0" fontId="0" fillId="0" borderId="0" xfId="0" applyBorder="1" applyAlignment="1">
      <alignment horizontal="left"/>
    </xf>
    <xf numFmtId="0" fontId="3" fillId="4" borderId="10" xfId="3" applyBorder="1"/>
    <xf numFmtId="0" fontId="3" fillId="4" borderId="0" xfId="3" applyBorder="1"/>
    <xf numFmtId="0" fontId="3" fillId="4" borderId="11" xfId="3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 applyAlignment="1">
      <alignment horizontal="left"/>
    </xf>
    <xf numFmtId="0" fontId="3" fillId="2" borderId="0" xfId="1" applyBorder="1" applyAlignment="1">
      <alignment horizontal="center"/>
    </xf>
    <xf numFmtId="0" fontId="3" fillId="2" borderId="11" xfId="1" applyBorder="1" applyAlignment="1">
      <alignment horizontal="center"/>
    </xf>
    <xf numFmtId="0" fontId="3" fillId="4" borderId="0" xfId="3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1" xfId="0" applyFont="1" applyFill="1" applyBorder="1"/>
    <xf numFmtId="0" fontId="0" fillId="6" borderId="2" xfId="0" applyFont="1" applyFill="1" applyBorder="1"/>
    <xf numFmtId="0" fontId="0" fillId="6" borderId="3" xfId="0" applyFont="1" applyFill="1" applyBorder="1"/>
    <xf numFmtId="0" fontId="3" fillId="3" borderId="15" xfId="2" applyBorder="1" applyAlignment="1">
      <alignment horizontal="center"/>
    </xf>
    <xf numFmtId="0" fontId="2" fillId="5" borderId="0" xfId="0" applyFont="1" applyFill="1" applyBorder="1"/>
  </cellXfs>
  <cellStyles count="4">
    <cellStyle name="60% - Accent4" xfId="3" builtinId="44"/>
    <cellStyle name="Accent2" xfId="1" builtinId="33"/>
    <cellStyle name="Accent4" xfId="2" builtinId="4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363140</xdr:colOff>
      <xdr:row>22</xdr:row>
      <xdr:rowOff>53578</xdr:rowOff>
    </xdr:from>
    <xdr:to>
      <xdr:col>8</xdr:col>
      <xdr:colOff>440532</xdr:colOff>
      <xdr:row>27</xdr:row>
      <xdr:rowOff>136921</xdr:rowOff>
    </xdr:to>
    <xdr:sp macro="" textlink="">
      <xdr:nvSpPr>
        <xdr:cNvPr id="2" name="TextBox 1"/>
        <xdr:cNvSpPr txBox="1"/>
      </xdr:nvSpPr>
      <xdr:spPr>
        <a:xfrm>
          <a:off x="4107656" y="4244578"/>
          <a:ext cx="2143126" cy="10358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In older versions of Excel, pressing </a:t>
          </a:r>
          <a:r>
            <a:rPr lang="en-IN" b="1"/>
            <a:t>Ctrl + Shift + Enter</a:t>
          </a:r>
          <a:r>
            <a:rPr lang="en-IN"/>
            <a:t> is required to correctly enter an </a:t>
          </a:r>
          <a:r>
            <a:rPr lang="en-IN" b="1"/>
            <a:t>array formula</a:t>
          </a:r>
          <a:r>
            <a:rPr lang="en-IN"/>
            <a:t> like the </a:t>
          </a:r>
          <a:r>
            <a:rPr lang="en-IN" b="1"/>
            <a:t>FREQUENCY</a:t>
          </a:r>
          <a:r>
            <a:rPr lang="en-IN"/>
            <a:t> function.</a:t>
          </a:r>
          <a:endParaRPr lang="en-IN" sz="1100"/>
        </a:p>
      </xdr:txBody>
    </xdr:sp>
    <xdr:clientData/>
  </xdr:twoCellAnchor>
  <xdr:twoCellAnchor>
    <xdr:from>
      <xdr:col>5</xdr:col>
      <xdr:colOff>357187</xdr:colOff>
      <xdr:row>17</xdr:row>
      <xdr:rowOff>11906</xdr:rowOff>
    </xdr:from>
    <xdr:to>
      <xdr:col>8</xdr:col>
      <xdr:colOff>440531</xdr:colOff>
      <xdr:row>21</xdr:row>
      <xdr:rowOff>160734</xdr:rowOff>
    </xdr:to>
    <xdr:sp macro="" textlink="">
      <xdr:nvSpPr>
        <xdr:cNvPr id="3" name="TextBox 2"/>
        <xdr:cNvSpPr txBox="1"/>
      </xdr:nvSpPr>
      <xdr:spPr>
        <a:xfrm>
          <a:off x="4101703" y="3250406"/>
          <a:ext cx="2149078" cy="910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</a:t>
          </a:r>
          <a:r>
            <a:rPr lang="en-IN" sz="1100" baseline="0"/>
            <a:t> all data in frequency column when frequency formula is applied than press ctrl + shift + Enter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321469</xdr:colOff>
      <xdr:row>12</xdr:row>
      <xdr:rowOff>5953</xdr:rowOff>
    </xdr:from>
    <xdr:to>
      <xdr:col>3</xdr:col>
      <xdr:colOff>529828</xdr:colOff>
      <xdr:row>24</xdr:row>
      <xdr:rowOff>11906</xdr:rowOff>
    </xdr:to>
    <xdr:sp macro="" textlink="">
      <xdr:nvSpPr>
        <xdr:cNvPr id="2" name="TextBox 1"/>
        <xdr:cNvSpPr txBox="1"/>
      </xdr:nvSpPr>
      <xdr:spPr>
        <a:xfrm>
          <a:off x="321469" y="2291953"/>
          <a:ext cx="1815703" cy="2291953"/>
        </a:xfrm>
        <a:prstGeom prst="rect">
          <a:avLst/>
        </a:prstGeom>
        <a:ln>
          <a:prstDash val="sysDash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INDEX</a:t>
          </a:r>
          <a:r>
            <a:rPr lang="en-IN" sz="1000" b="1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:</a:t>
          </a:r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Returns the value of a cell at a specified row and column in a range.</a:t>
          </a:r>
        </a:p>
        <a:p>
          <a:endParaRPr lang="en-IN" sz="1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MATCH : Return the relative position (row or column number) of a value within a specified range.</a:t>
          </a:r>
        </a:p>
        <a:p>
          <a:endParaRPr lang="en-IN" sz="1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Use INDEX+MATCH When :</a:t>
          </a:r>
        </a:p>
        <a:p>
          <a:endParaRPr lang="en-IN" sz="1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</a:t>
          </a:r>
          <a:r>
            <a:rPr lang="en-IN" sz="9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You need a single specific value (rather than returning entire rows/columns).</a:t>
          </a:r>
        </a:p>
        <a:p>
          <a:endParaRPr lang="en-IN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157654</xdr:colOff>
      <xdr:row>4</xdr:row>
      <xdr:rowOff>177361</xdr:rowOff>
    </xdr:from>
    <xdr:to>
      <xdr:col>11</xdr:col>
      <xdr:colOff>151085</xdr:colOff>
      <xdr:row>18</xdr:row>
      <xdr:rowOff>52552</xdr:rowOff>
    </xdr:to>
    <xdr:sp macro="" textlink="">
      <xdr:nvSpPr>
        <xdr:cNvPr id="2" name="TextBox 1"/>
        <xdr:cNvSpPr txBox="1"/>
      </xdr:nvSpPr>
      <xdr:spPr>
        <a:xfrm>
          <a:off x="4434051" y="939361"/>
          <a:ext cx="2437086" cy="2542191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Syntax : LOOKUP(lookup_value, lookup_vector, result_vector)</a:t>
          </a:r>
        </a:p>
        <a:p>
          <a:endParaRPr lang="en-IN" sz="1000" b="1"/>
        </a:p>
        <a:p>
          <a:r>
            <a:rPr lang="en-IN" sz="1000" b="1"/>
            <a:t>lookup_value</a:t>
          </a:r>
          <a:r>
            <a:rPr lang="en-IN" sz="1000"/>
            <a:t>: The value you want to search for.</a:t>
          </a:r>
        </a:p>
        <a:p>
          <a:r>
            <a:rPr lang="en-IN" sz="1000" b="1"/>
            <a:t>lookup_vector</a:t>
          </a:r>
          <a:r>
            <a:rPr lang="en-IN" sz="1000"/>
            <a:t>: The column or row where you want to search for the lookup_value.</a:t>
          </a:r>
        </a:p>
        <a:p>
          <a:r>
            <a:rPr lang="en-IN" sz="1000" b="1"/>
            <a:t>result_vector</a:t>
          </a:r>
          <a:r>
            <a:rPr lang="en-IN" sz="1000"/>
            <a:t>: The column or row from which you want to return the corresponding value.</a:t>
          </a:r>
        </a:p>
        <a:p>
          <a:endParaRPr lang="en-IN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 LOOKUP assumes the data in the lookup_vector  is sorted in ascending order. If not sorted, it may give incorrect results.</a:t>
          </a:r>
          <a:endParaRPr lang="en-IN" sz="1000">
            <a:effectLst/>
          </a:endParaRPr>
        </a:p>
        <a:p>
          <a:endParaRPr lang="en-IN" sz="1000"/>
        </a:p>
        <a:p>
          <a:endParaRPr lang="en-IN" sz="1000" b="1"/>
        </a:p>
        <a:p>
          <a:endParaRPr lang="en-IN" sz="1000" b="1"/>
        </a:p>
        <a:p>
          <a:endParaRPr lang="en-IN" sz="1000" b="1"/>
        </a:p>
        <a:p>
          <a:endParaRPr lang="en-IN" sz="10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</xdr:row>
      <xdr:rowOff>17860</xdr:rowOff>
    </xdr:from>
    <xdr:to>
      <xdr:col>12</xdr:col>
      <xdr:colOff>250031</xdr:colOff>
      <xdr:row>10</xdr:row>
      <xdr:rowOff>148829</xdr:rowOff>
    </xdr:to>
    <xdr:sp macro="" textlink="">
      <xdr:nvSpPr>
        <xdr:cNvPr id="2" name="TextBox 1"/>
        <xdr:cNvSpPr txBox="1"/>
      </xdr:nvSpPr>
      <xdr:spPr>
        <a:xfrm>
          <a:off x="5655469" y="208360"/>
          <a:ext cx="1881187" cy="1845469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/>
            <a:t>Syntax</a:t>
          </a:r>
          <a:r>
            <a:rPr lang="en-IN" sz="1050" baseline="0"/>
            <a:t> : </a:t>
          </a:r>
        </a:p>
        <a:p>
          <a:r>
            <a:rPr lang="en-IN" sz="1050" baseline="0"/>
            <a:t>VLOOKUP(lookup_value, table_array, col_index_num, [range_lookup])</a:t>
          </a:r>
        </a:p>
        <a:p>
          <a:endParaRPr lang="en-IN" sz="1050"/>
        </a:p>
        <a:p>
          <a:endParaRPr lang="en-IN" sz="1050"/>
        </a:p>
        <a:p>
          <a:r>
            <a:rPr lang="en-IN" sz="1050"/>
            <a:t>Note : VLOOKUP </a:t>
          </a:r>
          <a:r>
            <a:rPr lang="en-IN" sz="1050" b="1"/>
            <a:t>won't work properly</a:t>
          </a:r>
          <a:r>
            <a:rPr lang="en-IN" sz="1050"/>
            <a:t> if the lookup_value is not in the first column of the range you specify.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308742</xdr:colOff>
      <xdr:row>9</xdr:row>
      <xdr:rowOff>131379</xdr:rowOff>
    </xdr:from>
    <xdr:to>
      <xdr:col>12</xdr:col>
      <xdr:colOff>124810</xdr:colOff>
      <xdr:row>14</xdr:row>
      <xdr:rowOff>32845</xdr:rowOff>
    </xdr:to>
    <xdr:sp macro="" textlink="">
      <xdr:nvSpPr>
        <xdr:cNvPr id="2" name="TextBox 1"/>
        <xdr:cNvSpPr txBox="1"/>
      </xdr:nvSpPr>
      <xdr:spPr>
        <a:xfrm>
          <a:off x="5806966" y="1845879"/>
          <a:ext cx="1648810" cy="853966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Note : </a:t>
          </a:r>
          <a:r>
            <a:rPr lang="en-IN"/>
            <a:t>It searches for the lookup_value in the </a:t>
          </a:r>
          <a:r>
            <a:rPr lang="en-IN" b="1"/>
            <a:t>first row</a:t>
          </a:r>
          <a:r>
            <a:rPr lang="en-IN"/>
            <a:t> of the table_array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60" zoomScaleNormal="160" workbookViewId="0">
      <selection activeCell="C24" sqref="C24"/>
    </sheetView>
  </sheetViews>
  <sheetFormatPr defaultRowHeight="15" x14ac:dyDescent="0.25"/>
  <cols>
    <col min="2" max="2" width="14.5703125" bestFit="1" customWidth="1"/>
    <col min="4" max="4" width="12.42578125" customWidth="1"/>
    <col min="5" max="5" width="11" bestFit="1" customWidth="1"/>
    <col min="6" max="6" width="12" bestFit="1" customWidth="1"/>
    <col min="7" max="7" width="11.42578125" bestFit="1" customWidth="1"/>
    <col min="8" max="8" width="7.5703125" bestFit="1" customWidth="1"/>
    <col min="10" max="10" width="16.28515625" customWidth="1"/>
  </cols>
  <sheetData>
    <row r="1" spans="1:10" x14ac:dyDescent="0.25">
      <c r="A1" t="s">
        <v>1</v>
      </c>
      <c r="B1" t="s">
        <v>2</v>
      </c>
      <c r="C1" t="s">
        <v>3</v>
      </c>
    </row>
    <row r="2" spans="1:10" x14ac:dyDescent="0.25">
      <c r="A2">
        <v>1</v>
      </c>
      <c r="B2" t="s">
        <v>4</v>
      </c>
      <c r="C2">
        <v>20</v>
      </c>
      <c r="E2" s="29" t="s">
        <v>0</v>
      </c>
      <c r="F2" s="29"/>
      <c r="G2" s="29"/>
      <c r="H2" s="29"/>
      <c r="I2" s="29"/>
      <c r="J2" s="29"/>
    </row>
    <row r="3" spans="1:10" x14ac:dyDescent="0.25">
      <c r="A3">
        <v>2</v>
      </c>
      <c r="B3" t="s">
        <v>5</v>
      </c>
      <c r="C3">
        <v>90</v>
      </c>
    </row>
    <row r="4" spans="1:10" x14ac:dyDescent="0.25">
      <c r="A4">
        <v>3</v>
      </c>
      <c r="B4" t="s">
        <v>6</v>
      </c>
      <c r="C4">
        <v>32</v>
      </c>
      <c r="F4" t="s">
        <v>24</v>
      </c>
      <c r="G4" t="s">
        <v>25</v>
      </c>
      <c r="H4" t="s">
        <v>26</v>
      </c>
    </row>
    <row r="5" spans="1:10" x14ac:dyDescent="0.25">
      <c r="A5">
        <v>4</v>
      </c>
      <c r="B5" t="s">
        <v>7</v>
      </c>
      <c r="C5">
        <v>25</v>
      </c>
      <c r="F5">
        <v>20</v>
      </c>
      <c r="G5">
        <f t="array" ref="G5:G15">FREQUENCY(C2:C21,F5:F15)</f>
        <v>2</v>
      </c>
      <c r="H5">
        <f>COUNTIF(C2:C21,20)</f>
        <v>2</v>
      </c>
    </row>
    <row r="6" spans="1:10" x14ac:dyDescent="0.25">
      <c r="A6">
        <v>5</v>
      </c>
      <c r="B6" t="s">
        <v>8</v>
      </c>
      <c r="C6">
        <v>90</v>
      </c>
      <c r="F6">
        <v>90</v>
      </c>
      <c r="G6">
        <v>3</v>
      </c>
      <c r="H6">
        <f>COUNTIF(C2:C21,90)</f>
        <v>3</v>
      </c>
    </row>
    <row r="7" spans="1:10" x14ac:dyDescent="0.25">
      <c r="A7">
        <v>6</v>
      </c>
      <c r="B7" t="s">
        <v>9</v>
      </c>
      <c r="C7">
        <v>20</v>
      </c>
      <c r="F7">
        <v>32</v>
      </c>
      <c r="G7">
        <v>1</v>
      </c>
    </row>
    <row r="8" spans="1:10" x14ac:dyDescent="0.25">
      <c r="A8">
        <v>7</v>
      </c>
      <c r="B8" t="s">
        <v>10</v>
      </c>
      <c r="C8">
        <v>88</v>
      </c>
      <c r="F8">
        <v>25</v>
      </c>
      <c r="G8">
        <v>4</v>
      </c>
    </row>
    <row r="9" spans="1:10" x14ac:dyDescent="0.25">
      <c r="A9">
        <v>8</v>
      </c>
      <c r="B9" t="s">
        <v>11</v>
      </c>
      <c r="C9">
        <v>45</v>
      </c>
      <c r="F9">
        <v>88</v>
      </c>
      <c r="G9">
        <v>2</v>
      </c>
    </row>
    <row r="10" spans="1:10" x14ac:dyDescent="0.25">
      <c r="A10">
        <v>9</v>
      </c>
      <c r="B10" t="s">
        <v>12</v>
      </c>
      <c r="C10">
        <v>50</v>
      </c>
      <c r="F10">
        <v>45</v>
      </c>
      <c r="G10">
        <v>1</v>
      </c>
    </row>
    <row r="11" spans="1:10" x14ac:dyDescent="0.25">
      <c r="A11">
        <v>10</v>
      </c>
      <c r="B11" t="s">
        <v>13</v>
      </c>
      <c r="C11">
        <v>25</v>
      </c>
      <c r="F11">
        <v>50</v>
      </c>
      <c r="G11">
        <v>3</v>
      </c>
      <c r="H11">
        <f>COUNTIF(C2:C21,50)</f>
        <v>3</v>
      </c>
    </row>
    <row r="12" spans="1:10" x14ac:dyDescent="0.25">
      <c r="A12">
        <v>11</v>
      </c>
      <c r="B12" t="s">
        <v>14</v>
      </c>
      <c r="C12">
        <v>50</v>
      </c>
      <c r="F12">
        <v>34</v>
      </c>
      <c r="G12">
        <v>1</v>
      </c>
    </row>
    <row r="13" spans="1:10" x14ac:dyDescent="0.25">
      <c r="A13">
        <v>12</v>
      </c>
      <c r="B13" t="s">
        <v>15</v>
      </c>
      <c r="C13">
        <v>25</v>
      </c>
      <c r="F13">
        <v>59</v>
      </c>
      <c r="G13">
        <v>1</v>
      </c>
    </row>
    <row r="14" spans="1:10" x14ac:dyDescent="0.25">
      <c r="A14">
        <v>13</v>
      </c>
      <c r="B14" t="s">
        <v>16</v>
      </c>
      <c r="C14">
        <v>25</v>
      </c>
      <c r="F14">
        <v>43</v>
      </c>
      <c r="G14">
        <v>1</v>
      </c>
    </row>
    <row r="15" spans="1:10" x14ac:dyDescent="0.25">
      <c r="A15">
        <v>14</v>
      </c>
      <c r="B15" t="s">
        <v>17</v>
      </c>
      <c r="C15">
        <v>50</v>
      </c>
      <c r="F15">
        <v>12</v>
      </c>
      <c r="G15">
        <v>1</v>
      </c>
    </row>
    <row r="16" spans="1:10" x14ac:dyDescent="0.25">
      <c r="A16">
        <v>15</v>
      </c>
      <c r="B16" t="s">
        <v>18</v>
      </c>
      <c r="C16">
        <v>34</v>
      </c>
    </row>
    <row r="17" spans="1:9" x14ac:dyDescent="0.25">
      <c r="A17">
        <v>16</v>
      </c>
      <c r="B17" t="s">
        <v>19</v>
      </c>
      <c r="C17">
        <v>59</v>
      </c>
      <c r="H17" s="2"/>
      <c r="I17" s="2"/>
    </row>
    <row r="18" spans="1:9" x14ac:dyDescent="0.25">
      <c r="A18">
        <v>17</v>
      </c>
      <c r="B18" t="s">
        <v>20</v>
      </c>
      <c r="C18">
        <v>88</v>
      </c>
      <c r="H18" s="2"/>
      <c r="I18" s="2"/>
    </row>
    <row r="19" spans="1:9" x14ac:dyDescent="0.25">
      <c r="A19">
        <v>18</v>
      </c>
      <c r="B19" t="s">
        <v>21</v>
      </c>
      <c r="C19">
        <v>43</v>
      </c>
      <c r="H19" s="2"/>
      <c r="I19" s="2"/>
    </row>
    <row r="20" spans="1:9" x14ac:dyDescent="0.25">
      <c r="A20">
        <v>19</v>
      </c>
      <c r="B20" t="s">
        <v>22</v>
      </c>
      <c r="C20">
        <v>90</v>
      </c>
    </row>
    <row r="21" spans="1:9" x14ac:dyDescent="0.25">
      <c r="A21">
        <v>20</v>
      </c>
      <c r="B21" t="s">
        <v>23</v>
      </c>
      <c r="C21">
        <v>12</v>
      </c>
    </row>
    <row r="26" spans="1:9" x14ac:dyDescent="0.25">
      <c r="D26" s="1"/>
    </row>
  </sheetData>
  <mergeCells count="1">
    <mergeCell ref="E2:J2"/>
  </mergeCells>
  <conditionalFormatting sqref="F5:F15">
    <cfRule type="duplicateValues" dxfId="1" priority="2"/>
  </conditionalFormatting>
  <conditionalFormatting sqref="C2:C21">
    <cfRule type="cellIs" dxfId="0" priority="1" operator="equal">
      <formula>50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7" zoomScale="160" zoomScaleNormal="160" workbookViewId="0">
      <selection activeCell="F17" sqref="F17"/>
    </sheetView>
  </sheetViews>
  <sheetFormatPr defaultRowHeight="15" x14ac:dyDescent="0.25"/>
  <cols>
    <col min="1" max="7" width="8" customWidth="1"/>
    <col min="8" max="8" width="15.7109375" bestFit="1" customWidth="1"/>
    <col min="9" max="9" width="8" customWidth="1"/>
  </cols>
  <sheetData>
    <row r="1" spans="1:13" x14ac:dyDescent="0.25">
      <c r="A1" s="6" t="s">
        <v>41</v>
      </c>
      <c r="B1" s="7" t="s">
        <v>27</v>
      </c>
      <c r="C1" s="7" t="s">
        <v>28</v>
      </c>
      <c r="D1" s="7" t="s">
        <v>29</v>
      </c>
      <c r="E1" s="7" t="s">
        <v>30</v>
      </c>
      <c r="F1" s="8" t="s">
        <v>31</v>
      </c>
    </row>
    <row r="2" spans="1:13" x14ac:dyDescent="0.25">
      <c r="A2" s="9">
        <v>1</v>
      </c>
      <c r="B2" s="10" t="s">
        <v>32</v>
      </c>
      <c r="C2" s="10">
        <v>33</v>
      </c>
      <c r="D2" s="10">
        <v>43</v>
      </c>
      <c r="E2" s="10">
        <v>53</v>
      </c>
      <c r="F2" s="11">
        <f>SUM(C2:E2)</f>
        <v>129</v>
      </c>
      <c r="H2" s="15"/>
      <c r="I2" s="16"/>
      <c r="J2" s="16"/>
      <c r="K2" s="16"/>
      <c r="L2" s="16"/>
      <c r="M2" s="17"/>
    </row>
    <row r="3" spans="1:13" x14ac:dyDescent="0.25">
      <c r="A3" s="12">
        <v>2</v>
      </c>
      <c r="B3" s="13" t="s">
        <v>33</v>
      </c>
      <c r="C3" s="13">
        <v>43</v>
      </c>
      <c r="D3" s="13">
        <v>14</v>
      </c>
      <c r="E3" s="13">
        <v>69</v>
      </c>
      <c r="F3" s="14">
        <f t="shared" ref="F3:F11" si="0">SUM(C3:E3)</f>
        <v>126</v>
      </c>
      <c r="H3" s="18"/>
      <c r="I3" s="19"/>
      <c r="J3" s="20" t="s">
        <v>27</v>
      </c>
      <c r="K3" s="19"/>
      <c r="L3" s="20" t="s">
        <v>41</v>
      </c>
      <c r="M3" s="21"/>
    </row>
    <row r="4" spans="1:13" x14ac:dyDescent="0.25">
      <c r="A4" s="9">
        <v>3</v>
      </c>
      <c r="B4" s="10" t="s">
        <v>34</v>
      </c>
      <c r="C4" s="10">
        <v>67</v>
      </c>
      <c r="D4" s="10">
        <v>86</v>
      </c>
      <c r="E4" s="10">
        <v>54</v>
      </c>
      <c r="F4" s="11">
        <f t="shared" si="0"/>
        <v>207</v>
      </c>
      <c r="H4" s="18"/>
      <c r="I4" s="19"/>
      <c r="J4" s="22" t="s">
        <v>37</v>
      </c>
      <c r="K4" s="19"/>
      <c r="L4" s="22">
        <v>4</v>
      </c>
      <c r="M4" s="21"/>
    </row>
    <row r="5" spans="1:13" x14ac:dyDescent="0.25">
      <c r="A5" s="12">
        <v>4</v>
      </c>
      <c r="B5" s="13" t="s">
        <v>35</v>
      </c>
      <c r="C5" s="13">
        <v>74</v>
      </c>
      <c r="D5" s="13">
        <v>54</v>
      </c>
      <c r="E5" s="13">
        <v>34</v>
      </c>
      <c r="F5" s="14">
        <f t="shared" si="0"/>
        <v>162</v>
      </c>
      <c r="H5" s="18"/>
      <c r="I5" s="19"/>
      <c r="J5" s="19"/>
      <c r="K5" s="19"/>
      <c r="L5" s="19"/>
      <c r="M5" s="21"/>
    </row>
    <row r="6" spans="1:13" x14ac:dyDescent="0.25">
      <c r="A6" s="9">
        <v>5</v>
      </c>
      <c r="B6" s="10" t="s">
        <v>36</v>
      </c>
      <c r="C6" s="10">
        <v>21</v>
      </c>
      <c r="D6" s="10">
        <v>45</v>
      </c>
      <c r="E6" s="10">
        <v>42</v>
      </c>
      <c r="F6" s="11">
        <f t="shared" si="0"/>
        <v>108</v>
      </c>
      <c r="H6" s="23" t="s">
        <v>46</v>
      </c>
      <c r="I6" s="19"/>
      <c r="J6" s="30" t="s">
        <v>44</v>
      </c>
      <c r="K6" s="30"/>
      <c r="L6" s="30"/>
      <c r="M6" s="31"/>
    </row>
    <row r="7" spans="1:13" x14ac:dyDescent="0.25">
      <c r="A7" s="12">
        <v>6</v>
      </c>
      <c r="B7" s="13" t="s">
        <v>42</v>
      </c>
      <c r="C7" s="13">
        <v>90</v>
      </c>
      <c r="D7" s="13">
        <v>90</v>
      </c>
      <c r="E7" s="13">
        <v>12</v>
      </c>
      <c r="F7" s="14">
        <f t="shared" si="0"/>
        <v>192</v>
      </c>
      <c r="H7" s="18">
        <f>MATCH(J4,B1:B11,0)</f>
        <v>8</v>
      </c>
      <c r="I7" s="19"/>
      <c r="J7" s="24" t="s">
        <v>28</v>
      </c>
      <c r="K7" s="24" t="s">
        <v>29</v>
      </c>
      <c r="L7" s="24" t="s">
        <v>30</v>
      </c>
      <c r="M7" s="25" t="s">
        <v>31</v>
      </c>
    </row>
    <row r="8" spans="1:13" x14ac:dyDescent="0.25">
      <c r="A8" s="9">
        <v>7</v>
      </c>
      <c r="B8" s="10" t="s">
        <v>37</v>
      </c>
      <c r="C8" s="10">
        <v>54</v>
      </c>
      <c r="D8" s="10">
        <v>43</v>
      </c>
      <c r="E8" s="10">
        <v>43</v>
      </c>
      <c r="F8" s="11">
        <f t="shared" si="0"/>
        <v>140</v>
      </c>
      <c r="H8" s="23" t="s">
        <v>43</v>
      </c>
      <c r="I8" s="19"/>
      <c r="J8" s="19">
        <f>INDEX(A1:F11,3,3)</f>
        <v>43</v>
      </c>
      <c r="K8" s="19">
        <f>INDEX(A1:F11,3,4)</f>
        <v>14</v>
      </c>
      <c r="L8" s="19">
        <f>INDEX(A1:F11,3,5)</f>
        <v>69</v>
      </c>
      <c r="M8" s="21">
        <f>INDEX(A1:F11,3,6)</f>
        <v>126</v>
      </c>
    </row>
    <row r="9" spans="1:13" x14ac:dyDescent="0.25">
      <c r="A9" s="12">
        <v>8</v>
      </c>
      <c r="B9" s="13" t="s">
        <v>38</v>
      </c>
      <c r="C9" s="13">
        <v>53</v>
      </c>
      <c r="D9" s="13">
        <v>42</v>
      </c>
      <c r="E9" s="13">
        <v>94</v>
      </c>
      <c r="F9" s="14">
        <f t="shared" si="0"/>
        <v>189</v>
      </c>
      <c r="H9" s="18">
        <f>MATCH(D1,A1:F1,0)</f>
        <v>4</v>
      </c>
      <c r="I9" s="19"/>
      <c r="J9" s="19"/>
      <c r="K9" s="19"/>
      <c r="L9" s="19"/>
      <c r="M9" s="21"/>
    </row>
    <row r="10" spans="1:13" x14ac:dyDescent="0.25">
      <c r="A10" s="9">
        <v>9</v>
      </c>
      <c r="B10" s="10" t="s">
        <v>39</v>
      </c>
      <c r="C10" s="10">
        <v>42</v>
      </c>
      <c r="D10" s="10">
        <v>66</v>
      </c>
      <c r="E10" s="10">
        <v>43</v>
      </c>
      <c r="F10" s="11">
        <f t="shared" si="0"/>
        <v>151</v>
      </c>
      <c r="H10" s="18"/>
      <c r="I10" s="19"/>
      <c r="J10" s="30" t="s">
        <v>45</v>
      </c>
      <c r="K10" s="30"/>
      <c r="L10" s="30"/>
      <c r="M10" s="31"/>
    </row>
    <row r="11" spans="1:13" x14ac:dyDescent="0.25">
      <c r="A11" s="3">
        <v>10</v>
      </c>
      <c r="B11" s="4" t="s">
        <v>40</v>
      </c>
      <c r="C11" s="4">
        <v>59</v>
      </c>
      <c r="D11" s="4">
        <v>24</v>
      </c>
      <c r="E11" s="4">
        <v>43</v>
      </c>
      <c r="F11" s="5">
        <f t="shared" si="0"/>
        <v>126</v>
      </c>
      <c r="H11" s="18"/>
      <c r="I11" s="19"/>
      <c r="J11" s="24" t="s">
        <v>28</v>
      </c>
      <c r="K11" s="24" t="s">
        <v>29</v>
      </c>
      <c r="L11" s="24" t="s">
        <v>30</v>
      </c>
      <c r="M11" s="25" t="s">
        <v>31</v>
      </c>
    </row>
    <row r="12" spans="1:13" x14ac:dyDescent="0.25">
      <c r="H12" s="18"/>
      <c r="I12" s="19"/>
      <c r="J12" s="19">
        <f>INDEX(A1:F11,H14,3)</f>
        <v>74</v>
      </c>
      <c r="K12" s="19">
        <f>INDEX(A1:F11,H14,4)</f>
        <v>54</v>
      </c>
      <c r="L12" s="19">
        <f>INDEX(A1:F11,H14,5)</f>
        <v>34</v>
      </c>
      <c r="M12" s="21">
        <f>INDEX(A1:F11,H14,6)</f>
        <v>162</v>
      </c>
    </row>
    <row r="13" spans="1:13" x14ac:dyDescent="0.25">
      <c r="H13" s="23" t="s">
        <v>47</v>
      </c>
      <c r="I13" s="19"/>
      <c r="J13" s="19"/>
      <c r="K13" s="19"/>
      <c r="L13" s="19"/>
      <c r="M13" s="21"/>
    </row>
    <row r="14" spans="1:13" x14ac:dyDescent="0.25">
      <c r="H14" s="26">
        <f>MATCH(L4,A1:A11,0)</f>
        <v>5</v>
      </c>
      <c r="I14" s="27"/>
      <c r="J14" s="27"/>
      <c r="K14" s="27"/>
      <c r="L14" s="27"/>
      <c r="M14" s="28"/>
    </row>
    <row r="17" spans="8:13" x14ac:dyDescent="0.25">
      <c r="J17" s="20" t="s">
        <v>27</v>
      </c>
      <c r="K17" s="19"/>
      <c r="L17" s="20" t="s">
        <v>41</v>
      </c>
    </row>
    <row r="18" spans="8:13" x14ac:dyDescent="0.25">
      <c r="J18" s="22" t="s">
        <v>36</v>
      </c>
      <c r="K18" s="19"/>
      <c r="L18" s="22">
        <v>4</v>
      </c>
    </row>
    <row r="20" spans="8:13" x14ac:dyDescent="0.25">
      <c r="J20" s="30" t="s">
        <v>44</v>
      </c>
      <c r="K20" s="30"/>
      <c r="L20" s="30"/>
      <c r="M20" s="30"/>
    </row>
    <row r="21" spans="8:13" x14ac:dyDescent="0.25">
      <c r="J21" s="32" t="s">
        <v>29</v>
      </c>
      <c r="K21" s="32"/>
      <c r="L21" s="32"/>
      <c r="M21" s="32"/>
    </row>
    <row r="22" spans="8:13" x14ac:dyDescent="0.25">
      <c r="J22" s="33">
        <f>INDEX(A1:F11,H27,H24)</f>
        <v>45</v>
      </c>
      <c r="K22" s="33"/>
      <c r="L22" s="33"/>
      <c r="M22" s="33"/>
    </row>
    <row r="23" spans="8:13" x14ac:dyDescent="0.25">
      <c r="H23" t="s">
        <v>49</v>
      </c>
    </row>
    <row r="24" spans="8:13" x14ac:dyDescent="0.25">
      <c r="H24">
        <f>MATCH(J21,A1:F1,0)</f>
        <v>4</v>
      </c>
    </row>
    <row r="26" spans="8:13" x14ac:dyDescent="0.25">
      <c r="H26" t="s">
        <v>48</v>
      </c>
    </row>
    <row r="27" spans="8:13" x14ac:dyDescent="0.25">
      <c r="H27">
        <f>MATCH(J18,B1:B11,0)</f>
        <v>6</v>
      </c>
    </row>
  </sheetData>
  <mergeCells count="5">
    <mergeCell ref="J6:M6"/>
    <mergeCell ref="J10:M10"/>
    <mergeCell ref="J20:M20"/>
    <mergeCell ref="J21:M21"/>
    <mergeCell ref="J22:M22"/>
  </mergeCells>
  <dataValidations count="4">
    <dataValidation type="list" allowBlank="1" showInputMessage="1" showErrorMessage="1" sqref="B2:B11">
      <formula1>$J$4</formula1>
    </dataValidation>
    <dataValidation type="list" allowBlank="1" showInputMessage="1" showErrorMessage="1" sqref="J4 J18">
      <formula1>$B$2:$B$11</formula1>
    </dataValidation>
    <dataValidation type="list" allowBlank="1" showInputMessage="1" showErrorMessage="1" sqref="L4 L18">
      <formula1>$A$2:$A$11</formula1>
    </dataValidation>
    <dataValidation type="list" allowBlank="1" showInputMessage="1" showErrorMessage="1" sqref="J21:M21">
      <formula1>$C$1:$F$1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A4" zoomScale="145" zoomScaleNormal="145" workbookViewId="0">
      <selection activeCell="G7" sqref="G7"/>
    </sheetView>
  </sheetViews>
  <sheetFormatPr defaultRowHeight="15" x14ac:dyDescent="0.25"/>
  <sheetData>
    <row r="1" spans="1:13" x14ac:dyDescent="0.25">
      <c r="A1" s="6" t="s">
        <v>41</v>
      </c>
      <c r="B1" s="7" t="s">
        <v>27</v>
      </c>
      <c r="C1" s="7" t="s">
        <v>28</v>
      </c>
      <c r="D1" s="7" t="s">
        <v>29</v>
      </c>
      <c r="E1" s="7" t="s">
        <v>30</v>
      </c>
      <c r="F1" s="8" t="s">
        <v>31</v>
      </c>
      <c r="I1" s="37" t="s">
        <v>50</v>
      </c>
      <c r="J1" s="37"/>
      <c r="K1" s="37"/>
      <c r="L1" s="37"/>
      <c r="M1" s="37"/>
    </row>
    <row r="2" spans="1:13" x14ac:dyDescent="0.25">
      <c r="A2" s="12">
        <v>10</v>
      </c>
      <c r="B2" s="13" t="s">
        <v>40</v>
      </c>
      <c r="C2" s="13">
        <v>59</v>
      </c>
      <c r="D2" s="13">
        <v>24</v>
      </c>
      <c r="E2" s="13">
        <v>43</v>
      </c>
      <c r="F2" s="14">
        <f>SUM(C2:E2)</f>
        <v>126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3" x14ac:dyDescent="0.25">
      <c r="A3" s="9">
        <v>1</v>
      </c>
      <c r="B3" s="10" t="s">
        <v>32</v>
      </c>
      <c r="C3" s="10">
        <v>33</v>
      </c>
      <c r="D3" s="10">
        <v>43</v>
      </c>
      <c r="E3" s="10">
        <v>53</v>
      </c>
      <c r="F3" s="11">
        <f>SUM(C3:E3)</f>
        <v>129</v>
      </c>
      <c r="I3" t="s">
        <v>38</v>
      </c>
      <c r="J3">
        <f>LOOKUP(I3,B1:B11,C1:C11)</f>
        <v>53</v>
      </c>
      <c r="K3">
        <f>LOOKUP(I3,B1:B11,D1:D11)</f>
        <v>42</v>
      </c>
      <c r="L3">
        <f>LOOKUP(I3,B1:B11,E1:E11)</f>
        <v>94</v>
      </c>
      <c r="M3">
        <f>LOOKUP(I3,B1:B11,F1:F11)</f>
        <v>189</v>
      </c>
    </row>
    <row r="4" spans="1:13" x14ac:dyDescent="0.25">
      <c r="A4" s="9">
        <v>3</v>
      </c>
      <c r="B4" s="10" t="s">
        <v>34</v>
      </c>
      <c r="C4" s="10">
        <v>67</v>
      </c>
      <c r="D4" s="10">
        <v>86</v>
      </c>
      <c r="E4" s="10">
        <v>54</v>
      </c>
      <c r="F4" s="11">
        <f>SUM(C4:E4)</f>
        <v>207</v>
      </c>
    </row>
    <row r="5" spans="1:13" x14ac:dyDescent="0.25">
      <c r="A5" s="9">
        <v>7</v>
      </c>
      <c r="B5" s="10" t="s">
        <v>37</v>
      </c>
      <c r="C5" s="10">
        <v>54</v>
      </c>
      <c r="D5" s="10">
        <v>43</v>
      </c>
      <c r="E5" s="10">
        <v>43</v>
      </c>
      <c r="F5" s="11">
        <f>SUM(C5:E5)</f>
        <v>140</v>
      </c>
    </row>
    <row r="6" spans="1:13" x14ac:dyDescent="0.25">
      <c r="A6" s="12">
        <v>4</v>
      </c>
      <c r="B6" s="13" t="s">
        <v>35</v>
      </c>
      <c r="C6" s="13">
        <v>74</v>
      </c>
      <c r="D6" s="13">
        <v>54</v>
      </c>
      <c r="E6" s="13">
        <v>34</v>
      </c>
      <c r="F6" s="14">
        <f>SUM(C6:E6)</f>
        <v>162</v>
      </c>
    </row>
    <row r="7" spans="1:13" x14ac:dyDescent="0.25">
      <c r="A7" s="12">
        <v>6</v>
      </c>
      <c r="B7" s="13" t="s">
        <v>42</v>
      </c>
      <c r="C7" s="13">
        <v>90</v>
      </c>
      <c r="D7" s="13">
        <v>90</v>
      </c>
      <c r="E7" s="13">
        <v>12</v>
      </c>
      <c r="F7" s="14">
        <f>SUM(C7:E7)</f>
        <v>192</v>
      </c>
    </row>
    <row r="8" spans="1:13" x14ac:dyDescent="0.25">
      <c r="A8" s="12">
        <v>8</v>
      </c>
      <c r="B8" s="13" t="s">
        <v>38</v>
      </c>
      <c r="C8" s="13">
        <v>53</v>
      </c>
      <c r="D8" s="13">
        <v>42</v>
      </c>
      <c r="E8" s="13">
        <v>94</v>
      </c>
      <c r="F8" s="14">
        <f>SUM(C8:E8)</f>
        <v>189</v>
      </c>
    </row>
    <row r="9" spans="1:13" x14ac:dyDescent="0.25">
      <c r="A9" s="9">
        <v>9</v>
      </c>
      <c r="B9" s="10" t="s">
        <v>39</v>
      </c>
      <c r="C9" s="10">
        <v>42</v>
      </c>
      <c r="D9" s="10">
        <v>66</v>
      </c>
      <c r="E9" s="10">
        <v>43</v>
      </c>
      <c r="F9" s="11">
        <f>SUM(C9:E9)</f>
        <v>151</v>
      </c>
    </row>
    <row r="10" spans="1:13" x14ac:dyDescent="0.25">
      <c r="A10" s="12">
        <v>2</v>
      </c>
      <c r="B10" s="13" t="s">
        <v>33</v>
      </c>
      <c r="C10" s="13">
        <v>43</v>
      </c>
      <c r="D10" s="13">
        <v>14</v>
      </c>
      <c r="E10" s="13">
        <v>69</v>
      </c>
      <c r="F10" s="14">
        <f>SUM(C10:E10)</f>
        <v>126</v>
      </c>
    </row>
    <row r="11" spans="1:13" x14ac:dyDescent="0.25">
      <c r="A11" s="34">
        <v>5</v>
      </c>
      <c r="B11" s="35" t="s">
        <v>36</v>
      </c>
      <c r="C11" s="35">
        <v>21</v>
      </c>
      <c r="D11" s="35">
        <v>45</v>
      </c>
      <c r="E11" s="35">
        <v>42</v>
      </c>
      <c r="F11" s="36">
        <f>SUM(C11:E11)</f>
        <v>108</v>
      </c>
    </row>
  </sheetData>
  <sortState ref="A2:F11">
    <sortCondition ref="B2"/>
  </sortState>
  <mergeCells count="1">
    <mergeCell ref="I1:M1"/>
  </mergeCells>
  <dataValidations count="1">
    <dataValidation type="list" allowBlank="1" showInputMessage="1" showErrorMessage="1" sqref="I3">
      <formula1>$B$2:$B$11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60" zoomScaleNormal="160" workbookViewId="0">
      <selection sqref="A1:F11"/>
    </sheetView>
  </sheetViews>
  <sheetFormatPr defaultRowHeight="15" x14ac:dyDescent="0.25"/>
  <sheetData>
    <row r="1" spans="1:9" x14ac:dyDescent="0.25">
      <c r="A1" s="7" t="s">
        <v>27</v>
      </c>
      <c r="B1" s="6" t="s">
        <v>41</v>
      </c>
      <c r="C1" s="7" t="s">
        <v>28</v>
      </c>
      <c r="D1" s="7" t="s">
        <v>29</v>
      </c>
      <c r="E1" s="7" t="s">
        <v>30</v>
      </c>
      <c r="F1" s="8" t="s">
        <v>31</v>
      </c>
      <c r="H1" s="38" t="s">
        <v>27</v>
      </c>
      <c r="I1" t="s">
        <v>38</v>
      </c>
    </row>
    <row r="2" spans="1:9" x14ac:dyDescent="0.25">
      <c r="A2" s="13" t="s">
        <v>40</v>
      </c>
      <c r="B2" s="12">
        <v>10</v>
      </c>
      <c r="C2" s="13">
        <v>59</v>
      </c>
      <c r="D2" s="13">
        <v>24</v>
      </c>
      <c r="E2" s="13">
        <v>43</v>
      </c>
      <c r="F2" s="14">
        <f>SUM(C2:E2)</f>
        <v>126</v>
      </c>
      <c r="H2" t="s">
        <v>41</v>
      </c>
      <c r="I2">
        <f>VLOOKUP(I1,A1:F11,2,FALSE)</f>
        <v>8</v>
      </c>
    </row>
    <row r="3" spans="1:9" x14ac:dyDescent="0.25">
      <c r="A3" s="10" t="s">
        <v>32</v>
      </c>
      <c r="B3" s="9">
        <v>1</v>
      </c>
      <c r="C3" s="10">
        <v>33</v>
      </c>
      <c r="D3" s="10">
        <v>43</v>
      </c>
      <c r="E3" s="10">
        <v>53</v>
      </c>
      <c r="F3" s="11">
        <f>SUM(C3:E3)</f>
        <v>129</v>
      </c>
      <c r="H3" t="s">
        <v>28</v>
      </c>
      <c r="I3">
        <f>VLOOKUP(I1,A1:F11,3,0)</f>
        <v>53</v>
      </c>
    </row>
    <row r="4" spans="1:9" x14ac:dyDescent="0.25">
      <c r="A4" s="10" t="s">
        <v>34</v>
      </c>
      <c r="B4" s="9">
        <v>3</v>
      </c>
      <c r="C4" s="10">
        <v>67</v>
      </c>
      <c r="D4" s="10">
        <v>86</v>
      </c>
      <c r="E4" s="10">
        <v>54</v>
      </c>
      <c r="F4" s="11">
        <f>SUM(C4:E4)</f>
        <v>207</v>
      </c>
      <c r="H4" t="s">
        <v>29</v>
      </c>
      <c r="I4">
        <f>VLOOKUP(I1,A1:F11,4,0)</f>
        <v>42</v>
      </c>
    </row>
    <row r="5" spans="1:9" x14ac:dyDescent="0.25">
      <c r="A5" s="10" t="s">
        <v>37</v>
      </c>
      <c r="B5" s="9">
        <v>7</v>
      </c>
      <c r="C5" s="10">
        <v>54</v>
      </c>
      <c r="D5" s="10">
        <v>43</v>
      </c>
      <c r="E5" s="10">
        <v>43</v>
      </c>
      <c r="F5" s="11">
        <f>SUM(C5:E5)</f>
        <v>140</v>
      </c>
      <c r="H5" t="s">
        <v>30</v>
      </c>
      <c r="I5">
        <f>VLOOKUP(I1,A1:F11,5,0)</f>
        <v>94</v>
      </c>
    </row>
    <row r="6" spans="1:9" x14ac:dyDescent="0.25">
      <c r="A6" s="13" t="s">
        <v>35</v>
      </c>
      <c r="B6" s="12">
        <v>4</v>
      </c>
      <c r="C6" s="13">
        <v>74</v>
      </c>
      <c r="D6" s="13">
        <v>54</v>
      </c>
      <c r="E6" s="13">
        <v>34</v>
      </c>
      <c r="F6" s="14">
        <f>SUM(C6:E6)</f>
        <v>162</v>
      </c>
      <c r="H6" t="s">
        <v>31</v>
      </c>
      <c r="I6">
        <f>VLOOKUP(I1,A1:F11,6,0)</f>
        <v>189</v>
      </c>
    </row>
    <row r="7" spans="1:9" x14ac:dyDescent="0.25">
      <c r="A7" s="13" t="s">
        <v>42</v>
      </c>
      <c r="B7" s="12">
        <v>6</v>
      </c>
      <c r="C7" s="13">
        <v>90</v>
      </c>
      <c r="D7" s="13">
        <v>90</v>
      </c>
      <c r="E7" s="13">
        <v>12</v>
      </c>
      <c r="F7" s="14">
        <f>SUM(C7:E7)</f>
        <v>192</v>
      </c>
    </row>
    <row r="8" spans="1:9" x14ac:dyDescent="0.25">
      <c r="A8" s="13" t="s">
        <v>38</v>
      </c>
      <c r="B8" s="12">
        <v>8</v>
      </c>
      <c r="C8" s="13">
        <v>53</v>
      </c>
      <c r="D8" s="13">
        <v>42</v>
      </c>
      <c r="E8" s="13">
        <v>94</v>
      </c>
      <c r="F8" s="14">
        <f>SUM(C8:E8)</f>
        <v>189</v>
      </c>
    </row>
    <row r="9" spans="1:9" x14ac:dyDescent="0.25">
      <c r="A9" s="10" t="s">
        <v>39</v>
      </c>
      <c r="B9" s="9">
        <v>9</v>
      </c>
      <c r="C9" s="10">
        <v>42</v>
      </c>
      <c r="D9" s="10">
        <v>66</v>
      </c>
      <c r="E9" s="10">
        <v>43</v>
      </c>
      <c r="F9" s="11">
        <f>SUM(C9:E9)</f>
        <v>151</v>
      </c>
      <c r="H9" t="s">
        <v>41</v>
      </c>
      <c r="I9">
        <v>2</v>
      </c>
    </row>
    <row r="10" spans="1:9" x14ac:dyDescent="0.25">
      <c r="A10" s="13" t="s">
        <v>33</v>
      </c>
      <c r="B10" s="12">
        <v>2</v>
      </c>
      <c r="C10" s="13">
        <v>43</v>
      </c>
      <c r="D10" s="13">
        <v>14</v>
      </c>
      <c r="E10" s="13">
        <v>69</v>
      </c>
      <c r="F10" s="14">
        <f>SUM(C10:E10)</f>
        <v>126</v>
      </c>
      <c r="H10" t="s">
        <v>27</v>
      </c>
      <c r="I10" t="e">
        <f>VLOOKUP(I9,A1:F11,1,0)</f>
        <v>#N/A</v>
      </c>
    </row>
    <row r="11" spans="1:9" x14ac:dyDescent="0.25">
      <c r="A11" s="35" t="s">
        <v>36</v>
      </c>
      <c r="B11" s="34">
        <v>5</v>
      </c>
      <c r="C11" s="35">
        <v>21</v>
      </c>
      <c r="D11" s="35">
        <v>45</v>
      </c>
      <c r="E11" s="35">
        <v>42</v>
      </c>
      <c r="F11" s="36">
        <f>SUM(C11:E11)</f>
        <v>108</v>
      </c>
    </row>
  </sheetData>
  <dataValidations count="1">
    <dataValidation type="list" allowBlank="1" showInputMessage="1" showErrorMessage="1" sqref="I1">
      <formula1>$A$2:$A$11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10" zoomScale="145" zoomScaleNormal="145" workbookViewId="0">
      <selection activeCell="D11" sqref="D11"/>
    </sheetView>
  </sheetViews>
  <sheetFormatPr defaultRowHeight="15" x14ac:dyDescent="0.25"/>
  <sheetData>
    <row r="1" spans="1:11" x14ac:dyDescent="0.25">
      <c r="A1" s="7" t="s">
        <v>27</v>
      </c>
      <c r="B1" s="13" t="s">
        <v>40</v>
      </c>
      <c r="C1" s="10" t="s">
        <v>32</v>
      </c>
      <c r="D1" s="10" t="s">
        <v>34</v>
      </c>
      <c r="E1" s="10" t="s">
        <v>37</v>
      </c>
      <c r="F1" s="13" t="s">
        <v>35</v>
      </c>
      <c r="G1" s="13" t="s">
        <v>42</v>
      </c>
      <c r="H1" s="13" t="s">
        <v>38</v>
      </c>
      <c r="I1" s="10" t="s">
        <v>39</v>
      </c>
      <c r="J1" s="13" t="s">
        <v>33</v>
      </c>
      <c r="K1" s="35" t="s">
        <v>36</v>
      </c>
    </row>
    <row r="2" spans="1:11" x14ac:dyDescent="0.25">
      <c r="A2" s="6" t="s">
        <v>41</v>
      </c>
      <c r="B2" s="12">
        <v>10</v>
      </c>
      <c r="C2" s="9">
        <v>1</v>
      </c>
      <c r="D2" s="9">
        <v>3</v>
      </c>
      <c r="E2" s="9">
        <v>7</v>
      </c>
      <c r="F2" s="12">
        <v>4</v>
      </c>
      <c r="G2" s="12">
        <v>6</v>
      </c>
      <c r="H2" s="12">
        <v>8</v>
      </c>
      <c r="I2" s="9">
        <v>9</v>
      </c>
      <c r="J2" s="12">
        <v>2</v>
      </c>
      <c r="K2" s="34">
        <v>5</v>
      </c>
    </row>
    <row r="3" spans="1:11" x14ac:dyDescent="0.25">
      <c r="A3" s="7" t="s">
        <v>28</v>
      </c>
      <c r="B3" s="13">
        <v>59</v>
      </c>
      <c r="C3" s="10">
        <v>33</v>
      </c>
      <c r="D3" s="10">
        <v>67</v>
      </c>
      <c r="E3" s="10">
        <v>54</v>
      </c>
      <c r="F3" s="13">
        <v>74</v>
      </c>
      <c r="G3" s="13">
        <v>90</v>
      </c>
      <c r="H3" s="13">
        <v>53</v>
      </c>
      <c r="I3" s="10">
        <v>42</v>
      </c>
      <c r="J3" s="13">
        <v>43</v>
      </c>
      <c r="K3" s="35">
        <v>21</v>
      </c>
    </row>
    <row r="4" spans="1:11" x14ac:dyDescent="0.25">
      <c r="A4" s="7" t="s">
        <v>29</v>
      </c>
      <c r="B4" s="13">
        <v>24</v>
      </c>
      <c r="C4" s="10">
        <v>43</v>
      </c>
      <c r="D4" s="10">
        <v>86</v>
      </c>
      <c r="E4" s="10">
        <v>43</v>
      </c>
      <c r="F4" s="13">
        <v>54</v>
      </c>
      <c r="G4" s="13">
        <v>90</v>
      </c>
      <c r="H4" s="13">
        <v>42</v>
      </c>
      <c r="I4" s="10">
        <v>66</v>
      </c>
      <c r="J4" s="13">
        <v>14</v>
      </c>
      <c r="K4" s="35">
        <v>45</v>
      </c>
    </row>
    <row r="5" spans="1:11" x14ac:dyDescent="0.25">
      <c r="A5" s="7" t="s">
        <v>30</v>
      </c>
      <c r="B5" s="13">
        <v>43</v>
      </c>
      <c r="C5" s="10">
        <v>53</v>
      </c>
      <c r="D5" s="10">
        <v>54</v>
      </c>
      <c r="E5" s="10">
        <v>43</v>
      </c>
      <c r="F5" s="13">
        <v>34</v>
      </c>
      <c r="G5" s="13">
        <v>12</v>
      </c>
      <c r="H5" s="13">
        <v>94</v>
      </c>
      <c r="I5" s="10">
        <v>43</v>
      </c>
      <c r="J5" s="13">
        <v>69</v>
      </c>
      <c r="K5" s="35">
        <v>42</v>
      </c>
    </row>
    <row r="6" spans="1:11" x14ac:dyDescent="0.25">
      <c r="A6" s="8" t="s">
        <v>31</v>
      </c>
      <c r="B6" s="14">
        <f>SUM(B3:B5)</f>
        <v>126</v>
      </c>
      <c r="C6" s="11">
        <f>SUM(C3:C5)</f>
        <v>129</v>
      </c>
      <c r="D6" s="11">
        <f>SUM(D3:D5)</f>
        <v>207</v>
      </c>
      <c r="E6" s="11">
        <f>SUM(E3:E5)</f>
        <v>140</v>
      </c>
      <c r="F6" s="14">
        <f>SUM(F3:F5)</f>
        <v>162</v>
      </c>
      <c r="G6" s="14">
        <f>SUM(G3:G5)</f>
        <v>192</v>
      </c>
      <c r="H6" s="14">
        <f>SUM(H3:H5)</f>
        <v>189</v>
      </c>
      <c r="I6" s="11">
        <f>SUM(I3:I5)</f>
        <v>151</v>
      </c>
      <c r="J6" s="14">
        <f>SUM(J3:J5)</f>
        <v>126</v>
      </c>
      <c r="K6" s="36">
        <f>SUM(K3:K5)</f>
        <v>108</v>
      </c>
    </row>
    <row r="10" spans="1:11" x14ac:dyDescent="0.25">
      <c r="C10" s="7" t="s">
        <v>27</v>
      </c>
      <c r="D10" s="6" t="s">
        <v>41</v>
      </c>
      <c r="E10" s="7" t="s">
        <v>28</v>
      </c>
      <c r="F10" s="7" t="s">
        <v>29</v>
      </c>
      <c r="G10" s="7" t="s">
        <v>30</v>
      </c>
      <c r="H10" s="8" t="s">
        <v>31</v>
      </c>
    </row>
    <row r="11" spans="1:11" x14ac:dyDescent="0.25">
      <c r="C11" t="s">
        <v>35</v>
      </c>
      <c r="D11">
        <f>HLOOKUP(C11,1:6,2,0)</f>
        <v>4</v>
      </c>
      <c r="E11">
        <f>HLOOKUP(C11,1:6,3,0)</f>
        <v>74</v>
      </c>
      <c r="F11">
        <f>HLOOKUP(C11,1:6,4,0)</f>
        <v>54</v>
      </c>
      <c r="G11">
        <f>HLOOKUP(C11,1:6,5,0)</f>
        <v>34</v>
      </c>
      <c r="H11">
        <f>HLOOKUP(C11,1:6,6,0)</f>
        <v>162</v>
      </c>
    </row>
    <row r="18" spans="1:11" x14ac:dyDescent="0.25">
      <c r="A18" s="7" t="s">
        <v>27</v>
      </c>
      <c r="B18" s="13" t="s">
        <v>40</v>
      </c>
      <c r="C18" s="10" t="s">
        <v>32</v>
      </c>
      <c r="D18" s="10" t="s">
        <v>34</v>
      </c>
      <c r="E18" s="10" t="s">
        <v>37</v>
      </c>
      <c r="F18" s="13" t="s">
        <v>35</v>
      </c>
      <c r="G18" s="13" t="s">
        <v>42</v>
      </c>
      <c r="H18" s="13" t="s">
        <v>38</v>
      </c>
      <c r="I18" s="10" t="s">
        <v>39</v>
      </c>
      <c r="J18" s="13" t="s">
        <v>33</v>
      </c>
      <c r="K18" s="35" t="s">
        <v>36</v>
      </c>
    </row>
    <row r="19" spans="1:11" x14ac:dyDescent="0.25">
      <c r="A19" s="6" t="s">
        <v>41</v>
      </c>
      <c r="B19" s="12">
        <v>10</v>
      </c>
      <c r="C19" s="9">
        <v>1</v>
      </c>
      <c r="D19" s="9">
        <v>3</v>
      </c>
      <c r="E19" s="9">
        <v>7</v>
      </c>
      <c r="F19" s="12">
        <v>4</v>
      </c>
      <c r="G19" s="12">
        <v>6</v>
      </c>
      <c r="H19" s="12">
        <v>8</v>
      </c>
      <c r="I19" s="9">
        <v>9</v>
      </c>
      <c r="J19" s="12">
        <v>2</v>
      </c>
      <c r="K19" s="34">
        <v>5</v>
      </c>
    </row>
    <row r="20" spans="1:11" x14ac:dyDescent="0.25">
      <c r="A20" s="7" t="s">
        <v>28</v>
      </c>
      <c r="B20" s="13">
        <v>59</v>
      </c>
      <c r="C20" s="10">
        <v>33</v>
      </c>
      <c r="D20" s="10">
        <v>67</v>
      </c>
      <c r="E20" s="10">
        <v>54</v>
      </c>
      <c r="F20" s="13">
        <v>74</v>
      </c>
      <c r="G20" s="13">
        <v>90</v>
      </c>
      <c r="H20" s="13">
        <v>53</v>
      </c>
      <c r="I20" s="10">
        <v>42</v>
      </c>
      <c r="J20" s="13">
        <v>43</v>
      </c>
      <c r="K20" s="35">
        <v>21</v>
      </c>
    </row>
    <row r="21" spans="1:11" x14ac:dyDescent="0.25">
      <c r="A21" s="7" t="s">
        <v>29</v>
      </c>
      <c r="B21" s="13">
        <v>24</v>
      </c>
      <c r="C21" s="10">
        <v>43</v>
      </c>
      <c r="D21" s="10">
        <v>86</v>
      </c>
      <c r="E21" s="10">
        <v>43</v>
      </c>
      <c r="F21" s="13">
        <v>54</v>
      </c>
      <c r="G21" s="13">
        <v>90</v>
      </c>
      <c r="H21" s="13">
        <v>42</v>
      </c>
      <c r="I21" s="10">
        <v>66</v>
      </c>
      <c r="J21" s="13">
        <v>14</v>
      </c>
      <c r="K21" s="35">
        <v>45</v>
      </c>
    </row>
    <row r="22" spans="1:11" x14ac:dyDescent="0.25">
      <c r="A22" s="7" t="s">
        <v>30</v>
      </c>
      <c r="B22" s="13">
        <v>43</v>
      </c>
      <c r="C22" s="10">
        <v>53</v>
      </c>
      <c r="D22" s="10">
        <v>54</v>
      </c>
      <c r="E22" s="10">
        <v>43</v>
      </c>
      <c r="F22" s="13">
        <v>34</v>
      </c>
      <c r="G22" s="13">
        <v>12</v>
      </c>
      <c r="H22" s="13">
        <v>94</v>
      </c>
      <c r="I22" s="10">
        <v>43</v>
      </c>
      <c r="J22" s="13">
        <v>69</v>
      </c>
      <c r="K22" s="35">
        <v>42</v>
      </c>
    </row>
    <row r="23" spans="1:11" x14ac:dyDescent="0.25">
      <c r="A23" s="8" t="s">
        <v>31</v>
      </c>
      <c r="B23" s="14">
        <f>SUM(B20:B22)</f>
        <v>126</v>
      </c>
      <c r="C23" s="11">
        <f>SUM(C20:C22)</f>
        <v>129</v>
      </c>
      <c r="D23" s="11">
        <f>SUM(D20:D22)</f>
        <v>207</v>
      </c>
      <c r="E23" s="11">
        <f>SUM(E20:E22)</f>
        <v>140</v>
      </c>
      <c r="F23" s="14">
        <f>SUM(F20:F22)</f>
        <v>162</v>
      </c>
      <c r="G23" s="14">
        <f>SUM(G20:G22)</f>
        <v>192</v>
      </c>
      <c r="H23" s="14">
        <f>SUM(H20:H22)</f>
        <v>189</v>
      </c>
      <c r="I23" s="11">
        <f>SUM(I20:I22)</f>
        <v>151</v>
      </c>
      <c r="J23" s="14">
        <f>SUM(J20:J22)</f>
        <v>126</v>
      </c>
      <c r="K23" s="36">
        <f>SUM(K20:K22)</f>
        <v>108</v>
      </c>
    </row>
    <row r="26" spans="1:11" x14ac:dyDescent="0.25">
      <c r="C26" s="7" t="s">
        <v>27</v>
      </c>
      <c r="D26" s="6" t="s">
        <v>41</v>
      </c>
      <c r="E26" s="7" t="s">
        <v>28</v>
      </c>
      <c r="F26" s="7" t="s">
        <v>29</v>
      </c>
      <c r="G26" s="7" t="s">
        <v>30</v>
      </c>
      <c r="H26" s="8" t="s">
        <v>31</v>
      </c>
    </row>
    <row r="27" spans="1:11" x14ac:dyDescent="0.25">
      <c r="C27" t="s">
        <v>35</v>
      </c>
      <c r="D27">
        <f>HLOOKUP(C27,18:23,2,0)</f>
        <v>4</v>
      </c>
    </row>
  </sheetData>
  <dataValidations count="1">
    <dataValidation type="list" allowBlank="1" showInputMessage="1" showErrorMessage="1" sqref="C11 C27">
      <formula1>$B$1:$K$1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Frequency</vt:lpstr>
      <vt:lpstr>Index &amp; Match</vt:lpstr>
      <vt:lpstr>Lookup</vt:lpstr>
      <vt:lpstr>VLookup</vt:lpstr>
      <vt:lpstr>HLookup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2025-03-21T08:20:59Z</dcterms:created>
  <dcterms:modified xsi:type="dcterms:W3CDTF">2025-03-23T16:47:48Z</dcterms:modified>
</cp:coreProperties>
</file>