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mza/Documents/Fund /Model/"/>
    </mc:Choice>
  </mc:AlternateContent>
  <xr:revisionPtr revIDLastSave="0" documentId="13_ncr:1_{34788F50-0F03-C044-9CD1-E9387CABD631}" xr6:coauthVersionLast="47" xr6:coauthVersionMax="47" xr10:uidLastSave="{00000000-0000-0000-0000-000000000000}"/>
  <bookViews>
    <workbookView xWindow="0" yWindow="760" windowWidth="29040" windowHeight="15840" activeTab="2" xr2:uid="{00000000-000D-0000-FFFF-FFFF00000000}"/>
  </bookViews>
  <sheets>
    <sheet name="DF" sheetId="1" r:id="rId1"/>
    <sheet name="Financial Statemnts" sheetId="2" r:id="rId2"/>
    <sheet name="Assum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" l="1"/>
  <c r="L15" i="3"/>
  <c r="K15" i="3"/>
  <c r="J15" i="3"/>
  <c r="I15" i="3"/>
  <c r="H15" i="3"/>
  <c r="G15" i="3"/>
  <c r="F15" i="3"/>
  <c r="E15" i="3"/>
  <c r="D15" i="3"/>
  <c r="C15" i="3"/>
  <c r="D13" i="3"/>
  <c r="C13" i="3"/>
  <c r="M12" i="3"/>
  <c r="F12" i="3"/>
  <c r="E12" i="3"/>
  <c r="M11" i="3"/>
  <c r="M13" i="3" s="1"/>
  <c r="L11" i="3"/>
  <c r="L13" i="3" s="1"/>
  <c r="K11" i="3"/>
  <c r="K12" i="3" s="1"/>
  <c r="J11" i="3"/>
  <c r="J12" i="3" s="1"/>
  <c r="I11" i="3"/>
  <c r="I12" i="3" s="1"/>
  <c r="H11" i="3"/>
  <c r="H13" i="3" s="1"/>
  <c r="G11" i="3"/>
  <c r="G13" i="3" s="1"/>
  <c r="F11" i="3"/>
  <c r="F13" i="3" s="1"/>
  <c r="E11" i="3"/>
  <c r="D11" i="3"/>
  <c r="C11" i="3"/>
  <c r="D12" i="3" s="1"/>
  <c r="L9" i="3"/>
  <c r="K9" i="3"/>
  <c r="J9" i="3"/>
  <c r="D9" i="3"/>
  <c r="C9" i="3"/>
  <c r="M8" i="3"/>
  <c r="M9" i="3" s="1"/>
  <c r="L8" i="3"/>
  <c r="K8" i="3"/>
  <c r="J8" i="3"/>
  <c r="I8" i="3"/>
  <c r="I9" i="3" s="1"/>
  <c r="H8" i="3"/>
  <c r="H9" i="3" s="1"/>
  <c r="G8" i="3"/>
  <c r="G9" i="3" s="1"/>
  <c r="F8" i="3"/>
  <c r="F9" i="3" s="1"/>
  <c r="E8" i="3"/>
  <c r="E9" i="3" s="1"/>
  <c r="D8" i="3"/>
  <c r="C8" i="3"/>
  <c r="M6" i="3"/>
  <c r="L6" i="3"/>
  <c r="K6" i="3"/>
  <c r="J6" i="3"/>
  <c r="I6" i="3"/>
  <c r="H6" i="3"/>
  <c r="G6" i="3"/>
  <c r="F6" i="3"/>
  <c r="E6" i="3"/>
  <c r="D6" i="3"/>
  <c r="C6" i="3"/>
  <c r="L4" i="3"/>
  <c r="K4" i="3"/>
  <c r="D4" i="3"/>
  <c r="M3" i="3"/>
  <c r="M4" i="3" s="1"/>
  <c r="L3" i="3"/>
  <c r="K3" i="3"/>
  <c r="J3" i="3"/>
  <c r="I3" i="3"/>
  <c r="I4" i="3" s="1"/>
  <c r="H3" i="3"/>
  <c r="H4" i="3" s="1"/>
  <c r="G3" i="3"/>
  <c r="G4" i="3" s="1"/>
  <c r="F3" i="3"/>
  <c r="F4" i="3" s="1"/>
  <c r="E3" i="3"/>
  <c r="E13" i="3" s="1"/>
  <c r="D3" i="3"/>
  <c r="C3" i="3"/>
  <c r="J1" i="3"/>
  <c r="I1" i="3"/>
  <c r="H1" i="3"/>
  <c r="G1" i="3"/>
  <c r="F1" i="3"/>
  <c r="E1" i="3"/>
  <c r="D1" i="3"/>
  <c r="C1" i="3"/>
  <c r="F101" i="2"/>
  <c r="E101" i="2"/>
  <c r="D101" i="2"/>
  <c r="C101" i="2"/>
  <c r="B101" i="2"/>
  <c r="A101" i="2"/>
  <c r="F100" i="2"/>
  <c r="E100" i="2"/>
  <c r="D100" i="2"/>
  <c r="C100" i="2"/>
  <c r="B100" i="2"/>
  <c r="A100" i="2"/>
  <c r="F99" i="2"/>
  <c r="E99" i="2"/>
  <c r="D99" i="2"/>
  <c r="C99" i="2"/>
  <c r="B99" i="2"/>
  <c r="A99" i="2"/>
  <c r="F98" i="2"/>
  <c r="E98" i="2"/>
  <c r="D98" i="2"/>
  <c r="C98" i="2"/>
  <c r="B98" i="2"/>
  <c r="A98" i="2"/>
  <c r="F96" i="2"/>
  <c r="E96" i="2"/>
  <c r="D96" i="2"/>
  <c r="C96" i="2"/>
  <c r="B96" i="2"/>
  <c r="A96" i="2"/>
  <c r="F95" i="2"/>
  <c r="E95" i="2"/>
  <c r="D95" i="2"/>
  <c r="C95" i="2"/>
  <c r="B95" i="2"/>
  <c r="A95" i="2"/>
  <c r="F94" i="2"/>
  <c r="E94" i="2"/>
  <c r="D94" i="2"/>
  <c r="C94" i="2"/>
  <c r="B94" i="2"/>
  <c r="A94" i="2"/>
  <c r="F93" i="2"/>
  <c r="E93" i="2"/>
  <c r="D93" i="2"/>
  <c r="C93" i="2"/>
  <c r="B93" i="2"/>
  <c r="A93" i="2"/>
  <c r="F92" i="2"/>
  <c r="E92" i="2"/>
  <c r="D92" i="2"/>
  <c r="C92" i="2"/>
  <c r="B92" i="2"/>
  <c r="A92" i="2"/>
  <c r="F91" i="2"/>
  <c r="E91" i="2"/>
  <c r="D91" i="2"/>
  <c r="C91" i="2"/>
  <c r="B91" i="2"/>
  <c r="A91" i="2"/>
  <c r="F90" i="2"/>
  <c r="E90" i="2"/>
  <c r="D90" i="2"/>
  <c r="C90" i="2"/>
  <c r="B90" i="2"/>
  <c r="A90" i="2"/>
  <c r="F89" i="2"/>
  <c r="E89" i="2"/>
  <c r="D89" i="2"/>
  <c r="C89" i="2"/>
  <c r="B89" i="2"/>
  <c r="A89" i="2"/>
  <c r="F88" i="2"/>
  <c r="E88" i="2"/>
  <c r="D88" i="2"/>
  <c r="C88" i="2"/>
  <c r="B88" i="2"/>
  <c r="A88" i="2"/>
  <c r="F87" i="2"/>
  <c r="E87" i="2"/>
  <c r="D87" i="2"/>
  <c r="C87" i="2"/>
  <c r="B87" i="2"/>
  <c r="A87" i="2"/>
  <c r="F86" i="2"/>
  <c r="F97" i="2" s="1"/>
  <c r="E86" i="2"/>
  <c r="E97" i="2" s="1"/>
  <c r="D86" i="2"/>
  <c r="D97" i="2" s="1"/>
  <c r="C86" i="2"/>
  <c r="C97" i="2" s="1"/>
  <c r="B86" i="2"/>
  <c r="B97" i="2" s="1"/>
  <c r="A86" i="2"/>
  <c r="F84" i="2"/>
  <c r="E84" i="2"/>
  <c r="D84" i="2"/>
  <c r="C84" i="2"/>
  <c r="B84" i="2"/>
  <c r="A84" i="2"/>
  <c r="F83" i="2"/>
  <c r="E83" i="2"/>
  <c r="D83" i="2"/>
  <c r="C83" i="2"/>
  <c r="B83" i="2"/>
  <c r="A83" i="2"/>
  <c r="F82" i="2"/>
  <c r="E82" i="2"/>
  <c r="D82" i="2"/>
  <c r="C82" i="2"/>
  <c r="B82" i="2"/>
  <c r="A82" i="2"/>
  <c r="F81" i="2"/>
  <c r="E81" i="2"/>
  <c r="D81" i="2"/>
  <c r="C81" i="2"/>
  <c r="B81" i="2"/>
  <c r="A81" i="2"/>
  <c r="F80" i="2"/>
  <c r="E80" i="2"/>
  <c r="D80" i="2"/>
  <c r="C80" i="2"/>
  <c r="B80" i="2"/>
  <c r="A80" i="2"/>
  <c r="F79" i="2"/>
  <c r="E79" i="2"/>
  <c r="D79" i="2"/>
  <c r="C79" i="2"/>
  <c r="B79" i="2"/>
  <c r="A79" i="2"/>
  <c r="F78" i="2"/>
  <c r="F85" i="2" s="1"/>
  <c r="E78" i="2"/>
  <c r="E85" i="2" s="1"/>
  <c r="D78" i="2"/>
  <c r="D85" i="2" s="1"/>
  <c r="C78" i="2"/>
  <c r="C85" i="2" s="1"/>
  <c r="B78" i="2"/>
  <c r="B85" i="2" s="1"/>
  <c r="A78" i="2"/>
  <c r="F76" i="2"/>
  <c r="E76" i="2"/>
  <c r="D76" i="2"/>
  <c r="C76" i="2"/>
  <c r="B76" i="2"/>
  <c r="A76" i="2"/>
  <c r="F75" i="2"/>
  <c r="E75" i="2"/>
  <c r="D75" i="2"/>
  <c r="C75" i="2"/>
  <c r="B75" i="2"/>
  <c r="A75" i="2"/>
  <c r="F74" i="2"/>
  <c r="E74" i="2"/>
  <c r="D74" i="2"/>
  <c r="C74" i="2"/>
  <c r="B74" i="2"/>
  <c r="A74" i="2"/>
  <c r="F73" i="2"/>
  <c r="E73" i="2"/>
  <c r="D73" i="2"/>
  <c r="C73" i="2"/>
  <c r="B73" i="2"/>
  <c r="A73" i="2"/>
  <c r="F72" i="2"/>
  <c r="E72" i="2"/>
  <c r="D72" i="2"/>
  <c r="C72" i="2"/>
  <c r="B72" i="2"/>
  <c r="A72" i="2"/>
  <c r="F71" i="2"/>
  <c r="F77" i="2" s="1"/>
  <c r="E71" i="2"/>
  <c r="E77" i="2" s="1"/>
  <c r="D71" i="2"/>
  <c r="D77" i="2" s="1"/>
  <c r="C71" i="2"/>
  <c r="C77" i="2" s="1"/>
  <c r="B71" i="2"/>
  <c r="B77" i="2" s="1"/>
  <c r="A71" i="2"/>
  <c r="F68" i="2"/>
  <c r="E68" i="2"/>
  <c r="D68" i="2"/>
  <c r="C68" i="2"/>
  <c r="B68" i="2"/>
  <c r="A68" i="2"/>
  <c r="F67" i="2"/>
  <c r="E67" i="2"/>
  <c r="D67" i="2"/>
  <c r="C67" i="2"/>
  <c r="B67" i="2"/>
  <c r="A67" i="2"/>
  <c r="F66" i="2"/>
  <c r="E66" i="2"/>
  <c r="D66" i="2"/>
  <c r="C66" i="2"/>
  <c r="B66" i="2"/>
  <c r="A66" i="2"/>
  <c r="F65" i="2"/>
  <c r="E65" i="2"/>
  <c r="D65" i="2"/>
  <c r="C65" i="2"/>
  <c r="B65" i="2"/>
  <c r="A65" i="2"/>
  <c r="F64" i="2"/>
  <c r="E64" i="2"/>
  <c r="D64" i="2"/>
  <c r="C64" i="2"/>
  <c r="B64" i="2"/>
  <c r="A64" i="2"/>
  <c r="F63" i="2"/>
  <c r="F62" i="2"/>
  <c r="E62" i="2"/>
  <c r="D62" i="2"/>
  <c r="C62" i="2"/>
  <c r="B62" i="2"/>
  <c r="A62" i="2"/>
  <c r="F61" i="2"/>
  <c r="E61" i="2"/>
  <c r="E63" i="2" s="1"/>
  <c r="D61" i="2"/>
  <c r="D63" i="2" s="1"/>
  <c r="C61" i="2"/>
  <c r="C63" i="2" s="1"/>
  <c r="B61" i="2"/>
  <c r="B63" i="2" s="1"/>
  <c r="A61" i="2"/>
  <c r="F59" i="2"/>
  <c r="E59" i="2"/>
  <c r="D59" i="2"/>
  <c r="C59" i="2"/>
  <c r="B59" i="2"/>
  <c r="A59" i="2"/>
  <c r="F58" i="2"/>
  <c r="F60" i="2" s="1"/>
  <c r="E58" i="2"/>
  <c r="E60" i="2" s="1"/>
  <c r="D58" i="2"/>
  <c r="D60" i="2" s="1"/>
  <c r="C58" i="2"/>
  <c r="C60" i="2" s="1"/>
  <c r="B58" i="2"/>
  <c r="B60" i="2" s="1"/>
  <c r="A58" i="2"/>
  <c r="F56" i="2"/>
  <c r="E56" i="2"/>
  <c r="D56" i="2"/>
  <c r="C56" i="2"/>
  <c r="B56" i="2"/>
  <c r="A56" i="2"/>
  <c r="F55" i="2"/>
  <c r="E55" i="2"/>
  <c r="D55" i="2"/>
  <c r="C55" i="2"/>
  <c r="B55" i="2"/>
  <c r="A55" i="2"/>
  <c r="F54" i="2"/>
  <c r="F57" i="2" s="1"/>
  <c r="E54" i="2"/>
  <c r="E57" i="2" s="1"/>
  <c r="D54" i="2"/>
  <c r="D57" i="2" s="1"/>
  <c r="C54" i="2"/>
  <c r="C57" i="2" s="1"/>
  <c r="B54" i="2"/>
  <c r="B57" i="2" s="1"/>
  <c r="A54" i="2"/>
  <c r="F52" i="2"/>
  <c r="E52" i="2"/>
  <c r="D52" i="2"/>
  <c r="C52" i="2"/>
  <c r="B52" i="2"/>
  <c r="A52" i="2"/>
  <c r="F51" i="2"/>
  <c r="E51" i="2"/>
  <c r="D51" i="2"/>
  <c r="C51" i="2"/>
  <c r="B51" i="2"/>
  <c r="A51" i="2"/>
  <c r="F50" i="2"/>
  <c r="E50" i="2"/>
  <c r="D50" i="2"/>
  <c r="C50" i="2"/>
  <c r="B50" i="2"/>
  <c r="A50" i="2"/>
  <c r="F49" i="2"/>
  <c r="E49" i="2"/>
  <c r="D49" i="2"/>
  <c r="C49" i="2"/>
  <c r="B49" i="2"/>
  <c r="A49" i="2"/>
  <c r="F48" i="2"/>
  <c r="E48" i="2"/>
  <c r="D48" i="2"/>
  <c r="C48" i="2"/>
  <c r="B48" i="2"/>
  <c r="A48" i="2"/>
  <c r="F47" i="2"/>
  <c r="E47" i="2"/>
  <c r="D47" i="2"/>
  <c r="C47" i="2"/>
  <c r="B47" i="2"/>
  <c r="A47" i="2"/>
  <c r="F46" i="2"/>
  <c r="E46" i="2"/>
  <c r="D46" i="2"/>
  <c r="C46" i="2"/>
  <c r="B46" i="2"/>
  <c r="A46" i="2"/>
  <c r="F45" i="2"/>
  <c r="E45" i="2"/>
  <c r="D45" i="2"/>
  <c r="C45" i="2"/>
  <c r="B45" i="2"/>
  <c r="A45" i="2"/>
  <c r="F44" i="2"/>
  <c r="E44" i="2"/>
  <c r="D44" i="2"/>
  <c r="C44" i="2"/>
  <c r="B44" i="2"/>
  <c r="A44" i="2"/>
  <c r="F43" i="2"/>
  <c r="E43" i="2"/>
  <c r="D43" i="2"/>
  <c r="C43" i="2"/>
  <c r="B43" i="2"/>
  <c r="A43" i="2"/>
  <c r="F42" i="2"/>
  <c r="E42" i="2"/>
  <c r="D42" i="2"/>
  <c r="C42" i="2"/>
  <c r="B42" i="2"/>
  <c r="A42" i="2"/>
  <c r="F41" i="2"/>
  <c r="E41" i="2"/>
  <c r="D41" i="2"/>
  <c r="C41" i="2"/>
  <c r="B41" i="2"/>
  <c r="A41" i="2"/>
  <c r="F40" i="2"/>
  <c r="E40" i="2"/>
  <c r="D40" i="2"/>
  <c r="C40" i="2"/>
  <c r="B40" i="2"/>
  <c r="A40" i="2"/>
  <c r="F39" i="2"/>
  <c r="E39" i="2"/>
  <c r="D39" i="2"/>
  <c r="C39" i="2"/>
  <c r="B39" i="2"/>
  <c r="A39" i="2"/>
  <c r="F38" i="2"/>
  <c r="F53" i="2" s="1"/>
  <c r="E38" i="2"/>
  <c r="E53" i="2" s="1"/>
  <c r="D38" i="2"/>
  <c r="D53" i="2" s="1"/>
  <c r="C38" i="2"/>
  <c r="C53" i="2" s="1"/>
  <c r="B38" i="2"/>
  <c r="B53" i="2" s="1"/>
  <c r="A38" i="2"/>
  <c r="F37" i="2"/>
  <c r="F36" i="2"/>
  <c r="E36" i="2"/>
  <c r="D36" i="2"/>
  <c r="C36" i="2"/>
  <c r="B36" i="2"/>
  <c r="A36" i="2"/>
  <c r="F35" i="2"/>
  <c r="E35" i="2"/>
  <c r="D35" i="2"/>
  <c r="C35" i="2"/>
  <c r="B35" i="2"/>
  <c r="A35" i="2"/>
  <c r="F34" i="2"/>
  <c r="E34" i="2"/>
  <c r="D34" i="2"/>
  <c r="C34" i="2"/>
  <c r="B34" i="2"/>
  <c r="A34" i="2"/>
  <c r="F33" i="2"/>
  <c r="E33" i="2"/>
  <c r="D33" i="2"/>
  <c r="C33" i="2"/>
  <c r="B33" i="2"/>
  <c r="A33" i="2"/>
  <c r="F32" i="2"/>
  <c r="E32" i="2"/>
  <c r="D32" i="2"/>
  <c r="C32" i="2"/>
  <c r="B32" i="2"/>
  <c r="A32" i="2"/>
  <c r="F31" i="2"/>
  <c r="E31" i="2"/>
  <c r="D31" i="2"/>
  <c r="C31" i="2"/>
  <c r="B31" i="2"/>
  <c r="A31" i="2"/>
  <c r="F30" i="2"/>
  <c r="E30" i="2"/>
  <c r="D30" i="2"/>
  <c r="C30" i="2"/>
  <c r="B30" i="2"/>
  <c r="A30" i="2"/>
  <c r="F29" i="2"/>
  <c r="E29" i="2"/>
  <c r="D29" i="2"/>
  <c r="C29" i="2"/>
  <c r="B29" i="2"/>
  <c r="A29" i="2"/>
  <c r="F28" i="2"/>
  <c r="E28" i="2"/>
  <c r="E37" i="2" s="1"/>
  <c r="D28" i="2"/>
  <c r="D37" i="2" s="1"/>
  <c r="C28" i="2"/>
  <c r="C37" i="2" s="1"/>
  <c r="B28" i="2"/>
  <c r="B37" i="2" s="1"/>
  <c r="A28" i="2"/>
  <c r="A24" i="2" a="1"/>
  <c r="F24" i="2" s="1"/>
  <c r="A23" i="2" a="1"/>
  <c r="F23" i="2" s="1"/>
  <c r="A22" i="2" a="1"/>
  <c r="E22" i="2" s="1"/>
  <c r="A21" i="2" a="1"/>
  <c r="D21" i="2" s="1"/>
  <c r="A20" i="2" a="1"/>
  <c r="C20" i="2" s="1"/>
  <c r="F19" i="2"/>
  <c r="E19" i="2"/>
  <c r="D19" i="2"/>
  <c r="A19" i="2" a="1"/>
  <c r="B19" i="2" s="1"/>
  <c r="F18" i="2"/>
  <c r="E18" i="2"/>
  <c r="D18" i="2"/>
  <c r="C18" i="2"/>
  <c r="A18" i="2" a="1"/>
  <c r="B18" i="2" s="1"/>
  <c r="A18" i="2"/>
  <c r="F17" i="2"/>
  <c r="E17" i="2"/>
  <c r="D17" i="2"/>
  <c r="C17" i="2"/>
  <c r="B17" i="2"/>
  <c r="A17" i="2" a="1"/>
  <c r="A17" i="2"/>
  <c r="A16" i="2" a="1"/>
  <c r="F16" i="2" s="1"/>
  <c r="A15" i="2" a="1"/>
  <c r="F15" i="2" s="1"/>
  <c r="A15" i="2"/>
  <c r="A14" i="2" a="1"/>
  <c r="E14" i="2" s="1"/>
  <c r="A14" i="2"/>
  <c r="F13" i="2"/>
  <c r="A13" i="2" a="1"/>
  <c r="D13" i="2" s="1"/>
  <c r="A13" i="2"/>
  <c r="F12" i="2"/>
  <c r="E12" i="2"/>
  <c r="A12" i="2" a="1"/>
  <c r="C12" i="2" s="1"/>
  <c r="A12" i="2"/>
  <c r="F11" i="2"/>
  <c r="E11" i="2"/>
  <c r="D11" i="2"/>
  <c r="C11" i="2"/>
  <c r="B11" i="2"/>
  <c r="A11" i="2"/>
  <c r="F10" i="2"/>
  <c r="E10" i="2"/>
  <c r="D10" i="2"/>
  <c r="C10" i="2"/>
  <c r="B10" i="2"/>
  <c r="A10" i="2"/>
  <c r="F9" i="2"/>
  <c r="E9" i="2"/>
  <c r="D9" i="2"/>
  <c r="C9" i="2"/>
  <c r="B9" i="2"/>
  <c r="A9" i="2"/>
  <c r="F8" i="2"/>
  <c r="E8" i="2"/>
  <c r="D8" i="2"/>
  <c r="C8" i="2"/>
  <c r="B8" i="2"/>
  <c r="A8" i="2"/>
  <c r="F7" i="2"/>
  <c r="E7" i="2"/>
  <c r="D7" i="2"/>
  <c r="A7" i="2" a="1"/>
  <c r="B7" i="2" s="1"/>
  <c r="A7" i="2"/>
  <c r="F6" i="2"/>
  <c r="G6" i="2" s="1"/>
  <c r="H6" i="2" s="1"/>
  <c r="I6" i="2" s="1"/>
  <c r="E6" i="2"/>
  <c r="D6" i="2"/>
  <c r="C6" i="2"/>
  <c r="B6" i="2"/>
  <c r="A6" i="2"/>
  <c r="F3" i="2"/>
  <c r="E3" i="2"/>
  <c r="D3" i="2"/>
  <c r="C3" i="2"/>
  <c r="B3" i="2"/>
  <c r="A3" i="2"/>
  <c r="E20" i="2" l="1"/>
  <c r="A23" i="2"/>
  <c r="F20" i="2"/>
  <c r="D16" i="2"/>
  <c r="D15" i="2"/>
  <c r="A19" i="2"/>
  <c r="E15" i="2"/>
  <c r="C7" i="2"/>
  <c r="D12" i="2"/>
  <c r="E13" i="2"/>
  <c r="F14" i="2"/>
  <c r="A16" i="2"/>
  <c r="C19" i="2"/>
  <c r="D20" i="2"/>
  <c r="E21" i="2"/>
  <c r="F22" i="2"/>
  <c r="A24" i="2"/>
  <c r="J4" i="3"/>
  <c r="L12" i="3"/>
  <c r="I13" i="3"/>
  <c r="J13" i="3"/>
  <c r="B24" i="2"/>
  <c r="K13" i="3"/>
  <c r="B23" i="2"/>
  <c r="C24" i="2"/>
  <c r="E4" i="3"/>
  <c r="G12" i="3"/>
  <c r="B22" i="2"/>
  <c r="C23" i="2"/>
  <c r="D24" i="2"/>
  <c r="H12" i="3"/>
  <c r="B21" i="2"/>
  <c r="C22" i="2"/>
  <c r="D23" i="2"/>
  <c r="E24" i="2"/>
  <c r="B16" i="2"/>
  <c r="A22" i="2"/>
  <c r="C16" i="2"/>
  <c r="B20" i="2"/>
  <c r="C21" i="2"/>
  <c r="D22" i="2"/>
  <c r="E23" i="2"/>
  <c r="F21" i="2"/>
  <c r="B15" i="2"/>
  <c r="A21" i="2"/>
  <c r="B14" i="2"/>
  <c r="C15" i="2"/>
  <c r="A20" i="2"/>
  <c r="B13" i="2"/>
  <c r="C14" i="2"/>
  <c r="E16" i="2"/>
  <c r="B12" i="2"/>
  <c r="C13" i="2"/>
  <c r="D14" i="2"/>
</calcChain>
</file>

<file path=xl/sharedStrings.xml><?xml version="1.0" encoding="utf-8"?>
<sst xmlns="http://schemas.openxmlformats.org/spreadsheetml/2006/main" count="130" uniqueCount="118">
  <si>
    <t>time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</si>
  <si>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</si>
  <si>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</si>
  <si>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</si>
  <si>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</si>
  <si>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</si>
  <si>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</si>
  <si>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</si>
  <si>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2023-01-03</t>
  </si>
  <si>
    <t>Total revenue</t>
  </si>
  <si>
    <t>COGS</t>
  </si>
  <si>
    <t>Gross profit</t>
  </si>
  <si>
    <t>Operating expenses (excl. COGS)</t>
  </si>
  <si>
    <t>Operating income</t>
  </si>
  <si>
    <t>Non-operating income, total</t>
  </si>
  <si>
    <t>Pretax income</t>
  </si>
  <si>
    <t>Equity in earnings</t>
  </si>
  <si>
    <t>Taxes</t>
  </si>
  <si>
    <t>Non-controlling/minority interest</t>
  </si>
  <si>
    <t>After tax other income/expense</t>
  </si>
  <si>
    <t>Net income before discontinued operations</t>
  </si>
  <si>
    <t>Discontinued operations</t>
  </si>
  <si>
    <t>Net income</t>
  </si>
  <si>
    <t>Basic EPS</t>
  </si>
  <si>
    <t>Average basic shares outstanding</t>
  </si>
  <si>
    <t>EBITDA</t>
  </si>
  <si>
    <t>EBIT</t>
  </si>
  <si>
    <t>Total operating expenses</t>
  </si>
  <si>
    <t>Total current assets</t>
  </si>
  <si>
    <t>Cash &amp; equivalents</t>
  </si>
  <si>
    <t>Total receivables, net</t>
  </si>
  <si>
    <t>Inventories - raw materials</t>
  </si>
  <si>
    <t>Inventories - work in progress</t>
  </si>
  <si>
    <t>Inventories - finished goods</t>
  </si>
  <si>
    <t>Inventories - progress payments &amp; other</t>
  </si>
  <si>
    <t>Prepaid expenses</t>
  </si>
  <si>
    <t>Other current assets, total</t>
  </si>
  <si>
    <t>Long term investments</t>
  </si>
  <si>
    <t>Note receivable - long term</t>
  </si>
  <si>
    <t>Investments in unconsolidated subsidiaries</t>
  </si>
  <si>
    <t>Other investments</t>
  </si>
  <si>
    <t>Property/plant/equipment - Buildings</t>
  </si>
  <si>
    <t>Property/plant/equipment - Construction in progress</t>
  </si>
  <si>
    <t>Property/plant/equipment - Machinery &amp; equipment</t>
  </si>
  <si>
    <t>Property/plant/equipment - Land &amp; improvement</t>
  </si>
  <si>
    <t>Property/plant/equipment - Leased property</t>
  </si>
  <si>
    <t>Property/plant/equipment - Leases</t>
  </si>
  <si>
    <t>Property/plant/equipment - Computer software and equipment</t>
  </si>
  <si>
    <t>Property/plant/equipment - Transportation equipment</t>
  </si>
  <si>
    <t>Property/plant/equipment - Other</t>
  </si>
  <si>
    <t>Accumulated depreciation, total</t>
  </si>
  <si>
    <t>Deferred tax assets</t>
  </si>
  <si>
    <t>Net intangible assets</t>
  </si>
  <si>
    <t>Goodwill, net</t>
  </si>
  <si>
    <t>Other intangibles, net</t>
  </si>
  <si>
    <t>Deferred charges</t>
  </si>
  <si>
    <t>Other long term assets, total</t>
  </si>
  <si>
    <t>Total current liabilities</t>
  </si>
  <si>
    <t>Short term debt</t>
  </si>
  <si>
    <t>Accounts payable</t>
  </si>
  <si>
    <t>Total non-current liabilities</t>
  </si>
  <si>
    <t>Long term debt</t>
  </si>
  <si>
    <t>Total equity</t>
  </si>
  <si>
    <t>Shareholders&amp;#039; equity</t>
  </si>
  <si>
    <t>Total liabilities &amp; shareholders&amp;#039; equities</t>
  </si>
  <si>
    <t>Total debt</t>
  </si>
  <si>
    <t>Net debt</t>
  </si>
  <si>
    <t>Book value per share</t>
  </si>
  <si>
    <t>Tangible book value per share</t>
  </si>
  <si>
    <t>Cash from operating activities</t>
  </si>
  <si>
    <t>Funds from operations</t>
  </si>
  <si>
    <t>Net income (cash flow)</t>
  </si>
  <si>
    <t>Changes in working capital</t>
  </si>
  <si>
    <t>Change in accounts receivable</t>
  </si>
  <si>
    <t>Change in inventories</t>
  </si>
  <si>
    <t>Cash from investing activities</t>
  </si>
  <si>
    <t>Purchase/sale of business, net</t>
  </si>
  <si>
    <t>Sale of fixed assets &amp; businesses</t>
  </si>
  <si>
    <t>Purchase/acquisition of business</t>
  </si>
  <si>
    <t>Purchase/sale of investments, net</t>
  </si>
  <si>
    <t>Capital expenditures - fixed assets</t>
  </si>
  <si>
    <t>Capital expenditures - other assets</t>
  </si>
  <si>
    <t>Cash from financing activities</t>
  </si>
  <si>
    <t>Sale of common &amp; preferred stock</t>
  </si>
  <si>
    <t>Repurchase of common &amp; preferred stock</t>
  </si>
  <si>
    <t>Issuance/retirement of debt, net</t>
  </si>
  <si>
    <t>Issuance of long term debt</t>
  </si>
  <si>
    <t>Reduction of long term debt</t>
  </si>
  <si>
    <t>Issuance/retirement of short term debt</t>
  </si>
  <si>
    <t>Issuance/retirement of other debt</t>
  </si>
  <si>
    <t>Total cash dividends paid</t>
  </si>
  <si>
    <t>Common dividends paid</t>
  </si>
  <si>
    <t>Preferred dividends paid</t>
  </si>
  <si>
    <t>Free cash flow</t>
  </si>
  <si>
    <t>Total non-current assets</t>
  </si>
  <si>
    <t>Dividends per share - common stock primary issue</t>
  </si>
  <si>
    <t>Number of employees</t>
  </si>
  <si>
    <t>Mkt сap</t>
  </si>
  <si>
    <t>KAP</t>
  </si>
  <si>
    <t>FY1</t>
  </si>
  <si>
    <t>FY2</t>
  </si>
  <si>
    <t>FY3</t>
  </si>
  <si>
    <t>Income Statement</t>
  </si>
  <si>
    <t>Revenue Growth</t>
  </si>
  <si>
    <t>Balance Sheet</t>
  </si>
  <si>
    <t>Total Assets</t>
  </si>
  <si>
    <t xml:space="preserve">Other </t>
  </si>
  <si>
    <t>other</t>
  </si>
  <si>
    <t>Other</t>
  </si>
  <si>
    <t>Cash Flows</t>
  </si>
  <si>
    <t>Turnover</t>
  </si>
  <si>
    <t>Growth</t>
  </si>
  <si>
    <t>GP</t>
  </si>
  <si>
    <t>GP Margin</t>
  </si>
  <si>
    <t>OpExp</t>
  </si>
  <si>
    <t>growth</t>
  </si>
  <si>
    <t>%Sales</t>
  </si>
  <si>
    <t>OpProfit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</si>
</sst>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6"/>
      <color theme="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37" fontId="1" fillId="2" borderId="0" xfId="0" applyNumberFormat="1" applyFont="1" applyFill="1"/>
    <xf numFmtId="0" fontId="1" fillId="2" borderId="2" xfId="0" applyFont="1" applyFill="1" applyBorder="1"/>
    <xf numFmtId="37" fontId="1" fillId="2" borderId="3" xfId="0" applyNumberFormat="1" applyFont="1" applyFill="1" applyBorder="1"/>
    <xf numFmtId="37" fontId="1" fillId="2" borderId="4" xfId="0" applyNumberFormat="1" applyFont="1" applyFill="1" applyBorder="1"/>
    <xf numFmtId="37" fontId="1" fillId="2" borderId="2" xfId="0" applyNumberFormat="1" applyFont="1" applyFill="1" applyBorder="1"/>
    <xf numFmtId="0" fontId="1" fillId="2" borderId="5" xfId="0" applyFont="1" applyFill="1" applyBorder="1"/>
    <xf numFmtId="37" fontId="1" fillId="2" borderId="1" xfId="0" applyNumberFormat="1" applyFont="1" applyFill="1" applyBorder="1"/>
    <xf numFmtId="37" fontId="1" fillId="2" borderId="6" xfId="0" applyNumberFormat="1" applyFont="1" applyFill="1" applyBorder="1"/>
    <xf numFmtId="164" fontId="1" fillId="2" borderId="0" xfId="0" applyNumberFormat="1" applyFont="1" applyFill="1"/>
    <xf numFmtId="0" fontId="1" fillId="2" borderId="12" xfId="0" applyFont="1" applyFill="1" applyBorder="1"/>
    <xf numFmtId="37" fontId="1" fillId="2" borderId="13" xfId="0" applyNumberFormat="1" applyFont="1" applyFill="1" applyBorder="1"/>
    <xf numFmtId="37" fontId="1" fillId="2" borderId="14" xfId="0" applyNumberFormat="1" applyFont="1" applyFill="1" applyBorder="1"/>
    <xf numFmtId="0" fontId="1" fillId="2" borderId="16" xfId="0" applyFont="1" applyFill="1" applyBorder="1"/>
    <xf numFmtId="10" fontId="1" fillId="2" borderId="16" xfId="0" applyNumberFormat="1" applyFont="1" applyFill="1" applyBorder="1"/>
    <xf numFmtId="0" fontId="5" fillId="0" borderId="17" xfId="0" applyFont="1" applyBorder="1" applyAlignment="1">
      <alignment horizontal="center" vertical="top"/>
    </xf>
    <xf numFmtId="0" fontId="3" fillId="2" borderId="15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0555555555555551E-2"/>
          <c:y val="9.749025534961421E-2"/>
          <c:w val="0.93888888888888888"/>
          <c:h val="0.88606196074008381"/>
        </c:manualLayout>
      </c:layout>
      <c:lineChart>
        <c:grouping val="standard"/>
        <c:varyColors val="0"/>
        <c:ser>
          <c:idx val="0"/>
          <c:order val="0"/>
          <c:tx>
            <c:v>Rev</c:v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'Financial Statemnts'!$B$3:$F$3</c:f>
              <c:strCache>
                <c:ptCount val="5"/>
                <c:pt idx="0">
                  <c:v>2016-01-04</c:v>
                </c:pt>
                <c:pt idx="1">
                  <c:v>2017-01-03</c:v>
                </c:pt>
                <c:pt idx="2">
                  <c:v>2018-01-02</c:v>
                </c:pt>
                <c:pt idx="3">
                  <c:v>2019-01-02</c:v>
                </c:pt>
                <c:pt idx="4">
                  <c:v>2020-01-02</c:v>
                </c:pt>
              </c:strCache>
            </c:strRef>
          </c:cat>
          <c:val>
            <c:numRef>
              <c:f>'Financial Statemnts'!$B$6:$F$6</c:f>
              <c:numCache>
                <c:formatCode>#,##0_);\(#,##0\)</c:formatCode>
                <c:ptCount val="5"/>
                <c:pt idx="0">
                  <c:v>3772900000000</c:v>
                </c:pt>
                <c:pt idx="1">
                  <c:v>1911400000000</c:v>
                </c:pt>
                <c:pt idx="2">
                  <c:v>2071700000000</c:v>
                </c:pt>
                <c:pt idx="3">
                  <c:v>2158900000000</c:v>
                </c:pt>
                <c:pt idx="4">
                  <c:v>1884300000000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32-EA4C-A4A1-6E918DC4BBB2}"/>
            </c:ext>
          </c:extLst>
        </c:ser>
        <c:ser>
          <c:idx val="1"/>
          <c:order val="1"/>
          <c:tx>
            <c:v>GP</c:v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'Financial Statemnts'!$B$3:$F$3</c:f>
              <c:strCache>
                <c:ptCount val="5"/>
                <c:pt idx="0">
                  <c:v>2016-01-04</c:v>
                </c:pt>
                <c:pt idx="1">
                  <c:v>2017-01-03</c:v>
                </c:pt>
                <c:pt idx="2">
                  <c:v>2018-01-02</c:v>
                </c:pt>
                <c:pt idx="3">
                  <c:v>2019-01-02</c:v>
                </c:pt>
                <c:pt idx="4">
                  <c:v>2020-01-02</c:v>
                </c:pt>
              </c:strCache>
            </c:strRef>
          </c:cat>
          <c:val>
            <c:numRef>
              <c:f>'Financial Statemnts'!$B$8:$F$8</c:f>
              <c:numCache>
                <c:formatCode>#,##0_);\(#,##0\)</c:formatCode>
                <c:ptCount val="5"/>
                <c:pt idx="0">
                  <c:v>1644200000000</c:v>
                </c:pt>
                <c:pt idx="1">
                  <c:v>945300000000</c:v>
                </c:pt>
                <c:pt idx="2">
                  <c:v>1035300000000</c:v>
                </c:pt>
                <c:pt idx="3">
                  <c:v>1093600000000</c:v>
                </c:pt>
                <c:pt idx="4">
                  <c:v>903300000000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32-EA4C-A4A1-6E918DC4BBB2}"/>
            </c:ext>
          </c:extLst>
        </c:ser>
        <c:ser>
          <c:idx val="2"/>
          <c:order val="2"/>
          <c:tx>
            <c:v>NP</c:v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'Financial Statemnts'!$B$3:$F$3</c:f>
              <c:strCache>
                <c:ptCount val="5"/>
                <c:pt idx="0">
                  <c:v>2016-01-04</c:v>
                </c:pt>
                <c:pt idx="1">
                  <c:v>2017-01-03</c:v>
                </c:pt>
                <c:pt idx="2">
                  <c:v>2018-01-02</c:v>
                </c:pt>
                <c:pt idx="3">
                  <c:v>2019-01-02</c:v>
                </c:pt>
                <c:pt idx="4">
                  <c:v>2020-01-02</c:v>
                </c:pt>
              </c:strCache>
            </c:strRef>
          </c:cat>
          <c:val>
            <c:numRef>
              <c:f>'Financial Statemnts'!$B$19:$F$19</c:f>
              <c:numCache>
                <c:formatCode>#,##0_);\(#,##0\)</c:formatCode>
                <c:ptCount val="5"/>
                <c:pt idx="0">
                  <c:v>171200000000</c:v>
                </c:pt>
                <c:pt idx="1">
                  <c:v>-50000000000</c:v>
                </c:pt>
                <c:pt idx="2">
                  <c:v>72200000000</c:v>
                </c:pt>
                <c:pt idx="3">
                  <c:v>243100000000</c:v>
                </c:pt>
                <c:pt idx="4">
                  <c:v>43200000000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32-EA4C-A4A1-6E918DC4BBB2}"/>
            </c:ext>
          </c:extLst>
        </c:ser>
        <c:ser>
          <c:idx val="3"/>
          <c:order val="3"/>
          <c:tx>
            <c:v>FCF</c:v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'Financial Statemnts'!$B$3:$F$3</c:f>
              <c:strCache>
                <c:ptCount val="5"/>
                <c:pt idx="0">
                  <c:v>2016-01-04</c:v>
                </c:pt>
                <c:pt idx="1">
                  <c:v>2017-01-03</c:v>
                </c:pt>
                <c:pt idx="2">
                  <c:v>2018-01-02</c:v>
                </c:pt>
                <c:pt idx="3">
                  <c:v>2019-01-02</c:v>
                </c:pt>
                <c:pt idx="4">
                  <c:v>2020-01-02</c:v>
                </c:pt>
              </c:strCache>
            </c:strRef>
          </c:cat>
          <c:val>
            <c:numRef>
              <c:f>'Financial Statemnts'!$B$98:$F$98</c:f>
              <c:numCache>
                <c:formatCode>#,##0_);\(#,##0\)</c:formatCode>
                <c:ptCount val="5"/>
                <c:pt idx="0">
                  <c:v>98600000000</c:v>
                </c:pt>
                <c:pt idx="1">
                  <c:v>36100000000</c:v>
                </c:pt>
                <c:pt idx="2">
                  <c:v>124700000000</c:v>
                </c:pt>
                <c:pt idx="3">
                  <c:v>209500000000</c:v>
                </c:pt>
                <c:pt idx="4">
                  <c:v>-78300000000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32-EA4C-A4A1-6E918DC4B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4723264"/>
        <c:axId val="1294724992"/>
      </c:lineChart>
      <c:catAx>
        <c:axId val="129472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b" anchorCtr="1"/>
          <a:lstStyle/>
          <a:p>
            <a:pPr>
              <a:defRPr sz="900" b="0" i="0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24992"/>
        <c:crosses val="autoZero"/>
        <c:auto val="1"/>
        <c:lblAlgn val="ctr"/>
        <c:lblOffset val="1000"/>
        <c:noMultiLvlLbl val="0"/>
      </c:catAx>
      <c:valAx>
        <c:axId val="12947249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_);\(#,##0\)" sourceLinked="1"/>
        <c:majorTickMark val="none"/>
        <c:minorTickMark val="none"/>
        <c:tickLblPos val="nextTo"/>
        <c:crossAx val="1294723264"/>
        <c:crosses val="autoZero"/>
        <c:crossBetween val="between"/>
      </c:valAx>
    </c:plotArea>
    <c:plotVisOnly val="1"/>
    <c:dispBlanksAs val="gap"/>
    <c:showDLblsOverMax val="0"/>
  </c:chart>
  <c:spPr>
    <a:solidFill>
      <a:schemeClr val="tx1"/>
    </a:solidFill>
    <a:ln w="9525" cap="flat" cmpd="sng" algn="ctr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384255</xdr:colOff>
      <xdr:row>10</xdr:row>
      <xdr:rowOff>24423</xdr:rowOff>
    </xdr:from>
    <xdr:to>
      <xdr:col>10</xdr:col>
      <xdr:colOff>6512</xdr:colOff>
      <xdr:row>35</xdr:row>
      <xdr:rowOff>56988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/>
  </sheetViews>
  <sheetFormatPr baseColWidth="10" defaultColWidth="8.83203125" defaultRowHeight="15" x14ac:dyDescent="0.2"/>
  <sheetData>
    <row r="1" spans="1:9" x14ac:dyDescent="0.2">
      <c r="B1" s="17">
        <v>14</v>
      </c>
      <c r="C1" s="17">
        <v>15</v>
      </c>
      <c r="D1" s="17">
        <v>16</v>
      </c>
      <c r="E1" s="17">
        <v>17</v>
      </c>
      <c r="F1" s="17">
        <v>18</v>
      </c>
      <c r="G1" s="17">
        <v>19</v>
      </c>
      <c r="H1" s="17">
        <v>20</v>
      </c>
      <c r="I1" s="17">
        <v>21</v>
      </c>
    </row>
    <row r="2" spans="1:9" x14ac:dyDescent="0.2">
      <c r="A2" s="17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s="17" t="s">
        <v>9</v>
      </c>
      <c r="B3">
        <v>3772900000000</v>
      </c>
      <c r="C3">
        <v>1911400000000</v>
      </c>
      <c r="D3">
        <v>2071700000000</v>
      </c>
      <c r="E3">
        <v>2158900000000</v>
      </c>
      <c r="F3">
        <v>1884300000000</v>
      </c>
      <c r="G3">
        <v>2120000000000</v>
      </c>
      <c r="H3">
        <v>2163600000000</v>
      </c>
    </row>
    <row r="4" spans="1:9" x14ac:dyDescent="0.2">
      <c r="A4" s="17" t="s">
        <v>10</v>
      </c>
      <c r="B4">
        <v>-2128700000000</v>
      </c>
      <c r="C4">
        <v>-966100000000</v>
      </c>
      <c r="D4">
        <v>-1036400000000</v>
      </c>
      <c r="E4">
        <v>-1065300000000</v>
      </c>
      <c r="F4">
        <v>-981000000000</v>
      </c>
      <c r="G4">
        <v>-1074800000000</v>
      </c>
      <c r="H4">
        <v>-1108500000000</v>
      </c>
    </row>
    <row r="5" spans="1:9" x14ac:dyDescent="0.2">
      <c r="A5" s="17" t="s">
        <v>11</v>
      </c>
      <c r="B5">
        <v>1644200000000</v>
      </c>
      <c r="C5">
        <v>945300000000</v>
      </c>
      <c r="D5">
        <v>1035300000000</v>
      </c>
      <c r="E5">
        <v>1093600000000</v>
      </c>
      <c r="F5">
        <v>903300000000</v>
      </c>
      <c r="G5">
        <v>1045200000000</v>
      </c>
      <c r="H5">
        <v>1055100000000</v>
      </c>
    </row>
    <row r="6" spans="1:9" x14ac:dyDescent="0.2">
      <c r="A6" s="17" t="s">
        <v>12</v>
      </c>
      <c r="B6">
        <v>-1276600000000</v>
      </c>
      <c r="C6">
        <v>-656400000000</v>
      </c>
      <c r="D6">
        <v>-736200000000</v>
      </c>
      <c r="E6">
        <v>-768900000000</v>
      </c>
      <c r="F6">
        <v>-821100000000</v>
      </c>
      <c r="G6">
        <v>-855100000000</v>
      </c>
      <c r="H6">
        <v>-859000000000</v>
      </c>
    </row>
    <row r="7" spans="1:9" x14ac:dyDescent="0.2">
      <c r="A7" s="17" t="s">
        <v>13</v>
      </c>
      <c r="B7">
        <v>367600000000</v>
      </c>
      <c r="C7">
        <v>288900000000</v>
      </c>
      <c r="D7">
        <v>299100000000</v>
      </c>
      <c r="E7">
        <v>324700000000</v>
      </c>
      <c r="F7">
        <v>82200000000</v>
      </c>
      <c r="G7">
        <v>190100000000</v>
      </c>
      <c r="H7">
        <v>196100000000</v>
      </c>
    </row>
    <row r="8" spans="1:9" x14ac:dyDescent="0.2">
      <c r="A8" s="17" t="s">
        <v>14</v>
      </c>
      <c r="B8">
        <v>-196800000000</v>
      </c>
      <c r="C8">
        <v>50200000000</v>
      </c>
      <c r="D8">
        <v>-137600000000</v>
      </c>
      <c r="E8">
        <v>3500000000</v>
      </c>
      <c r="F8">
        <v>-14800000000</v>
      </c>
      <c r="G8">
        <v>-61100000000</v>
      </c>
      <c r="H8">
        <v>-44800000000</v>
      </c>
    </row>
    <row r="9" spans="1:9" x14ac:dyDescent="0.2">
      <c r="A9" s="17" t="s">
        <v>15</v>
      </c>
      <c r="B9">
        <v>170800000000</v>
      </c>
      <c r="C9">
        <v>339100000000</v>
      </c>
      <c r="D9">
        <v>161500000000</v>
      </c>
      <c r="E9">
        <v>328200000000</v>
      </c>
      <c r="F9">
        <v>67400000000</v>
      </c>
      <c r="G9">
        <v>129000000000</v>
      </c>
      <c r="H9">
        <v>151300000000</v>
      </c>
    </row>
    <row r="10" spans="1:9" x14ac:dyDescent="0.2">
      <c r="A10" s="17" t="s">
        <v>16</v>
      </c>
      <c r="B10">
        <v>15700000000</v>
      </c>
      <c r="C10">
        <v>8900000000</v>
      </c>
      <c r="D10">
        <v>7300000000</v>
      </c>
      <c r="E10">
        <v>7500000000</v>
      </c>
      <c r="F10">
        <v>5600000000</v>
      </c>
      <c r="G10">
        <v>-11400000000</v>
      </c>
      <c r="H10">
        <v>2100000000</v>
      </c>
    </row>
    <row r="11" spans="1:9" x14ac:dyDescent="0.2">
      <c r="A11" s="17" t="s">
        <v>17</v>
      </c>
      <c r="B11">
        <v>-83100000000</v>
      </c>
      <c r="C11">
        <v>-94200000000</v>
      </c>
      <c r="D11">
        <v>-68200000000</v>
      </c>
      <c r="E11">
        <v>-87900000000</v>
      </c>
      <c r="F11">
        <v>-29100000000</v>
      </c>
      <c r="G11">
        <v>-41600000000</v>
      </c>
      <c r="H11">
        <v>-48400000000</v>
      </c>
    </row>
    <row r="12" spans="1:9" x14ac:dyDescent="0.2">
      <c r="A12" s="17" t="s">
        <v>18</v>
      </c>
      <c r="B12">
        <v>67100000000</v>
      </c>
      <c r="C12">
        <v>0</v>
      </c>
      <c r="D12">
        <v>-500000000</v>
      </c>
      <c r="E12">
        <v>-3100000000</v>
      </c>
      <c r="F12">
        <v>700000000</v>
      </c>
      <c r="G12">
        <v>900000000</v>
      </c>
      <c r="H12">
        <v>-3700000000</v>
      </c>
    </row>
    <row r="13" spans="1:9" x14ac:dyDescent="0.2">
      <c r="A13" s="17" t="s">
        <v>19</v>
      </c>
      <c r="B13">
        <v>-700000000</v>
      </c>
      <c r="C13">
        <v>-700000000</v>
      </c>
      <c r="D13">
        <v>-1300000000</v>
      </c>
      <c r="E13">
        <v>-1600000000</v>
      </c>
      <c r="F13">
        <v>-1400000000</v>
      </c>
      <c r="G13">
        <v>0</v>
      </c>
      <c r="H13">
        <v>-800000000</v>
      </c>
    </row>
    <row r="14" spans="1:9" x14ac:dyDescent="0.2">
      <c r="A14" s="17" t="s">
        <v>20</v>
      </c>
      <c r="B14">
        <v>169800000000</v>
      </c>
      <c r="C14">
        <v>253100000000</v>
      </c>
      <c r="D14">
        <v>98800000000</v>
      </c>
      <c r="E14">
        <v>243100000000</v>
      </c>
      <c r="F14">
        <v>43200000000</v>
      </c>
      <c r="G14">
        <v>76900000000</v>
      </c>
      <c r="H14">
        <v>100500000000</v>
      </c>
    </row>
    <row r="15" spans="1:9" x14ac:dyDescent="0.2">
      <c r="A15" s="17" t="s">
        <v>21</v>
      </c>
      <c r="B15">
        <v>1400000000</v>
      </c>
      <c r="C15">
        <v>-303100000000</v>
      </c>
      <c r="D15">
        <v>-26600000000</v>
      </c>
      <c r="E15">
        <v>0</v>
      </c>
      <c r="F15">
        <v>0</v>
      </c>
      <c r="G15">
        <v>0</v>
      </c>
      <c r="H15">
        <v>0</v>
      </c>
    </row>
    <row r="16" spans="1:9" x14ac:dyDescent="0.2">
      <c r="A16" s="17" t="s">
        <v>22</v>
      </c>
      <c r="B16">
        <v>171200000000</v>
      </c>
      <c r="C16">
        <v>-50000000000</v>
      </c>
      <c r="D16">
        <v>72200000000</v>
      </c>
      <c r="E16">
        <v>243100000000</v>
      </c>
      <c r="F16">
        <v>43200000000</v>
      </c>
      <c r="G16">
        <v>76900000000</v>
      </c>
      <c r="H16">
        <v>100500000000</v>
      </c>
    </row>
    <row r="17" spans="1:8" x14ac:dyDescent="0.2">
      <c r="A17" s="17" t="s">
        <v>23</v>
      </c>
      <c r="B17">
        <v>122.6</v>
      </c>
      <c r="C17">
        <v>-40.909999999999997</v>
      </c>
      <c r="D17">
        <v>48.97</v>
      </c>
      <c r="E17">
        <v>176.73</v>
      </c>
      <c r="F17">
        <v>28.29</v>
      </c>
      <c r="G17">
        <v>54.64</v>
      </c>
      <c r="H17">
        <v>72.27</v>
      </c>
    </row>
    <row r="18" spans="1:8" x14ac:dyDescent="0.2">
      <c r="A18" s="17" t="s">
        <v>24</v>
      </c>
      <c r="B18">
        <v>1354000000</v>
      </c>
      <c r="C18">
        <v>1359000000</v>
      </c>
      <c r="D18">
        <v>1362000000</v>
      </c>
      <c r="E18">
        <v>1345000000</v>
      </c>
      <c r="F18">
        <v>1336000000</v>
      </c>
      <c r="G18">
        <v>1336000000</v>
      </c>
      <c r="H18">
        <v>1338000000</v>
      </c>
    </row>
    <row r="19" spans="1:8" x14ac:dyDescent="0.2">
      <c r="A19" s="17" t="s">
        <v>25</v>
      </c>
      <c r="B19">
        <v>506600000000</v>
      </c>
      <c r="C19">
        <v>353300000000</v>
      </c>
      <c r="D19">
        <v>371400000000</v>
      </c>
      <c r="E19">
        <v>399500000000</v>
      </c>
      <c r="F19">
        <v>197400000000</v>
      </c>
      <c r="G19">
        <v>305800000000</v>
      </c>
      <c r="H19">
        <v>315800000000</v>
      </c>
    </row>
    <row r="20" spans="1:8" x14ac:dyDescent="0.2">
      <c r="A20" s="17" t="s">
        <v>26</v>
      </c>
      <c r="B20">
        <v>367600000000</v>
      </c>
      <c r="C20">
        <v>288900000000</v>
      </c>
      <c r="D20">
        <v>299100000000</v>
      </c>
      <c r="E20">
        <v>324700000000</v>
      </c>
      <c r="F20">
        <v>82200000000</v>
      </c>
      <c r="G20">
        <v>190100000000</v>
      </c>
      <c r="H20">
        <v>196100000000</v>
      </c>
    </row>
    <row r="21" spans="1:8" x14ac:dyDescent="0.2">
      <c r="A21" s="17" t="s">
        <v>27</v>
      </c>
      <c r="B21">
        <v>3405300000000</v>
      </c>
      <c r="C21">
        <v>1622500000000</v>
      </c>
      <c r="D21">
        <v>1772600000000</v>
      </c>
      <c r="E21">
        <v>1834200000000</v>
      </c>
      <c r="F21">
        <v>1802100000000</v>
      </c>
      <c r="G21">
        <v>1929900000000</v>
      </c>
      <c r="H21">
        <v>1967500000000</v>
      </c>
    </row>
    <row r="22" spans="1:8" x14ac:dyDescent="0.2">
      <c r="A22" s="17" t="s">
        <v>28</v>
      </c>
      <c r="B22">
        <v>804500000000</v>
      </c>
      <c r="C22">
        <v>815900000000</v>
      </c>
      <c r="D22">
        <v>546400000000</v>
      </c>
      <c r="E22">
        <v>552400000000</v>
      </c>
      <c r="F22">
        <v>605000000000</v>
      </c>
      <c r="G22">
        <v>559500000000</v>
      </c>
      <c r="H22">
        <v>543800000000</v>
      </c>
    </row>
    <row r="23" spans="1:8" x14ac:dyDescent="0.2">
      <c r="A23" s="17" t="s">
        <v>29</v>
      </c>
      <c r="B23">
        <v>198000000000</v>
      </c>
      <c r="C23">
        <v>253100000000</v>
      </c>
      <c r="D23">
        <v>137100000000</v>
      </c>
      <c r="E23">
        <v>173200000000</v>
      </c>
      <c r="F23">
        <v>145000000000</v>
      </c>
      <c r="G23">
        <v>145600000000</v>
      </c>
      <c r="H23">
        <v>149900000000</v>
      </c>
    </row>
    <row r="24" spans="1:8" x14ac:dyDescent="0.2">
      <c r="A24" s="17" t="s">
        <v>30</v>
      </c>
      <c r="B24">
        <v>453200000000</v>
      </c>
      <c r="C24">
        <v>410000000000</v>
      </c>
      <c r="D24">
        <v>311900000000</v>
      </c>
      <c r="E24">
        <v>292800000000</v>
      </c>
      <c r="F24">
        <v>328900000000</v>
      </c>
      <c r="G24">
        <v>339300000000</v>
      </c>
      <c r="H24">
        <v>325900000000</v>
      </c>
    </row>
    <row r="25" spans="1:8" x14ac:dyDescent="0.2">
      <c r="A25" s="17" t="s">
        <v>31</v>
      </c>
      <c r="B25">
        <v>101900000000</v>
      </c>
      <c r="C25">
        <v>98400000000</v>
      </c>
      <c r="D25">
        <v>58900000000</v>
      </c>
      <c r="E25">
        <v>56400000000</v>
      </c>
      <c r="F25">
        <v>120600000000</v>
      </c>
      <c r="G25">
        <v>64000000000</v>
      </c>
      <c r="H25">
        <v>56200000000</v>
      </c>
    </row>
    <row r="26" spans="1:8" x14ac:dyDescent="0.2">
      <c r="A26" s="17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1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s="17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17" t="s">
        <v>35</v>
      </c>
      <c r="B29">
        <v>51400000000</v>
      </c>
      <c r="C29">
        <v>50000000000</v>
      </c>
      <c r="D29">
        <v>8800000000</v>
      </c>
      <c r="E29">
        <v>7400000000</v>
      </c>
      <c r="F29">
        <v>10500000000</v>
      </c>
      <c r="G29">
        <v>10200000000</v>
      </c>
      <c r="H29">
        <v>11600000000</v>
      </c>
    </row>
    <row r="30" spans="1:8" x14ac:dyDescent="0.2">
      <c r="A30" s="17" t="s">
        <v>36</v>
      </c>
      <c r="B30">
        <v>0</v>
      </c>
      <c r="C30">
        <v>4300000000</v>
      </c>
      <c r="D30">
        <v>29700000000</v>
      </c>
      <c r="E30">
        <v>22600000000</v>
      </c>
      <c r="F30">
        <v>0</v>
      </c>
      <c r="G30">
        <v>400000000</v>
      </c>
    </row>
    <row r="31" spans="1:8" x14ac:dyDescent="0.2">
      <c r="A31" s="17" t="s">
        <v>37</v>
      </c>
      <c r="B31">
        <v>259800000000</v>
      </c>
      <c r="C31">
        <v>289300000000</v>
      </c>
      <c r="D31">
        <v>98100000000</v>
      </c>
      <c r="E31">
        <v>102900000000</v>
      </c>
      <c r="F31">
        <v>82600000000</v>
      </c>
      <c r="G31">
        <v>70600000000</v>
      </c>
      <c r="H31">
        <v>69300000000</v>
      </c>
    </row>
    <row r="32" spans="1:8" x14ac:dyDescent="0.2">
      <c r="A32" s="17" t="s">
        <v>38</v>
      </c>
      <c r="B32">
        <v>201700000000</v>
      </c>
      <c r="C32">
        <v>228000000000</v>
      </c>
      <c r="D32">
        <v>58400000000</v>
      </c>
      <c r="E32">
        <v>59400000000</v>
      </c>
      <c r="F32">
        <v>36700000000</v>
      </c>
      <c r="G32">
        <v>44100000000</v>
      </c>
      <c r="H32">
        <v>37600000000</v>
      </c>
    </row>
    <row r="33" spans="1:8" x14ac:dyDescent="0.2">
      <c r="A33" s="17" t="s">
        <v>39</v>
      </c>
      <c r="B33">
        <v>54700000000</v>
      </c>
      <c r="C33">
        <v>59600000000</v>
      </c>
      <c r="D33">
        <v>38100000000</v>
      </c>
      <c r="E33">
        <v>43000000000</v>
      </c>
      <c r="F33">
        <v>38200000000</v>
      </c>
      <c r="G33">
        <v>20200000000</v>
      </c>
      <c r="H33">
        <v>21800000000</v>
      </c>
    </row>
    <row r="34" spans="1:8" x14ac:dyDescent="0.2">
      <c r="A34" s="17" t="s">
        <v>40</v>
      </c>
      <c r="B34">
        <v>3400000000</v>
      </c>
      <c r="C34">
        <v>1700000000</v>
      </c>
      <c r="D34">
        <v>1600000000</v>
      </c>
      <c r="E34">
        <v>500000000</v>
      </c>
      <c r="F34">
        <v>7700000000</v>
      </c>
      <c r="G34">
        <v>6300000000</v>
      </c>
      <c r="H34">
        <v>9900000000</v>
      </c>
    </row>
    <row r="35" spans="1:8" x14ac:dyDescent="0.2">
      <c r="A35" s="17" t="s">
        <v>41</v>
      </c>
      <c r="B35">
        <v>1161500000000</v>
      </c>
      <c r="C35">
        <v>1310300000000</v>
      </c>
      <c r="D35">
        <v>1028600000000</v>
      </c>
      <c r="E35">
        <v>1083600000000</v>
      </c>
      <c r="F35">
        <v>1111200000000</v>
      </c>
      <c r="G35">
        <v>1144300000000</v>
      </c>
      <c r="H35">
        <v>1220000000000</v>
      </c>
    </row>
    <row r="36" spans="1:8" x14ac:dyDescent="0.2">
      <c r="A36" s="17" t="s">
        <v>42</v>
      </c>
      <c r="B36">
        <v>106300000000</v>
      </c>
      <c r="C36">
        <v>52100000000</v>
      </c>
      <c r="D36">
        <v>52800000000</v>
      </c>
      <c r="E36">
        <v>34100000000</v>
      </c>
      <c r="F36">
        <v>46800000000</v>
      </c>
      <c r="G36">
        <v>72500000000</v>
      </c>
      <c r="H36">
        <v>31700000000</v>
      </c>
    </row>
    <row r="37" spans="1:8" x14ac:dyDescent="0.2">
      <c r="A37" s="17" t="s">
        <v>43</v>
      </c>
      <c r="B37">
        <v>816200000000</v>
      </c>
      <c r="C37">
        <v>895200000000</v>
      </c>
      <c r="D37">
        <v>475100000000</v>
      </c>
      <c r="E37">
        <v>510800000000</v>
      </c>
      <c r="F37">
        <v>529200000000</v>
      </c>
      <c r="G37">
        <v>534700000000</v>
      </c>
      <c r="H37">
        <v>566000000000</v>
      </c>
    </row>
    <row r="38" spans="1:8" x14ac:dyDescent="0.2">
      <c r="A38" s="17" t="s">
        <v>44</v>
      </c>
    </row>
    <row r="39" spans="1:8" x14ac:dyDescent="0.2">
      <c r="A39" s="17" t="s">
        <v>45</v>
      </c>
    </row>
    <row r="40" spans="1:8" x14ac:dyDescent="0.2">
      <c r="A40" s="17" t="s">
        <v>46</v>
      </c>
    </row>
    <row r="41" spans="1:8" x14ac:dyDescent="0.2">
      <c r="A41" s="17" t="s">
        <v>47</v>
      </c>
      <c r="B41">
        <v>106700000000</v>
      </c>
      <c r="C41">
        <v>115600000000</v>
      </c>
      <c r="D41">
        <v>62900000000</v>
      </c>
      <c r="E41">
        <v>66900000000</v>
      </c>
      <c r="F41">
        <v>65200000000</v>
      </c>
      <c r="G41">
        <v>54400000000</v>
      </c>
      <c r="H41">
        <v>62900000000</v>
      </c>
    </row>
    <row r="42" spans="1:8" x14ac:dyDescent="0.2">
      <c r="A42" s="17" t="s">
        <v>48</v>
      </c>
      <c r="B42">
        <v>3400000000</v>
      </c>
      <c r="C42">
        <v>4400000000</v>
      </c>
      <c r="D42">
        <v>3500000000</v>
      </c>
      <c r="E42">
        <v>4200000000</v>
      </c>
      <c r="F42">
        <v>2500000000</v>
      </c>
      <c r="G42">
        <v>3000000000</v>
      </c>
      <c r="H42">
        <v>3500000000</v>
      </c>
    </row>
    <row r="43" spans="1:8" x14ac:dyDescent="0.2">
      <c r="A43" s="17" t="s">
        <v>49</v>
      </c>
      <c r="B43">
        <v>58600000000</v>
      </c>
      <c r="C43">
        <v>61900000000</v>
      </c>
      <c r="D43">
        <v>39900000000</v>
      </c>
      <c r="E43">
        <v>36900000000</v>
      </c>
      <c r="F43">
        <v>36700000000</v>
      </c>
      <c r="G43">
        <v>35300000000</v>
      </c>
      <c r="H43">
        <v>34200000000</v>
      </c>
    </row>
    <row r="44" spans="1:8" x14ac:dyDescent="0.2">
      <c r="A44" s="17" t="s">
        <v>50</v>
      </c>
      <c r="B44">
        <v>-810600000000</v>
      </c>
      <c r="C44">
        <v>-1048700000000</v>
      </c>
      <c r="D44">
        <v>-453000000000</v>
      </c>
      <c r="E44">
        <v>-482400000000</v>
      </c>
      <c r="F44">
        <v>-525100000000</v>
      </c>
      <c r="G44">
        <v>-552700000000</v>
      </c>
      <c r="H44">
        <v>-571400000000</v>
      </c>
    </row>
    <row r="45" spans="1:8" x14ac:dyDescent="0.2">
      <c r="A45" s="17" t="s">
        <v>51</v>
      </c>
      <c r="B45">
        <v>131800000000</v>
      </c>
      <c r="C45">
        <v>109200000000</v>
      </c>
      <c r="D45">
        <v>44700000000</v>
      </c>
      <c r="E45">
        <v>51200000000</v>
      </c>
      <c r="F45">
        <v>81200000000</v>
      </c>
      <c r="G45">
        <v>98700000000</v>
      </c>
      <c r="H45">
        <v>104000000000</v>
      </c>
    </row>
    <row r="46" spans="1:8" x14ac:dyDescent="0.2">
      <c r="A46" s="17" t="s">
        <v>52</v>
      </c>
      <c r="B46">
        <v>425600000000</v>
      </c>
      <c r="C46">
        <v>203700000000</v>
      </c>
      <c r="D46">
        <v>174900000000</v>
      </c>
      <c r="E46">
        <v>178100000000</v>
      </c>
      <c r="F46">
        <v>180400000000</v>
      </c>
      <c r="G46">
        <v>180600000000</v>
      </c>
      <c r="H46">
        <v>184300000000</v>
      </c>
    </row>
    <row r="47" spans="1:8" x14ac:dyDescent="0.2">
      <c r="A47" s="17" t="s">
        <v>53</v>
      </c>
      <c r="B47">
        <v>394200000000</v>
      </c>
      <c r="C47">
        <v>170500000000</v>
      </c>
      <c r="D47">
        <v>161400000000</v>
      </c>
      <c r="E47">
        <v>160600000000</v>
      </c>
      <c r="F47">
        <v>160600000000</v>
      </c>
      <c r="G47">
        <v>160600000000</v>
      </c>
      <c r="H47">
        <v>160600000000</v>
      </c>
    </row>
    <row r="48" spans="1:8" x14ac:dyDescent="0.2">
      <c r="A48" s="17" t="s">
        <v>54</v>
      </c>
      <c r="B48">
        <v>31400000000</v>
      </c>
      <c r="C48">
        <v>33200000000</v>
      </c>
      <c r="D48">
        <v>13500000000</v>
      </c>
      <c r="E48">
        <v>17500000000</v>
      </c>
      <c r="F48">
        <v>19800000000</v>
      </c>
      <c r="G48">
        <v>20000000000</v>
      </c>
      <c r="H48">
        <v>23700000000</v>
      </c>
    </row>
    <row r="49" spans="1:8" x14ac:dyDescent="0.2">
      <c r="A49" s="17" t="s">
        <v>55</v>
      </c>
      <c r="B49">
        <v>2100000000</v>
      </c>
      <c r="C49">
        <v>2300000000</v>
      </c>
      <c r="D49">
        <v>2500000000</v>
      </c>
      <c r="E49">
        <v>2800000000</v>
      </c>
      <c r="F49">
        <v>3200000000</v>
      </c>
      <c r="G49">
        <v>1200000000</v>
      </c>
      <c r="H49">
        <v>1700000000</v>
      </c>
    </row>
    <row r="50" spans="1:8" x14ac:dyDescent="0.2">
      <c r="A50" s="17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7" t="s">
        <v>57</v>
      </c>
      <c r="B51">
        <v>748900000000</v>
      </c>
      <c r="C51">
        <v>766600000000</v>
      </c>
      <c r="D51">
        <v>442200000000</v>
      </c>
      <c r="E51">
        <v>529600000000</v>
      </c>
      <c r="F51">
        <v>501700000000</v>
      </c>
      <c r="G51">
        <v>562200000000</v>
      </c>
      <c r="H51">
        <v>528100000000</v>
      </c>
    </row>
    <row r="52" spans="1:8" x14ac:dyDescent="0.2">
      <c r="A52" s="17" t="s">
        <v>58</v>
      </c>
      <c r="B52">
        <v>122000000000</v>
      </c>
      <c r="C52">
        <v>166400000000</v>
      </c>
      <c r="D52">
        <v>106200000000</v>
      </c>
      <c r="E52">
        <v>178500000000</v>
      </c>
      <c r="F52">
        <v>161100000000</v>
      </c>
      <c r="G52">
        <v>235900000000</v>
      </c>
      <c r="H52">
        <v>169100000000</v>
      </c>
    </row>
    <row r="53" spans="1:8" x14ac:dyDescent="0.2">
      <c r="A53" s="17" t="s">
        <v>59</v>
      </c>
      <c r="B53">
        <v>240100000000</v>
      </c>
      <c r="C53">
        <v>178900000000</v>
      </c>
      <c r="D53">
        <v>119100000000</v>
      </c>
      <c r="E53">
        <v>132800000000</v>
      </c>
      <c r="F53">
        <v>105000000000</v>
      </c>
      <c r="G53">
        <v>107600000000</v>
      </c>
      <c r="H53">
        <v>132400000000</v>
      </c>
    </row>
    <row r="54" spans="1:8" x14ac:dyDescent="0.2">
      <c r="A54" s="17" t="s">
        <v>60</v>
      </c>
      <c r="B54">
        <v>1016100000000</v>
      </c>
      <c r="C54">
        <v>1158400000000</v>
      </c>
      <c r="D54">
        <v>592700000000</v>
      </c>
      <c r="E54">
        <v>588400000000</v>
      </c>
      <c r="F54">
        <v>1112800000000</v>
      </c>
      <c r="G54">
        <v>941000000000</v>
      </c>
      <c r="H54">
        <v>1004500000000</v>
      </c>
    </row>
    <row r="55" spans="1:8" x14ac:dyDescent="0.2">
      <c r="A55" s="17" t="s">
        <v>61</v>
      </c>
      <c r="B55">
        <v>613200000000</v>
      </c>
      <c r="C55">
        <v>723200000000</v>
      </c>
      <c r="D55">
        <v>511400000000</v>
      </c>
      <c r="E55">
        <v>506100000000</v>
      </c>
      <c r="F55">
        <v>1030700000000</v>
      </c>
      <c r="G55">
        <v>852400000000</v>
      </c>
      <c r="H55">
        <v>917100000000</v>
      </c>
    </row>
    <row r="56" spans="1:8" x14ac:dyDescent="0.2">
      <c r="A56" s="17" t="s">
        <v>62</v>
      </c>
      <c r="B56">
        <v>1300900000000</v>
      </c>
      <c r="C56">
        <v>886200000000</v>
      </c>
      <c r="D56">
        <v>1041500000000</v>
      </c>
      <c r="E56">
        <v>1023500000000</v>
      </c>
      <c r="F56">
        <v>979900000000</v>
      </c>
      <c r="G56">
        <v>1058900000000</v>
      </c>
      <c r="H56">
        <v>1094400000000</v>
      </c>
    </row>
    <row r="57" spans="1:8" x14ac:dyDescent="0.2">
      <c r="A57" s="17" t="s">
        <v>63</v>
      </c>
      <c r="B57">
        <v>1082100000000</v>
      </c>
      <c r="C57">
        <v>892600000000</v>
      </c>
      <c r="D57">
        <v>1036500000000</v>
      </c>
      <c r="E57">
        <v>1018300000000</v>
      </c>
      <c r="F57">
        <v>976700000000</v>
      </c>
      <c r="G57">
        <v>1057700000000</v>
      </c>
      <c r="H57">
        <v>1089000000000</v>
      </c>
    </row>
    <row r="58" spans="1:8" x14ac:dyDescent="0.2">
      <c r="A58" s="17" t="s">
        <v>64</v>
      </c>
      <c r="B58">
        <v>3065900000000</v>
      </c>
      <c r="C58">
        <v>2811200000000</v>
      </c>
      <c r="D58">
        <v>2076400000000</v>
      </c>
      <c r="E58">
        <v>2141500000000</v>
      </c>
      <c r="F58">
        <v>2594400000000</v>
      </c>
      <c r="G58">
        <v>2562100000000</v>
      </c>
      <c r="H58">
        <v>2627000000000</v>
      </c>
    </row>
    <row r="59" spans="1:8" x14ac:dyDescent="0.2">
      <c r="A59" s="17" t="s">
        <v>65</v>
      </c>
      <c r="B59">
        <v>735200000000</v>
      </c>
      <c r="C59">
        <v>889600000000</v>
      </c>
      <c r="D59">
        <v>617600000000</v>
      </c>
      <c r="E59">
        <v>684600000000</v>
      </c>
      <c r="F59">
        <v>1191800000000</v>
      </c>
      <c r="G59">
        <v>1088300000000</v>
      </c>
      <c r="H59">
        <v>1086200000000</v>
      </c>
    </row>
    <row r="60" spans="1:8" x14ac:dyDescent="0.2">
      <c r="A60" s="17" t="s">
        <v>66</v>
      </c>
      <c r="B60">
        <v>537200000000</v>
      </c>
      <c r="C60">
        <v>636400000000</v>
      </c>
      <c r="D60">
        <v>480500000000</v>
      </c>
      <c r="E60">
        <v>511400000000</v>
      </c>
      <c r="F60">
        <v>1046800000000</v>
      </c>
      <c r="G60">
        <v>942700000000</v>
      </c>
      <c r="H60">
        <v>936100000000</v>
      </c>
    </row>
    <row r="61" spans="1:8" x14ac:dyDescent="0.2">
      <c r="A61" s="17" t="s">
        <v>67</v>
      </c>
      <c r="B61">
        <v>750.51599999999996</v>
      </c>
      <c r="C61">
        <v>655.92100000000005</v>
      </c>
      <c r="D61">
        <v>760.05</v>
      </c>
      <c r="E61">
        <v>756.40800000000002</v>
      </c>
      <c r="F61">
        <v>731.33699999999999</v>
      </c>
      <c r="G61">
        <v>790.74099999999999</v>
      </c>
      <c r="H61">
        <v>813.53</v>
      </c>
    </row>
    <row r="62" spans="1:8" x14ac:dyDescent="0.2">
      <c r="A62" s="17" t="s">
        <v>68</v>
      </c>
      <c r="B62">
        <v>436.6519174</v>
      </c>
      <c r="C62">
        <v>506.18343570000002</v>
      </c>
      <c r="D62">
        <v>631.76127922000001</v>
      </c>
      <c r="E62">
        <v>624.07352823999997</v>
      </c>
      <c r="F62">
        <v>596.21524435000003</v>
      </c>
      <c r="G62">
        <v>655.68565049999995</v>
      </c>
      <c r="H62">
        <v>675.81163655</v>
      </c>
    </row>
    <row r="63" spans="1:8" x14ac:dyDescent="0.2">
      <c r="A63" s="17" t="s">
        <v>69</v>
      </c>
      <c r="B63">
        <v>377500000000</v>
      </c>
      <c r="C63">
        <v>278000000000</v>
      </c>
      <c r="D63">
        <v>275900000000</v>
      </c>
      <c r="E63">
        <v>347300000000</v>
      </c>
      <c r="F63">
        <v>17800000000</v>
      </c>
      <c r="G63">
        <v>257100000000</v>
      </c>
      <c r="H63">
        <v>280900000000</v>
      </c>
    </row>
    <row r="64" spans="1:8" x14ac:dyDescent="0.2">
      <c r="A64" s="17" t="s">
        <v>70</v>
      </c>
      <c r="B64">
        <v>403400000000</v>
      </c>
      <c r="C64">
        <v>290600000000</v>
      </c>
      <c r="D64">
        <v>310200000000</v>
      </c>
      <c r="E64">
        <v>304600000000</v>
      </c>
      <c r="F64">
        <v>157300000000</v>
      </c>
      <c r="G64">
        <v>233700000000</v>
      </c>
      <c r="H64">
        <v>258200000000</v>
      </c>
    </row>
    <row r="65" spans="1:8" x14ac:dyDescent="0.2">
      <c r="A65" s="17" t="s">
        <v>71</v>
      </c>
      <c r="B65">
        <v>412800000000</v>
      </c>
      <c r="C65">
        <v>353400000000</v>
      </c>
      <c r="D65">
        <v>194200000000</v>
      </c>
      <c r="E65">
        <v>376800000000</v>
      </c>
      <c r="F65">
        <v>156700000000</v>
      </c>
      <c r="G65">
        <v>207600000000</v>
      </c>
      <c r="H65">
        <v>228200000000</v>
      </c>
    </row>
    <row r="66" spans="1:8" x14ac:dyDescent="0.2">
      <c r="A66" s="17" t="s">
        <v>72</v>
      </c>
      <c r="B66">
        <v>-25900000000</v>
      </c>
      <c r="C66">
        <v>-12600000000</v>
      </c>
      <c r="D66">
        <v>-34300000000</v>
      </c>
      <c r="E66">
        <v>42700000000</v>
      </c>
      <c r="F66">
        <v>-139500000000</v>
      </c>
      <c r="G66">
        <v>23400000000</v>
      </c>
      <c r="H66">
        <v>22700000000</v>
      </c>
    </row>
    <row r="67" spans="1:8" x14ac:dyDescent="0.2">
      <c r="A67" s="17" t="s">
        <v>73</v>
      </c>
      <c r="B67">
        <v>-23500000000</v>
      </c>
      <c r="C67">
        <v>35900000000</v>
      </c>
      <c r="D67">
        <v>-73000000000</v>
      </c>
      <c r="E67">
        <v>30100000000</v>
      </c>
      <c r="F67">
        <v>-43400000000</v>
      </c>
      <c r="G67">
        <v>-30300000000</v>
      </c>
      <c r="H67">
        <v>-11400000000</v>
      </c>
    </row>
    <row r="68" spans="1:8" x14ac:dyDescent="0.2">
      <c r="A68" s="17" t="s">
        <v>74</v>
      </c>
      <c r="B68">
        <v>1600000000</v>
      </c>
      <c r="C68">
        <v>4400000000</v>
      </c>
      <c r="D68">
        <v>-1000000000</v>
      </c>
      <c r="E68">
        <v>2500000000</v>
      </c>
      <c r="F68">
        <v>-64200000000</v>
      </c>
      <c r="G68">
        <v>56600000000</v>
      </c>
      <c r="H68">
        <v>7900000000</v>
      </c>
    </row>
    <row r="69" spans="1:8" x14ac:dyDescent="0.2">
      <c r="A69" s="17" t="s">
        <v>75</v>
      </c>
      <c r="B69">
        <v>-269900000000</v>
      </c>
      <c r="C69">
        <v>-219600000000</v>
      </c>
      <c r="D69">
        <v>-328800000000</v>
      </c>
      <c r="E69">
        <v>-130500000000</v>
      </c>
      <c r="F69">
        <v>-18900000000</v>
      </c>
      <c r="G69">
        <v>-122600000000</v>
      </c>
      <c r="H69">
        <v>-138000000000</v>
      </c>
    </row>
    <row r="70" spans="1:8" x14ac:dyDescent="0.2">
      <c r="A70" s="17" t="s">
        <v>76</v>
      </c>
      <c r="B70">
        <v>400000000</v>
      </c>
      <c r="C70">
        <v>20100000000</v>
      </c>
      <c r="D70">
        <v>-186600000000</v>
      </c>
      <c r="E70">
        <v>19000000000</v>
      </c>
      <c r="F70">
        <v>3600000000</v>
      </c>
      <c r="G70">
        <v>4400000000</v>
      </c>
      <c r="H70">
        <v>3700000000</v>
      </c>
    </row>
    <row r="71" spans="1:8" x14ac:dyDescent="0.2">
      <c r="A71" s="17" t="s">
        <v>77</v>
      </c>
      <c r="B71">
        <v>9000000000</v>
      </c>
      <c r="C71">
        <v>34100000000</v>
      </c>
      <c r="D71">
        <v>4400000000</v>
      </c>
      <c r="E71">
        <v>19300000000</v>
      </c>
      <c r="F71">
        <v>3800000000</v>
      </c>
      <c r="G71">
        <v>4500000000</v>
      </c>
      <c r="H71">
        <v>3700000000</v>
      </c>
    </row>
    <row r="72" spans="1:8" x14ac:dyDescent="0.2">
      <c r="A72" s="17" t="s">
        <v>78</v>
      </c>
      <c r="B72">
        <v>-8600000000</v>
      </c>
      <c r="C72">
        <v>-14000000000</v>
      </c>
      <c r="D72">
        <v>-191000000000</v>
      </c>
      <c r="E72">
        <v>-300000000</v>
      </c>
      <c r="F72">
        <v>-200000000</v>
      </c>
      <c r="G72">
        <v>-100000000</v>
      </c>
      <c r="H72">
        <v>0</v>
      </c>
    </row>
    <row r="73" spans="1:8" x14ac:dyDescent="0.2">
      <c r="A73" s="17" t="s">
        <v>79</v>
      </c>
      <c r="B73">
        <v>11900000000</v>
      </c>
      <c r="C73">
        <v>5000000000</v>
      </c>
      <c r="D73">
        <v>9200000000</v>
      </c>
      <c r="E73">
        <v>-6600000000</v>
      </c>
      <c r="F73">
        <v>77400000000</v>
      </c>
      <c r="G73">
        <v>-12600000000</v>
      </c>
      <c r="H73">
        <v>-2100000000</v>
      </c>
    </row>
    <row r="74" spans="1:8" x14ac:dyDescent="0.2">
      <c r="A74" s="17" t="s">
        <v>80</v>
      </c>
      <c r="B74">
        <v>-278900000000</v>
      </c>
      <c r="C74">
        <v>-241900000000</v>
      </c>
      <c r="D74">
        <v>-151200000000</v>
      </c>
      <c r="E74">
        <v>-137800000000</v>
      </c>
      <c r="F74">
        <v>-96100000000</v>
      </c>
      <c r="G74">
        <v>-113200000000</v>
      </c>
      <c r="H74">
        <v>-138200000000</v>
      </c>
    </row>
    <row r="75" spans="1:8" x14ac:dyDescent="0.2">
      <c r="A75" s="17" t="s">
        <v>81</v>
      </c>
      <c r="B75">
        <v>-3300000000</v>
      </c>
      <c r="C75">
        <v>-2800000000</v>
      </c>
      <c r="D75">
        <v>-200000000</v>
      </c>
      <c r="E75">
        <v>-5100000000</v>
      </c>
      <c r="F75">
        <v>-3800000000</v>
      </c>
      <c r="G75">
        <v>-1200000000</v>
      </c>
      <c r="H75">
        <v>-1400000000</v>
      </c>
    </row>
    <row r="76" spans="1:8" x14ac:dyDescent="0.2">
      <c r="A76" s="17" t="s">
        <v>82</v>
      </c>
      <c r="B76">
        <v>-140300000000</v>
      </c>
      <c r="C76">
        <v>-2800000000</v>
      </c>
      <c r="D76">
        <v>-57900000000</v>
      </c>
      <c r="E76">
        <v>-180600000000</v>
      </c>
      <c r="F76">
        <v>-27000000000</v>
      </c>
      <c r="G76">
        <v>-133500000000</v>
      </c>
      <c r="H76">
        <v>-139000000000</v>
      </c>
    </row>
    <row r="77" spans="1:8" x14ac:dyDescent="0.2">
      <c r="A77" s="17" t="s">
        <v>83</v>
      </c>
      <c r="B77">
        <v>12400000000</v>
      </c>
      <c r="C77">
        <v>5600000000</v>
      </c>
      <c r="D77">
        <v>6200000000</v>
      </c>
      <c r="E77">
        <v>2500000000</v>
      </c>
      <c r="F77">
        <v>200000000</v>
      </c>
      <c r="G77">
        <v>100000000</v>
      </c>
      <c r="H77">
        <v>2900000000</v>
      </c>
    </row>
    <row r="78" spans="1:8" x14ac:dyDescent="0.2">
      <c r="A78" s="17" t="s">
        <v>84</v>
      </c>
      <c r="B78">
        <v>0</v>
      </c>
      <c r="C78">
        <v>0</v>
      </c>
      <c r="D78">
        <v>0</v>
      </c>
      <c r="E78">
        <v>-45800000000</v>
      </c>
      <c r="F78">
        <v>-25100000000</v>
      </c>
      <c r="G78">
        <v>0</v>
      </c>
      <c r="H78">
        <v>-2900000000</v>
      </c>
    </row>
    <row r="79" spans="1:8" x14ac:dyDescent="0.2">
      <c r="A79" s="17" t="s">
        <v>85</v>
      </c>
      <c r="B79">
        <v>-21600000000</v>
      </c>
      <c r="C79">
        <v>130500000000</v>
      </c>
      <c r="D79">
        <v>106500000000</v>
      </c>
      <c r="E79">
        <v>69800000000</v>
      </c>
      <c r="F79">
        <v>104600000000</v>
      </c>
      <c r="G79">
        <v>-110800000000</v>
      </c>
      <c r="H79">
        <v>-42200000000</v>
      </c>
    </row>
    <row r="80" spans="1:8" x14ac:dyDescent="0.2">
      <c r="A80" s="17" t="s">
        <v>86</v>
      </c>
      <c r="B80">
        <v>35600000000</v>
      </c>
      <c r="C80">
        <v>101800000000</v>
      </c>
      <c r="D80">
        <v>229400000000</v>
      </c>
      <c r="E80">
        <v>224800000000</v>
      </c>
      <c r="F80">
        <v>0</v>
      </c>
      <c r="G80">
        <v>0</v>
      </c>
      <c r="H80">
        <v>0</v>
      </c>
    </row>
    <row r="81" spans="1:9" x14ac:dyDescent="0.2">
      <c r="A81" s="17" t="s">
        <v>87</v>
      </c>
      <c r="B81">
        <v>0</v>
      </c>
      <c r="C81">
        <v>0</v>
      </c>
      <c r="D81">
        <v>0</v>
      </c>
      <c r="E81">
        <v>-100000000000</v>
      </c>
      <c r="F81">
        <v>0</v>
      </c>
      <c r="G81">
        <v>0</v>
      </c>
      <c r="H81">
        <v>0</v>
      </c>
    </row>
    <row r="82" spans="1:9" x14ac:dyDescent="0.2">
      <c r="A82" s="17" t="s">
        <v>88</v>
      </c>
      <c r="B82">
        <v>-57200000000</v>
      </c>
      <c r="C82">
        <v>28700000000</v>
      </c>
      <c r="D82">
        <v>-122900000000</v>
      </c>
      <c r="E82">
        <v>-55000000000</v>
      </c>
      <c r="F82">
        <v>0</v>
      </c>
      <c r="G82">
        <v>0</v>
      </c>
      <c r="H82">
        <v>0</v>
      </c>
    </row>
    <row r="83" spans="1:9" x14ac:dyDescent="0.2">
      <c r="A83" s="17" t="s">
        <v>89</v>
      </c>
      <c r="F83">
        <v>104600000000</v>
      </c>
      <c r="G83">
        <v>-110800000000</v>
      </c>
      <c r="H83">
        <v>-42200000000</v>
      </c>
    </row>
    <row r="84" spans="1:9" x14ac:dyDescent="0.2">
      <c r="A84" s="17" t="s">
        <v>90</v>
      </c>
      <c r="B84">
        <v>-130200000000</v>
      </c>
      <c r="C84">
        <v>-135200000000</v>
      </c>
      <c r="D84">
        <v>-144300000000</v>
      </c>
      <c r="E84">
        <v>-205000000000</v>
      </c>
      <c r="F84">
        <v>-91400000000</v>
      </c>
      <c r="G84">
        <v>-3900000000</v>
      </c>
      <c r="H84">
        <v>-76600000000</v>
      </c>
    </row>
    <row r="85" spans="1:9" x14ac:dyDescent="0.2">
      <c r="A85" s="17" t="s">
        <v>91</v>
      </c>
      <c r="B85">
        <v>-125000000000</v>
      </c>
      <c r="C85">
        <v>-129600000000</v>
      </c>
      <c r="D85">
        <v>-138800000000</v>
      </c>
      <c r="E85">
        <v>-199600000000</v>
      </c>
      <c r="F85">
        <v>-86000000000</v>
      </c>
      <c r="G85">
        <v>0</v>
      </c>
      <c r="H85">
        <v>-72800000000</v>
      </c>
    </row>
    <row r="86" spans="1:9" x14ac:dyDescent="0.2">
      <c r="A86" s="17" t="s">
        <v>92</v>
      </c>
      <c r="B86">
        <v>-5200000000</v>
      </c>
      <c r="C86">
        <v>-5600000000</v>
      </c>
      <c r="D86">
        <v>-5500000000</v>
      </c>
      <c r="E86">
        <v>-5400000000</v>
      </c>
      <c r="F86">
        <v>-5400000000</v>
      </c>
      <c r="G86">
        <v>-3900000000</v>
      </c>
      <c r="H86">
        <v>-3800000000</v>
      </c>
    </row>
    <row r="87" spans="1:9" x14ac:dyDescent="0.2">
      <c r="A87" s="17" t="s">
        <v>93</v>
      </c>
      <c r="B87">
        <v>98600000000</v>
      </c>
      <c r="C87">
        <v>36100000000</v>
      </c>
      <c r="D87">
        <v>124700000000</v>
      </c>
      <c r="E87">
        <v>209500000000</v>
      </c>
      <c r="F87">
        <v>-78300000000</v>
      </c>
      <c r="G87">
        <v>143900000000</v>
      </c>
      <c r="H87">
        <v>142700000000</v>
      </c>
    </row>
    <row r="88" spans="1:9" x14ac:dyDescent="0.2">
      <c r="A88" s="17" t="s">
        <v>94</v>
      </c>
      <c r="B88">
        <v>2261400000000</v>
      </c>
      <c r="C88">
        <v>1995300000000</v>
      </c>
      <c r="D88">
        <v>1530000000000</v>
      </c>
      <c r="E88">
        <v>1589100000000</v>
      </c>
      <c r="F88">
        <v>1989400000000</v>
      </c>
      <c r="G88">
        <v>2002600000000</v>
      </c>
      <c r="H88">
        <v>2083200000000</v>
      </c>
    </row>
    <row r="89" spans="1:9" x14ac:dyDescent="0.2">
      <c r="A89" s="17" t="s">
        <v>95</v>
      </c>
      <c r="B89">
        <v>95</v>
      </c>
      <c r="C89">
        <v>95</v>
      </c>
      <c r="D89">
        <v>104</v>
      </c>
      <c r="E89">
        <v>111</v>
      </c>
      <c r="F89">
        <v>0</v>
      </c>
      <c r="G89">
        <v>34</v>
      </c>
      <c r="H89">
        <v>50</v>
      </c>
    </row>
    <row r="90" spans="1:9" x14ac:dyDescent="0.2">
      <c r="A90" s="17" t="s">
        <v>96</v>
      </c>
      <c r="B90">
        <v>30086</v>
      </c>
      <c r="C90">
        <v>30056</v>
      </c>
      <c r="D90">
        <v>22165</v>
      </c>
      <c r="E90">
        <v>20193</v>
      </c>
      <c r="F90">
        <v>20062</v>
      </c>
      <c r="G90">
        <v>18346</v>
      </c>
      <c r="H90">
        <v>18000</v>
      </c>
    </row>
    <row r="91" spans="1:9" x14ac:dyDescent="0.2">
      <c r="A91" s="17" t="s">
        <v>97</v>
      </c>
      <c r="B91">
        <v>4176814221913.9741</v>
      </c>
      <c r="C91">
        <v>2730985435880.126</v>
      </c>
      <c r="D91">
        <v>3825325558095.7412</v>
      </c>
      <c r="E91">
        <v>1967438598915.3669</v>
      </c>
      <c r="F91">
        <v>1078076522803.618</v>
      </c>
      <c r="G91">
        <v>2698677234844.125</v>
      </c>
      <c r="H91">
        <v>1763743218514.3569</v>
      </c>
      <c r="I91">
        <v>1636545868145.679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0"/>
  <sheetViews>
    <sheetView zoomScale="89" zoomScaleNormal="110" workbookViewId="0">
      <selection activeCell="I45" sqref="I45"/>
    </sheetView>
  </sheetViews>
  <sheetFormatPr baseColWidth="10" defaultColWidth="11.5" defaultRowHeight="15" x14ac:dyDescent="0.2"/>
  <cols>
    <col min="1" max="1" width="50.1640625" bestFit="1" customWidth="1"/>
    <col min="2" max="2" width="19.5" bestFit="1" customWidth="1"/>
    <col min="3" max="3" width="20.83203125" bestFit="1" customWidth="1"/>
    <col min="4" max="4" width="19.5" bestFit="1" customWidth="1"/>
    <col min="5" max="5" width="20.33203125" bestFit="1" customWidth="1"/>
    <col min="6" max="6" width="19.6640625" bestFit="1" customWidth="1"/>
    <col min="7" max="7" width="19.1640625" bestFit="1" customWidth="1"/>
    <col min="8" max="8" width="16.33203125" customWidth="1"/>
    <col min="9" max="9" width="18.6640625" customWidth="1"/>
    <col min="11" max="11" width="16" bestFit="1" customWidth="1"/>
  </cols>
  <sheetData>
    <row r="1" spans="1:21" x14ac:dyDescent="0.2">
      <c r="A1" s="25" t="s">
        <v>98</v>
      </c>
      <c r="B1" s="19"/>
      <c r="C1" s="19"/>
      <c r="D1" s="19"/>
      <c r="E1" s="2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" customHeight="1" thickBot="1" x14ac:dyDescent="0.25">
      <c r="A2" s="21"/>
      <c r="B2" s="22"/>
      <c r="C2" s="22"/>
      <c r="D2" s="22"/>
      <c r="E2" s="2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6" customHeight="1" thickBot="1" x14ac:dyDescent="0.25">
      <c r="A3" s="1" t="str">
        <f>DF!A2</f>
        <v>time</v>
      </c>
      <c r="B3" s="2" t="str">
        <f>DF!B2</f>
        <v>2016-01-04</v>
      </c>
      <c r="C3" s="2" t="str">
        <f>DF!C2</f>
        <v>2017-01-03</v>
      </c>
      <c r="D3" s="2" t="str">
        <f>DF!D2</f>
        <v>2018-01-02</v>
      </c>
      <c r="E3" s="2" t="str">
        <f>DF!E2</f>
        <v>2019-01-02</v>
      </c>
      <c r="F3" s="2" t="str">
        <f>DF!F2</f>
        <v>2020-01-02</v>
      </c>
      <c r="G3" s="1" t="s">
        <v>99</v>
      </c>
      <c r="H3" s="1" t="s">
        <v>100</v>
      </c>
      <c r="I3" s="1" t="s">
        <v>101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 customHeight="1" x14ac:dyDescent="0.2">
      <c r="A4" s="18" t="s">
        <v>102</v>
      </c>
      <c r="B4" s="19"/>
      <c r="C4" s="19"/>
      <c r="D4" s="19"/>
      <c r="E4" s="19"/>
      <c r="F4" s="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customHeight="1" thickBot="1" x14ac:dyDescent="0.25">
      <c r="A5" s="21"/>
      <c r="B5" s="22"/>
      <c r="C5" s="22"/>
      <c r="D5" s="22"/>
      <c r="E5" s="22"/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 t="str">
        <f>DF!A3</f>
        <v>Total revenue</v>
      </c>
      <c r="B6" s="3">
        <f>DF!B3</f>
        <v>3772900000000</v>
      </c>
      <c r="C6" s="3">
        <f>DF!C3</f>
        <v>1911400000000</v>
      </c>
      <c r="D6" s="3">
        <f>DF!D3</f>
        <v>2071700000000</v>
      </c>
      <c r="E6" s="3">
        <f>DF!E3</f>
        <v>2158900000000</v>
      </c>
      <c r="F6" s="3">
        <f>DF!F3</f>
        <v>1884300000000</v>
      </c>
      <c r="G6" s="3">
        <f>F6*(L7+1)</f>
        <v>2072730000000.0002</v>
      </c>
      <c r="H6" s="3">
        <f>G6*(M7+1)</f>
        <v>2487276000000</v>
      </c>
      <c r="I6" s="3">
        <f>H6*(1+N7)</f>
        <v>3233458800000</v>
      </c>
      <c r="J6" s="1"/>
      <c r="K6" s="15"/>
      <c r="L6" s="15" t="s">
        <v>99</v>
      </c>
      <c r="M6" s="15" t="s">
        <v>100</v>
      </c>
      <c r="N6" s="15" t="s">
        <v>101</v>
      </c>
      <c r="O6" s="15"/>
      <c r="P6" s="1"/>
      <c r="Q6" s="1"/>
      <c r="R6" s="1"/>
      <c r="S6" s="1"/>
      <c r="T6" s="1"/>
      <c r="U6" s="1"/>
    </row>
    <row r="7" spans="1:21" ht="16" customHeight="1" thickBot="1" x14ac:dyDescent="0.25">
      <c r="A7" s="1" t="str">
        <f t="array" ref="A7:F7">DF!A4:F4</f>
        <v>COGS</v>
      </c>
      <c r="B7" s="3">
        <v>-2128700000000</v>
      </c>
      <c r="C7" s="3">
        <v>-966100000000</v>
      </c>
      <c r="D7" s="3">
        <v>-1036400000000</v>
      </c>
      <c r="E7" s="3">
        <v>-1065300000000</v>
      </c>
      <c r="F7" s="3">
        <v>-981000000000</v>
      </c>
      <c r="G7" s="3"/>
      <c r="H7" s="3"/>
      <c r="I7" s="3"/>
      <c r="J7" s="1"/>
      <c r="K7" s="15" t="s">
        <v>103</v>
      </c>
      <c r="L7" s="16">
        <v>0.1</v>
      </c>
      <c r="M7" s="16">
        <v>0.2</v>
      </c>
      <c r="N7" s="16">
        <v>0.3</v>
      </c>
      <c r="O7" s="15"/>
      <c r="P7" s="1"/>
      <c r="Q7" s="1"/>
      <c r="R7" s="1"/>
      <c r="S7" s="1"/>
      <c r="T7" s="1"/>
      <c r="U7" s="1"/>
    </row>
    <row r="8" spans="1:21" ht="16" customHeight="1" thickBot="1" x14ac:dyDescent="0.25">
      <c r="A8" s="4" t="str">
        <f>DF!A5</f>
        <v>Gross profit</v>
      </c>
      <c r="B8" s="5">
        <f>DF!B5</f>
        <v>1644200000000</v>
      </c>
      <c r="C8" s="5">
        <f>DF!C5</f>
        <v>945300000000</v>
      </c>
      <c r="D8" s="5">
        <f>DF!D5</f>
        <v>1035300000000</v>
      </c>
      <c r="E8" s="5">
        <f>DF!E5</f>
        <v>1093600000000</v>
      </c>
      <c r="F8" s="6">
        <f>DF!F5</f>
        <v>903300000000</v>
      </c>
      <c r="G8" s="3"/>
      <c r="H8" s="3"/>
      <c r="I8" s="3"/>
      <c r="J8" s="1"/>
      <c r="K8" s="15"/>
      <c r="L8" s="16"/>
      <c r="M8" s="16"/>
      <c r="N8" s="16"/>
      <c r="O8" s="15"/>
      <c r="P8" s="1"/>
      <c r="Q8" s="1"/>
      <c r="R8" s="1"/>
      <c r="S8" s="1"/>
      <c r="T8" s="1"/>
      <c r="U8" s="1"/>
    </row>
    <row r="9" spans="1:21" ht="16" customHeight="1" thickBot="1" x14ac:dyDescent="0.25">
      <c r="A9" s="1" t="str">
        <f>DF!A6</f>
        <v>Operating expenses (excl. COGS)</v>
      </c>
      <c r="B9" s="3">
        <f>DF!B6</f>
        <v>-1276600000000</v>
      </c>
      <c r="C9" s="3">
        <f>DF!C6</f>
        <v>-656400000000</v>
      </c>
      <c r="D9" s="3">
        <f>DF!D6</f>
        <v>-736200000000</v>
      </c>
      <c r="E9" s="3">
        <f>DF!E6</f>
        <v>-768900000000</v>
      </c>
      <c r="F9" s="3">
        <f>DF!F6</f>
        <v>-821100000000</v>
      </c>
      <c r="G9" s="3"/>
      <c r="H9" s="3"/>
      <c r="I9" s="3"/>
      <c r="J9" s="1"/>
      <c r="K9" s="15"/>
      <c r="L9" s="16"/>
      <c r="M9" s="16"/>
      <c r="N9" s="16"/>
      <c r="O9" s="15"/>
      <c r="P9" s="1"/>
      <c r="Q9" s="1"/>
      <c r="R9" s="1"/>
      <c r="S9" s="1"/>
      <c r="T9" s="1"/>
      <c r="U9" s="1"/>
    </row>
    <row r="10" spans="1:21" ht="16" customHeight="1" thickBot="1" x14ac:dyDescent="0.25">
      <c r="A10" s="4" t="str">
        <f>DF!A7</f>
        <v>Operating income</v>
      </c>
      <c r="B10" s="5">
        <f>DF!B7</f>
        <v>367600000000</v>
      </c>
      <c r="C10" s="5">
        <f>DF!C7</f>
        <v>288900000000</v>
      </c>
      <c r="D10" s="5">
        <f>DF!D7</f>
        <v>299100000000</v>
      </c>
      <c r="E10" s="5">
        <f>DF!E7</f>
        <v>324700000000</v>
      </c>
      <c r="F10" s="6">
        <f>DF!F7</f>
        <v>82200000000</v>
      </c>
      <c r="G10" s="3"/>
      <c r="H10" s="3"/>
      <c r="I10" s="3"/>
      <c r="J10" s="1"/>
      <c r="K10" s="15"/>
      <c r="L10" s="16"/>
      <c r="M10" s="16"/>
      <c r="N10" s="16"/>
      <c r="O10" s="15"/>
      <c r="P10" s="1"/>
      <c r="Q10" s="1"/>
      <c r="R10" s="1"/>
      <c r="S10" s="1"/>
      <c r="T10" s="1"/>
      <c r="U10" s="1"/>
    </row>
    <row r="11" spans="1:21" ht="16" customHeight="1" thickBot="1" x14ac:dyDescent="0.25">
      <c r="A11" s="1" t="str">
        <f>DF!A8</f>
        <v>Non-operating income, total</v>
      </c>
      <c r="B11" s="3">
        <f>DF!B8</f>
        <v>-196800000000</v>
      </c>
      <c r="C11" s="3">
        <f>DF!C8</f>
        <v>50200000000</v>
      </c>
      <c r="D11" s="3">
        <f>DF!D8</f>
        <v>-137600000000</v>
      </c>
      <c r="E11" s="3">
        <f>DF!E8</f>
        <v>3500000000</v>
      </c>
      <c r="F11" s="3">
        <f>DF!F8</f>
        <v>-14800000000</v>
      </c>
      <c r="G11" s="3"/>
      <c r="H11" s="3"/>
      <c r="I11" s="3"/>
      <c r="J11" s="1"/>
      <c r="K11" s="15"/>
      <c r="L11" s="16"/>
      <c r="M11" s="16"/>
      <c r="N11" s="16"/>
      <c r="O11" s="15"/>
      <c r="P11" s="1"/>
      <c r="Q11" s="1"/>
      <c r="R11" s="1"/>
      <c r="S11" s="1"/>
      <c r="T11" s="1"/>
      <c r="U11" s="1"/>
    </row>
    <row r="12" spans="1:21" ht="16" customHeight="1" thickBot="1" x14ac:dyDescent="0.25">
      <c r="A12" s="4" t="str">
        <f t="array" ref="A12:F12">DF!A9:F9</f>
        <v>Pretax income</v>
      </c>
      <c r="B12" s="5">
        <v>170800000000</v>
      </c>
      <c r="C12" s="5">
        <v>339100000000</v>
      </c>
      <c r="D12" s="5">
        <v>161500000000</v>
      </c>
      <c r="E12" s="5">
        <v>328200000000</v>
      </c>
      <c r="F12" s="6">
        <v>67400000000</v>
      </c>
      <c r="G12" s="3"/>
      <c r="H12" s="3"/>
      <c r="I12" s="3"/>
      <c r="J12" s="1"/>
      <c r="K12" s="15"/>
      <c r="L12" s="16"/>
      <c r="M12" s="16"/>
      <c r="N12" s="16"/>
      <c r="O12" s="15"/>
      <c r="P12" s="1"/>
      <c r="Q12" s="1"/>
      <c r="R12" s="1"/>
      <c r="S12" s="1"/>
      <c r="T12" s="1"/>
      <c r="U12" s="1"/>
    </row>
    <row r="13" spans="1:21" x14ac:dyDescent="0.2">
      <c r="A13" s="1" t="str">
        <f t="array" ref="A13:F13">DF!A10:F10</f>
        <v>Equity in earnings</v>
      </c>
      <c r="B13" s="3">
        <v>15700000000</v>
      </c>
      <c r="C13" s="3">
        <v>8900000000</v>
      </c>
      <c r="D13" s="3">
        <v>7300000000</v>
      </c>
      <c r="E13" s="3">
        <v>7500000000</v>
      </c>
      <c r="F13" s="3">
        <v>5600000000</v>
      </c>
      <c r="G13" s="3"/>
      <c r="H13" s="3"/>
      <c r="I13" s="3"/>
      <c r="J13" s="1"/>
      <c r="K13" s="15"/>
      <c r="L13" s="16"/>
      <c r="M13" s="16"/>
      <c r="N13" s="16"/>
      <c r="O13" s="15"/>
      <c r="P13" s="1"/>
      <c r="Q13" s="1"/>
      <c r="R13" s="1"/>
      <c r="S13" s="1"/>
      <c r="T13" s="1"/>
      <c r="U13" s="1"/>
    </row>
    <row r="14" spans="1:21" x14ac:dyDescent="0.2">
      <c r="A14" s="1" t="str">
        <f t="array" ref="A14:F14">DF!A11:F11</f>
        <v>Taxes</v>
      </c>
      <c r="B14" s="3">
        <v>-83100000000</v>
      </c>
      <c r="C14" s="3">
        <v>-94200000000</v>
      </c>
      <c r="D14" s="3">
        <v>-68200000000</v>
      </c>
      <c r="E14" s="3">
        <v>-87900000000</v>
      </c>
      <c r="F14" s="3">
        <v>-29100000000</v>
      </c>
      <c r="G14" s="3"/>
      <c r="H14" s="3"/>
      <c r="I14" s="3"/>
      <c r="J14" s="1"/>
      <c r="K14" s="15"/>
      <c r="L14" s="16"/>
      <c r="M14" s="16"/>
      <c r="N14" s="16"/>
      <c r="O14" s="15"/>
      <c r="P14" s="1"/>
      <c r="Q14" s="1"/>
      <c r="R14" s="1"/>
      <c r="S14" s="1"/>
      <c r="T14" s="1"/>
      <c r="U14" s="1"/>
    </row>
    <row r="15" spans="1:21" x14ac:dyDescent="0.2">
      <c r="A15" s="1" t="str">
        <f t="array" ref="A15:F15">DF!A12:F12</f>
        <v>Non-controlling/minority interest</v>
      </c>
      <c r="B15" s="3">
        <v>67100000000</v>
      </c>
      <c r="C15" s="3">
        <v>0</v>
      </c>
      <c r="D15" s="3">
        <v>-500000000</v>
      </c>
      <c r="E15" s="3">
        <v>-3100000000</v>
      </c>
      <c r="F15" s="3">
        <v>700000000</v>
      </c>
      <c r="G15" s="3"/>
      <c r="H15" s="3"/>
      <c r="I15" s="3"/>
      <c r="J15" s="1"/>
      <c r="K15" s="15"/>
      <c r="L15" s="16"/>
      <c r="M15" s="16"/>
      <c r="N15" s="16"/>
      <c r="O15" s="15"/>
      <c r="P15" s="1"/>
      <c r="Q15" s="1"/>
      <c r="R15" s="1"/>
      <c r="S15" s="1"/>
      <c r="T15" s="1"/>
      <c r="U15" s="1"/>
    </row>
    <row r="16" spans="1:21" ht="16" customHeight="1" thickBot="1" x14ac:dyDescent="0.25">
      <c r="A16" s="1" t="str">
        <f t="array" ref="A16:F16">DF!A13:F13</f>
        <v>After tax other income/expense</v>
      </c>
      <c r="B16" s="3">
        <v>-700000000</v>
      </c>
      <c r="C16" s="3">
        <v>-700000000</v>
      </c>
      <c r="D16" s="3">
        <v>-1300000000</v>
      </c>
      <c r="E16" s="3">
        <v>-1600000000</v>
      </c>
      <c r="F16" s="3">
        <v>-1400000000</v>
      </c>
      <c r="G16" s="3"/>
      <c r="H16" s="3"/>
      <c r="I16" s="3"/>
      <c r="J16" s="1"/>
      <c r="K16" s="15"/>
      <c r="L16" s="16"/>
      <c r="M16" s="16"/>
      <c r="N16" s="16"/>
      <c r="O16" s="15"/>
      <c r="P16" s="1"/>
      <c r="Q16" s="1"/>
      <c r="R16" s="1"/>
      <c r="S16" s="1"/>
      <c r="T16" s="1"/>
      <c r="U16" s="1"/>
    </row>
    <row r="17" spans="1:21" ht="16" customHeight="1" thickBot="1" x14ac:dyDescent="0.25">
      <c r="A17" s="4" t="str">
        <f t="array" ref="A17:F17">DF!A14:F14</f>
        <v>Net income before discontinued operations</v>
      </c>
      <c r="B17" s="5">
        <v>169800000000</v>
      </c>
      <c r="C17" s="5">
        <v>253100000000</v>
      </c>
      <c r="D17" s="5">
        <v>98800000000</v>
      </c>
      <c r="E17" s="5">
        <v>243100000000</v>
      </c>
      <c r="F17" s="6">
        <v>43200000000</v>
      </c>
      <c r="G17" s="3"/>
      <c r="H17" s="3"/>
      <c r="I17" s="3"/>
      <c r="J17" s="1"/>
      <c r="K17" s="15"/>
      <c r="L17" s="16"/>
      <c r="M17" s="16"/>
      <c r="N17" s="16"/>
      <c r="O17" s="15"/>
      <c r="P17" s="1"/>
      <c r="Q17" s="1"/>
      <c r="R17" s="1"/>
      <c r="S17" s="1"/>
      <c r="T17" s="1"/>
      <c r="U17" s="1"/>
    </row>
    <row r="18" spans="1:21" ht="16" customHeight="1" thickBot="1" x14ac:dyDescent="0.25">
      <c r="A18" s="1" t="str">
        <f t="array" ref="A18:F18">DF!A15:F15</f>
        <v>Discontinued operations</v>
      </c>
      <c r="B18" s="3">
        <v>1400000000</v>
      </c>
      <c r="C18" s="3">
        <v>-303100000000</v>
      </c>
      <c r="D18" s="3">
        <v>-26600000000</v>
      </c>
      <c r="E18" s="3">
        <v>0</v>
      </c>
      <c r="F18" s="3">
        <v>0</v>
      </c>
      <c r="G18" s="3"/>
      <c r="H18" s="3"/>
      <c r="I18" s="3"/>
      <c r="J18" s="1"/>
      <c r="K18" s="15"/>
      <c r="L18" s="16"/>
      <c r="M18" s="16"/>
      <c r="N18" s="16"/>
      <c r="O18" s="15"/>
      <c r="P18" s="1"/>
      <c r="Q18" s="1"/>
      <c r="R18" s="1"/>
      <c r="S18" s="1"/>
      <c r="T18" s="1"/>
      <c r="U18" s="1"/>
    </row>
    <row r="19" spans="1:21" ht="16" customHeight="1" thickBot="1" x14ac:dyDescent="0.25">
      <c r="A19" s="4" t="str">
        <f t="array" ref="A19:F19">DF!A16:F16</f>
        <v>Net income</v>
      </c>
      <c r="B19" s="5">
        <v>171200000000</v>
      </c>
      <c r="C19" s="5">
        <v>-50000000000</v>
      </c>
      <c r="D19" s="5">
        <v>72200000000</v>
      </c>
      <c r="E19" s="5">
        <v>243100000000</v>
      </c>
      <c r="F19" s="6">
        <v>43200000000</v>
      </c>
      <c r="G19" s="3"/>
      <c r="H19" s="3"/>
      <c r="I19" s="3"/>
      <c r="J19" s="1"/>
      <c r="K19" s="15"/>
      <c r="L19" s="16"/>
      <c r="M19" s="16"/>
      <c r="N19" s="16"/>
      <c r="O19" s="15"/>
      <c r="P19" s="1"/>
      <c r="Q19" s="1"/>
      <c r="R19" s="1"/>
      <c r="S19" s="1"/>
      <c r="T19" s="1"/>
      <c r="U19" s="1"/>
    </row>
    <row r="20" spans="1:21" x14ac:dyDescent="0.2">
      <c r="A20" s="1" t="str">
        <f t="array" ref="A20:F20">DF!A17:F17</f>
        <v>Basic EPS</v>
      </c>
      <c r="B20" s="3">
        <v>122.6</v>
      </c>
      <c r="C20" s="3">
        <v>-40.909999999999997</v>
      </c>
      <c r="D20" s="3">
        <v>48.97</v>
      </c>
      <c r="E20" s="3">
        <v>176.73</v>
      </c>
      <c r="F20" s="3">
        <v>28.29</v>
      </c>
      <c r="G20" s="3"/>
      <c r="H20" s="3"/>
      <c r="I20" s="3"/>
      <c r="J20" s="1"/>
      <c r="K20" s="15"/>
      <c r="L20" s="16"/>
      <c r="M20" s="16"/>
      <c r="N20" s="16"/>
      <c r="O20" s="15"/>
      <c r="P20" s="1"/>
      <c r="Q20" s="1"/>
      <c r="R20" s="1"/>
      <c r="S20" s="1"/>
      <c r="T20" s="1"/>
      <c r="U20" s="1"/>
    </row>
    <row r="21" spans="1:21" x14ac:dyDescent="0.2">
      <c r="A21" s="1" t="str">
        <f t="array" ref="A21:F21">DF!A18:F18</f>
        <v>Average basic shares outstanding</v>
      </c>
      <c r="B21" s="3">
        <v>1354000000</v>
      </c>
      <c r="C21" s="3">
        <v>1359000000</v>
      </c>
      <c r="D21" s="3">
        <v>1362000000</v>
      </c>
      <c r="E21" s="3">
        <v>1345000000</v>
      </c>
      <c r="F21" s="3">
        <v>1336000000</v>
      </c>
      <c r="G21" s="3"/>
      <c r="H21" s="3"/>
      <c r="I21" s="3"/>
      <c r="J21" s="1"/>
      <c r="K21" s="15"/>
      <c r="L21" s="16"/>
      <c r="M21" s="16"/>
      <c r="N21" s="16"/>
      <c r="O21" s="15"/>
      <c r="P21" s="1"/>
      <c r="Q21" s="1"/>
      <c r="R21" s="1"/>
      <c r="S21" s="1"/>
      <c r="T21" s="1"/>
      <c r="U21" s="1"/>
    </row>
    <row r="22" spans="1:21" x14ac:dyDescent="0.2">
      <c r="A22" s="1" t="str">
        <f t="array" ref="A22:F22">DF!A19:F19</f>
        <v>EBITDA</v>
      </c>
      <c r="B22" s="3">
        <v>506600000000</v>
      </c>
      <c r="C22" s="3">
        <v>353300000000</v>
      </c>
      <c r="D22" s="3">
        <v>371400000000</v>
      </c>
      <c r="E22" s="3">
        <v>399500000000</v>
      </c>
      <c r="F22" s="3">
        <v>197400000000</v>
      </c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 t="str">
        <f t="array" ref="A23:F23">DF!A20:F20</f>
        <v>EBIT</v>
      </c>
      <c r="B23" s="3">
        <v>367600000000</v>
      </c>
      <c r="C23" s="3">
        <v>288900000000</v>
      </c>
      <c r="D23" s="3">
        <v>299100000000</v>
      </c>
      <c r="E23" s="3">
        <v>324700000000</v>
      </c>
      <c r="F23" s="3">
        <v>82200000000</v>
      </c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6" customHeight="1" thickBot="1" x14ac:dyDescent="0.25">
      <c r="A24" s="1" t="str">
        <f t="array" ref="A24:F24">DF!A21:F21</f>
        <v>Total operating expenses</v>
      </c>
      <c r="B24" s="3">
        <v>3405300000000</v>
      </c>
      <c r="C24" s="3">
        <v>1622500000000</v>
      </c>
      <c r="D24" s="3">
        <v>1772600000000</v>
      </c>
      <c r="E24" s="3">
        <v>1834200000000</v>
      </c>
      <c r="F24" s="3">
        <v>1802100000000</v>
      </c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customHeight="1" x14ac:dyDescent="0.2">
      <c r="A25" s="24" t="s">
        <v>104</v>
      </c>
      <c r="B25" s="19"/>
      <c r="C25" s="19"/>
      <c r="D25" s="19"/>
      <c r="E25" s="19"/>
      <c r="F25" s="20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6" customHeight="1" thickBot="1" x14ac:dyDescent="0.25">
      <c r="A26" s="21"/>
      <c r="B26" s="22"/>
      <c r="C26" s="22"/>
      <c r="D26" s="22"/>
      <c r="E26" s="22"/>
      <c r="F26" s="2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6" customHeight="1" thickBot="1" x14ac:dyDescent="0.25">
      <c r="A27" s="1" t="s">
        <v>105</v>
      </c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6" customHeight="1" thickBot="1" x14ac:dyDescent="0.25">
      <c r="A28" s="4" t="str">
        <f>DF!A22</f>
        <v>Total current assets</v>
      </c>
      <c r="B28" s="5">
        <f>DF!B22</f>
        <v>804500000000</v>
      </c>
      <c r="C28" s="5">
        <f>DF!C22</f>
        <v>815900000000</v>
      </c>
      <c r="D28" s="5">
        <f>DF!D22</f>
        <v>546400000000</v>
      </c>
      <c r="E28" s="5">
        <f>DF!E22</f>
        <v>552400000000</v>
      </c>
      <c r="F28" s="6">
        <f>DF!F22</f>
        <v>605000000000</v>
      </c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 t="str">
        <f>DF!A23</f>
        <v>Cash &amp; equivalents</v>
      </c>
      <c r="B29" s="3">
        <f>DF!B23</f>
        <v>198000000000</v>
      </c>
      <c r="C29" s="3">
        <f>DF!C23</f>
        <v>253100000000</v>
      </c>
      <c r="D29" s="3">
        <f>DF!D23</f>
        <v>137100000000</v>
      </c>
      <c r="E29" s="3">
        <f>DF!E23</f>
        <v>173200000000</v>
      </c>
      <c r="F29" s="3">
        <f>DF!F23</f>
        <v>145000000000</v>
      </c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 t="str">
        <f>DF!A24</f>
        <v>Total receivables, net</v>
      </c>
      <c r="B30" s="3">
        <f>DF!B24</f>
        <v>453200000000</v>
      </c>
      <c r="C30" s="3">
        <f>DF!C24</f>
        <v>410000000000</v>
      </c>
      <c r="D30" s="3">
        <f>DF!D24</f>
        <v>311900000000</v>
      </c>
      <c r="E30" s="3">
        <f>DF!E24</f>
        <v>292800000000</v>
      </c>
      <c r="F30" s="3">
        <f>DF!F24</f>
        <v>328900000000</v>
      </c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 t="str">
        <f>DF!A25</f>
        <v>Inventories - raw materials</v>
      </c>
      <c r="B31" s="3">
        <f>DF!B25</f>
        <v>101900000000</v>
      </c>
      <c r="C31" s="3">
        <f>DF!C25</f>
        <v>98400000000</v>
      </c>
      <c r="D31" s="3">
        <f>DF!D25</f>
        <v>58900000000</v>
      </c>
      <c r="E31" s="3">
        <f>DF!E25</f>
        <v>56400000000</v>
      </c>
      <c r="F31" s="3">
        <f>DF!F25</f>
        <v>120600000000</v>
      </c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 t="str">
        <f>DF!A26</f>
        <v>Inventories - work in progress</v>
      </c>
      <c r="B32" s="3">
        <f>DF!B26</f>
        <v>0</v>
      </c>
      <c r="C32" s="3">
        <f>DF!C26</f>
        <v>0</v>
      </c>
      <c r="D32" s="3">
        <f>DF!D26</f>
        <v>0</v>
      </c>
      <c r="E32" s="3">
        <f>DF!E26</f>
        <v>0</v>
      </c>
      <c r="F32" s="3">
        <f>DF!F26</f>
        <v>0</v>
      </c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1" t="str">
        <f>DF!A27</f>
        <v>Inventories - finished goods</v>
      </c>
      <c r="B33" s="3">
        <f>DF!B27</f>
        <v>0</v>
      </c>
      <c r="C33" s="3">
        <f>DF!C27</f>
        <v>0</v>
      </c>
      <c r="D33" s="3">
        <f>DF!D27</f>
        <v>0</v>
      </c>
      <c r="E33" s="3">
        <f>DF!E27</f>
        <v>0</v>
      </c>
      <c r="F33" s="3">
        <f>DF!F27</f>
        <v>0</v>
      </c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1" t="str">
        <f>DF!A28</f>
        <v>Inventories - progress payments &amp; other</v>
      </c>
      <c r="B34" s="3">
        <f>DF!B28</f>
        <v>0</v>
      </c>
      <c r="C34" s="3">
        <f>DF!C28</f>
        <v>0</v>
      </c>
      <c r="D34" s="3">
        <f>DF!D28</f>
        <v>0</v>
      </c>
      <c r="E34" s="3">
        <f>DF!E28</f>
        <v>0</v>
      </c>
      <c r="F34" s="3">
        <f>DF!F28</f>
        <v>0</v>
      </c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" t="str">
        <f>DF!A29</f>
        <v>Prepaid expenses</v>
      </c>
      <c r="B35" s="3">
        <f>DF!B29</f>
        <v>51400000000</v>
      </c>
      <c r="C35" s="3">
        <f>DF!C29</f>
        <v>50000000000</v>
      </c>
      <c r="D35" s="3">
        <f>DF!D29</f>
        <v>8800000000</v>
      </c>
      <c r="E35" s="3">
        <f>DF!E29</f>
        <v>7400000000</v>
      </c>
      <c r="F35" s="3">
        <f>DF!F29</f>
        <v>10500000000</v>
      </c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1" t="str">
        <f>DF!A30</f>
        <v>Other current assets, total</v>
      </c>
      <c r="B36" s="3">
        <f>DF!B30</f>
        <v>0</v>
      </c>
      <c r="C36" s="3">
        <f>DF!C30</f>
        <v>4300000000</v>
      </c>
      <c r="D36" s="3">
        <f>DF!D30</f>
        <v>29700000000</v>
      </c>
      <c r="E36" s="3">
        <f>DF!E30</f>
        <v>22600000000</v>
      </c>
      <c r="F36" s="3">
        <f>DF!F30</f>
        <v>0</v>
      </c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" customHeight="1" thickBot="1" x14ac:dyDescent="0.25">
      <c r="A37" s="1" t="s">
        <v>106</v>
      </c>
      <c r="B37" s="3">
        <f>B28-B29-B30-B31-B32-B33-B34-B35-B36</f>
        <v>0</v>
      </c>
      <c r="C37" s="3">
        <f>C28-C29-C30-C31-C32-C33-C34-C35-C36</f>
        <v>100000000</v>
      </c>
      <c r="D37" s="3">
        <f>D28-D29-D30-D31-D32-D33-D34-D35-D36</f>
        <v>0</v>
      </c>
      <c r="E37" s="3">
        <f>E28-E29-E30-E31-E32-E33-E34-E35-E36</f>
        <v>0</v>
      </c>
      <c r="F37" s="3">
        <f>F28-F29-F30-F31-F32-F33-F34-F35-F36</f>
        <v>0</v>
      </c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" customHeight="1" thickBot="1" x14ac:dyDescent="0.25">
      <c r="A38" s="4" t="str">
        <f>DF!A88</f>
        <v>Total non-current assets</v>
      </c>
      <c r="B38" s="7">
        <f>DF!B88</f>
        <v>2261400000000</v>
      </c>
      <c r="C38" s="7">
        <f>DF!C88</f>
        <v>1995300000000</v>
      </c>
      <c r="D38" s="7">
        <f>DF!D88</f>
        <v>1530000000000</v>
      </c>
      <c r="E38" s="7">
        <f>DF!E88</f>
        <v>1589100000000</v>
      </c>
      <c r="F38" s="7">
        <f>DF!F88</f>
        <v>1989400000000</v>
      </c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1" t="str">
        <f>DF!A31</f>
        <v>Long term investments</v>
      </c>
      <c r="B39" s="3">
        <f>DF!B31</f>
        <v>259800000000</v>
      </c>
      <c r="C39" s="3">
        <f>DF!C31</f>
        <v>289300000000</v>
      </c>
      <c r="D39" s="3">
        <f>DF!D31</f>
        <v>98100000000</v>
      </c>
      <c r="E39" s="3">
        <f>DF!E31</f>
        <v>102900000000</v>
      </c>
      <c r="F39" s="3">
        <f>DF!F31</f>
        <v>82600000000</v>
      </c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1" t="str">
        <f>DF!A32</f>
        <v>Note receivable - long term</v>
      </c>
      <c r="B40" s="3">
        <f>DF!B32</f>
        <v>201700000000</v>
      </c>
      <c r="C40" s="3">
        <f>DF!C32</f>
        <v>228000000000</v>
      </c>
      <c r="D40" s="3">
        <f>DF!D32</f>
        <v>58400000000</v>
      </c>
      <c r="E40" s="3">
        <f>DF!E32</f>
        <v>59400000000</v>
      </c>
      <c r="F40" s="3">
        <f>DF!F32</f>
        <v>36700000000</v>
      </c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1" t="str">
        <f>DF!A33</f>
        <v>Investments in unconsolidated subsidiaries</v>
      </c>
      <c r="B41" s="3">
        <f>DF!B33</f>
        <v>54700000000</v>
      </c>
      <c r="C41" s="3">
        <f>DF!C33</f>
        <v>59600000000</v>
      </c>
      <c r="D41" s="3">
        <f>DF!D33</f>
        <v>38100000000</v>
      </c>
      <c r="E41" s="3">
        <f>DF!E33</f>
        <v>43000000000</v>
      </c>
      <c r="F41" s="3">
        <f>DF!F33</f>
        <v>38200000000</v>
      </c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1" t="str">
        <f>DF!A34</f>
        <v>Other investments</v>
      </c>
      <c r="B42" s="3">
        <f>DF!B34</f>
        <v>3400000000</v>
      </c>
      <c r="C42" s="3">
        <f>DF!C34</f>
        <v>1700000000</v>
      </c>
      <c r="D42" s="3">
        <f>DF!D34</f>
        <v>1600000000</v>
      </c>
      <c r="E42" s="3">
        <f>DF!E34</f>
        <v>500000000</v>
      </c>
      <c r="F42" s="3">
        <f>DF!F34</f>
        <v>7700000000</v>
      </c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1" t="str">
        <f>DF!A35</f>
        <v>Property/plant/equipment - Buildings</v>
      </c>
      <c r="B43" s="3">
        <f>DF!B35</f>
        <v>1161500000000</v>
      </c>
      <c r="C43" s="3">
        <f>DF!C35</f>
        <v>1310300000000</v>
      </c>
      <c r="D43" s="3">
        <f>DF!D35</f>
        <v>1028600000000</v>
      </c>
      <c r="E43" s="3">
        <f>DF!E35</f>
        <v>1083600000000</v>
      </c>
      <c r="F43" s="3">
        <f>DF!F35</f>
        <v>1111200000000</v>
      </c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1" t="str">
        <f>DF!A36</f>
        <v>Property/plant/equipment - Construction in progress</v>
      </c>
      <c r="B44" s="3">
        <f>DF!B36</f>
        <v>106300000000</v>
      </c>
      <c r="C44" s="3">
        <f>DF!C36</f>
        <v>52100000000</v>
      </c>
      <c r="D44" s="3">
        <f>DF!D36</f>
        <v>52800000000</v>
      </c>
      <c r="E44" s="3">
        <f>DF!E36</f>
        <v>34100000000</v>
      </c>
      <c r="F44" s="3">
        <f>DF!F36</f>
        <v>46800000000</v>
      </c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 s="1" t="str">
        <f>DF!A37</f>
        <v>Property/plant/equipment - Machinery &amp; equipment</v>
      </c>
      <c r="B45" s="3">
        <f>DF!B37</f>
        <v>816200000000</v>
      </c>
      <c r="C45" s="3">
        <f>DF!C37</f>
        <v>895200000000</v>
      </c>
      <c r="D45" s="3">
        <f>DF!D37</f>
        <v>475100000000</v>
      </c>
      <c r="E45" s="3">
        <f>DF!E37</f>
        <v>510800000000</v>
      </c>
      <c r="F45" s="3">
        <f>DF!F37</f>
        <v>529200000000</v>
      </c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 s="1" t="str">
        <f>DF!A38</f>
        <v>Property/plant/equipment - Land &amp; improvement</v>
      </c>
      <c r="B46" s="3">
        <f>DF!B38</f>
        <v>0</v>
      </c>
      <c r="C46" s="3">
        <f>DF!C38</f>
        <v>0</v>
      </c>
      <c r="D46" s="3">
        <f>DF!D38</f>
        <v>0</v>
      </c>
      <c r="E46" s="3">
        <f>DF!E38</f>
        <v>0</v>
      </c>
      <c r="F46" s="3">
        <f>DF!F38</f>
        <v>0</v>
      </c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 s="1" t="str">
        <f>DF!A39</f>
        <v>Property/plant/equipment - Leased property</v>
      </c>
      <c r="B47" s="3">
        <f>DF!B39</f>
        <v>0</v>
      </c>
      <c r="C47" s="3">
        <f>DF!C39</f>
        <v>0</v>
      </c>
      <c r="D47" s="3">
        <f>DF!D39</f>
        <v>0</v>
      </c>
      <c r="E47" s="3">
        <f>DF!E39</f>
        <v>0</v>
      </c>
      <c r="F47" s="3">
        <f>DF!F39</f>
        <v>0</v>
      </c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 s="1" t="str">
        <f>DF!A40</f>
        <v>Property/plant/equipment - Leases</v>
      </c>
      <c r="B48" s="3">
        <f>DF!B40</f>
        <v>0</v>
      </c>
      <c r="C48" s="3">
        <f>DF!C40</f>
        <v>0</v>
      </c>
      <c r="D48" s="3">
        <f>DF!D40</f>
        <v>0</v>
      </c>
      <c r="E48" s="3">
        <f>DF!E40</f>
        <v>0</v>
      </c>
      <c r="F48" s="3">
        <f>DF!F40</f>
        <v>0</v>
      </c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1" t="str">
        <f>DF!A41</f>
        <v>Property/plant/equipment - Computer software and equipment</v>
      </c>
      <c r="B49" s="3">
        <f>DF!B41</f>
        <v>106700000000</v>
      </c>
      <c r="C49" s="3">
        <f>DF!C41</f>
        <v>115600000000</v>
      </c>
      <c r="D49" s="3">
        <f>DF!D41</f>
        <v>62900000000</v>
      </c>
      <c r="E49" s="3">
        <f>DF!E41</f>
        <v>66900000000</v>
      </c>
      <c r="F49" s="3">
        <f>DF!F41</f>
        <v>65200000000</v>
      </c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1" t="str">
        <f>DF!A42</f>
        <v>Property/plant/equipment - Transportation equipment</v>
      </c>
      <c r="B50" s="3">
        <f>DF!B42</f>
        <v>3400000000</v>
      </c>
      <c r="C50" s="3">
        <f>DF!C42</f>
        <v>4400000000</v>
      </c>
      <c r="D50" s="3">
        <f>DF!D42</f>
        <v>3500000000</v>
      </c>
      <c r="E50" s="3">
        <f>DF!E42</f>
        <v>4200000000</v>
      </c>
      <c r="F50" s="3">
        <f>DF!F42</f>
        <v>2500000000</v>
      </c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1" t="str">
        <f>DF!A43</f>
        <v>Property/plant/equipment - Other</v>
      </c>
      <c r="B51" s="3">
        <f>DF!B43</f>
        <v>58600000000</v>
      </c>
      <c r="C51" s="3">
        <f>DF!C43</f>
        <v>61900000000</v>
      </c>
      <c r="D51" s="3">
        <f>DF!D43</f>
        <v>39900000000</v>
      </c>
      <c r="E51" s="3">
        <f>DF!E43</f>
        <v>36900000000</v>
      </c>
      <c r="F51" s="3">
        <f>DF!F43</f>
        <v>36700000000</v>
      </c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1" t="str">
        <f>DF!A44</f>
        <v>Accumulated depreciation, total</v>
      </c>
      <c r="B52" s="3">
        <f>DF!B44</f>
        <v>-810600000000</v>
      </c>
      <c r="C52" s="3">
        <f>DF!C44</f>
        <v>-1048700000000</v>
      </c>
      <c r="D52" s="3">
        <f>DF!D44</f>
        <v>-453000000000</v>
      </c>
      <c r="E52" s="3">
        <f>DF!E44</f>
        <v>-482400000000</v>
      </c>
      <c r="F52" s="3">
        <f>DF!F44</f>
        <v>-525100000000</v>
      </c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6" customHeight="1" thickBot="1" x14ac:dyDescent="0.25">
      <c r="A53" s="1" t="s">
        <v>107</v>
      </c>
      <c r="B53" s="3">
        <f>B38-SUM(B39:B52)</f>
        <v>299700000000</v>
      </c>
      <c r="C53" s="3">
        <f>C38-SUM(C39:C52)</f>
        <v>25900000000</v>
      </c>
      <c r="D53" s="3">
        <f>D38-SUM(D39:D52)</f>
        <v>124000000000</v>
      </c>
      <c r="E53" s="3">
        <f>E38-SUM(E39:E52)</f>
        <v>129200000000</v>
      </c>
      <c r="F53" s="3">
        <f>F38-SUM(F39:F52)</f>
        <v>557700000000</v>
      </c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6" customHeight="1" thickBot="1" x14ac:dyDescent="0.25">
      <c r="A54" s="8" t="str">
        <f>DF!A51</f>
        <v>Total current liabilities</v>
      </c>
      <c r="B54" s="9">
        <f>DF!B51</f>
        <v>748900000000</v>
      </c>
      <c r="C54" s="9">
        <f>DF!C51</f>
        <v>766600000000</v>
      </c>
      <c r="D54" s="9">
        <f>DF!D51</f>
        <v>442200000000</v>
      </c>
      <c r="E54" s="9">
        <f>DF!E51</f>
        <v>529600000000</v>
      </c>
      <c r="F54" s="10">
        <f>DF!F51</f>
        <v>501700000000</v>
      </c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 s="1" t="str">
        <f>DF!A52</f>
        <v>Short term debt</v>
      </c>
      <c r="B55" s="3">
        <f>DF!B52</f>
        <v>122000000000</v>
      </c>
      <c r="C55" s="3">
        <f>DF!C52</f>
        <v>166400000000</v>
      </c>
      <c r="D55" s="3">
        <f>DF!D52</f>
        <v>106200000000</v>
      </c>
      <c r="E55" s="3">
        <f>DF!E52</f>
        <v>178500000000</v>
      </c>
      <c r="F55" s="3">
        <f>DF!F52</f>
        <v>161100000000</v>
      </c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 s="1" t="str">
        <f>DF!A53</f>
        <v>Accounts payable</v>
      </c>
      <c r="B56" s="3">
        <f>DF!B53</f>
        <v>240100000000</v>
      </c>
      <c r="C56" s="3">
        <f>DF!C53</f>
        <v>178900000000</v>
      </c>
      <c r="D56" s="3">
        <f>DF!D53</f>
        <v>119100000000</v>
      </c>
      <c r="E56" s="3">
        <f>DF!E53</f>
        <v>132800000000</v>
      </c>
      <c r="F56" s="3">
        <f>DF!F53</f>
        <v>105000000000</v>
      </c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6" customHeight="1" thickBot="1" x14ac:dyDescent="0.25">
      <c r="A57" s="1" t="s">
        <v>108</v>
      </c>
      <c r="B57" s="3">
        <f>B54-SUM(B55:B56)</f>
        <v>386800000000</v>
      </c>
      <c r="C57" s="3">
        <f>C54-SUM(C55:C56)</f>
        <v>421300000000</v>
      </c>
      <c r="D57" s="3">
        <f>D54-SUM(D55:D56)</f>
        <v>216900000000</v>
      </c>
      <c r="E57" s="3">
        <f>E54-SUM(E55:E56)</f>
        <v>218300000000</v>
      </c>
      <c r="F57" s="3">
        <f>F54-SUM(F55:F56)</f>
        <v>235600000000</v>
      </c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6" customHeight="1" thickBot="1" x14ac:dyDescent="0.25">
      <c r="A58" s="8" t="str">
        <f>DF!A54</f>
        <v>Total non-current liabilities</v>
      </c>
      <c r="B58" s="9">
        <f>DF!B54</f>
        <v>1016100000000</v>
      </c>
      <c r="C58" s="9">
        <f>DF!C54</f>
        <v>1158400000000</v>
      </c>
      <c r="D58" s="9">
        <f>DF!D54</f>
        <v>592700000000</v>
      </c>
      <c r="E58" s="9">
        <f>DF!E54</f>
        <v>588400000000</v>
      </c>
      <c r="F58" s="10">
        <f>DF!F54</f>
        <v>1112800000000</v>
      </c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 s="1" t="str">
        <f>DF!A55</f>
        <v>Long term debt</v>
      </c>
      <c r="B59" s="3">
        <f>DF!B55</f>
        <v>613200000000</v>
      </c>
      <c r="C59" s="3">
        <f>DF!C55</f>
        <v>723200000000</v>
      </c>
      <c r="D59" s="3">
        <f>DF!D55</f>
        <v>511400000000</v>
      </c>
      <c r="E59" s="3">
        <f>DF!E55</f>
        <v>506100000000</v>
      </c>
      <c r="F59" s="3">
        <f>DF!F55</f>
        <v>1030700000000</v>
      </c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6" customHeight="1" thickBot="1" x14ac:dyDescent="0.25">
      <c r="A60" s="1" t="s">
        <v>108</v>
      </c>
      <c r="B60" s="3">
        <f>B58-B59</f>
        <v>402900000000</v>
      </c>
      <c r="C60" s="3">
        <f>C58-C59</f>
        <v>435200000000</v>
      </c>
      <c r="D60" s="3">
        <f>D58-D59</f>
        <v>81300000000</v>
      </c>
      <c r="E60" s="3">
        <f>E58-E59</f>
        <v>82300000000</v>
      </c>
      <c r="F60" s="3">
        <f>F58-F59</f>
        <v>82100000000</v>
      </c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6" customHeight="1" thickBot="1" x14ac:dyDescent="0.25">
      <c r="A61" s="8" t="str">
        <f>DF!A56</f>
        <v>Total equity</v>
      </c>
      <c r="B61" s="9">
        <f>DF!B56</f>
        <v>1300900000000</v>
      </c>
      <c r="C61" s="9">
        <f>DF!C56</f>
        <v>886200000000</v>
      </c>
      <c r="D61" s="9">
        <f>DF!D56</f>
        <v>1041500000000</v>
      </c>
      <c r="E61" s="9">
        <f>DF!E56</f>
        <v>1023500000000</v>
      </c>
      <c r="F61" s="10">
        <f>DF!F56</f>
        <v>979900000000</v>
      </c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">
      <c r="A62" s="1" t="str">
        <f>DF!A57</f>
        <v>Shareholders&amp;#039; equity</v>
      </c>
      <c r="B62" s="3">
        <f>DF!B57</f>
        <v>1082100000000</v>
      </c>
      <c r="C62" s="3">
        <f>DF!C57</f>
        <v>892600000000</v>
      </c>
      <c r="D62" s="3">
        <f>DF!D57</f>
        <v>1036500000000</v>
      </c>
      <c r="E62" s="3">
        <f>DF!E57</f>
        <v>1018300000000</v>
      </c>
      <c r="F62" s="3">
        <f>DF!F57</f>
        <v>976700000000</v>
      </c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6" customHeight="1" thickBot="1" x14ac:dyDescent="0.25">
      <c r="A63" s="1" t="s">
        <v>108</v>
      </c>
      <c r="B63" s="3">
        <f>B61-B62</f>
        <v>218800000000</v>
      </c>
      <c r="C63" s="3">
        <f>C61-C62</f>
        <v>-6400000000</v>
      </c>
      <c r="D63" s="3">
        <f>D61-D62</f>
        <v>5000000000</v>
      </c>
      <c r="E63" s="3">
        <f>E61-E62</f>
        <v>5200000000</v>
      </c>
      <c r="F63" s="3">
        <f>F61-F62</f>
        <v>3200000000</v>
      </c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6" customHeight="1" thickBot="1" x14ac:dyDescent="0.25">
      <c r="A64" s="8" t="str">
        <f>DF!A58</f>
        <v>Total liabilities &amp; shareholders&amp;#039; equities</v>
      </c>
      <c r="B64" s="9">
        <f>DF!B58</f>
        <v>3065900000000</v>
      </c>
      <c r="C64" s="9">
        <f>DF!C58</f>
        <v>2811200000000</v>
      </c>
      <c r="D64" s="9">
        <f>DF!D58</f>
        <v>2076400000000</v>
      </c>
      <c r="E64" s="9">
        <f>DF!E58</f>
        <v>2141500000000</v>
      </c>
      <c r="F64" s="10">
        <f>DF!F58</f>
        <v>2594400000000</v>
      </c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">
      <c r="A65" s="1" t="str">
        <f>DF!A59</f>
        <v>Total debt</v>
      </c>
      <c r="B65" s="3">
        <f>DF!B59</f>
        <v>735200000000</v>
      </c>
      <c r="C65" s="3">
        <f>DF!C59</f>
        <v>889600000000</v>
      </c>
      <c r="D65" s="3">
        <f>DF!D59</f>
        <v>617600000000</v>
      </c>
      <c r="E65" s="3">
        <f>DF!E59</f>
        <v>684600000000</v>
      </c>
      <c r="F65" s="3">
        <f>DF!F59</f>
        <v>1191800000000</v>
      </c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">
      <c r="A66" s="1" t="str">
        <f>DF!A60</f>
        <v>Net debt</v>
      </c>
      <c r="B66" s="3">
        <f>DF!B60</f>
        <v>537200000000</v>
      </c>
      <c r="C66" s="3">
        <f>DF!C60</f>
        <v>636400000000</v>
      </c>
      <c r="D66" s="3">
        <f>DF!D60</f>
        <v>480500000000</v>
      </c>
      <c r="E66" s="3">
        <f>DF!E60</f>
        <v>511400000000</v>
      </c>
      <c r="F66" s="3">
        <f>DF!F60</f>
        <v>1046800000000</v>
      </c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">
      <c r="A67" s="1" t="str">
        <f>DF!A61</f>
        <v>Book value per share</v>
      </c>
      <c r="B67" s="3">
        <f>DF!B61</f>
        <v>750.51599999999996</v>
      </c>
      <c r="C67" s="3">
        <f>DF!C61</f>
        <v>655.92100000000005</v>
      </c>
      <c r="D67" s="3">
        <f>DF!D61</f>
        <v>760.05</v>
      </c>
      <c r="E67" s="3">
        <f>DF!E61</f>
        <v>756.40800000000002</v>
      </c>
      <c r="F67" s="3">
        <f>DF!F61</f>
        <v>731.33699999999999</v>
      </c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6" customHeight="1" thickBot="1" x14ac:dyDescent="0.25">
      <c r="A68" s="1" t="str">
        <f>DF!A62</f>
        <v>Tangible book value per share</v>
      </c>
      <c r="B68" s="3">
        <f>DF!B62</f>
        <v>436.6519174</v>
      </c>
      <c r="C68" s="3">
        <f>DF!C62</f>
        <v>506.18343570000002</v>
      </c>
      <c r="D68" s="3">
        <f>DF!D62</f>
        <v>631.76127922000001</v>
      </c>
      <c r="E68" s="3">
        <f>DF!E62</f>
        <v>624.07352823999997</v>
      </c>
      <c r="F68" s="3">
        <f>DF!F62</f>
        <v>596.21524435000003</v>
      </c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customHeight="1" x14ac:dyDescent="0.2">
      <c r="A69" s="18" t="s">
        <v>109</v>
      </c>
      <c r="B69" s="19"/>
      <c r="C69" s="19"/>
      <c r="D69" s="19"/>
      <c r="E69" s="19"/>
      <c r="F69" s="20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6" customHeight="1" thickBot="1" x14ac:dyDescent="0.25">
      <c r="A70" s="21"/>
      <c r="B70" s="22"/>
      <c r="C70" s="22"/>
      <c r="D70" s="22"/>
      <c r="E70" s="22"/>
      <c r="F70" s="2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6" customHeight="1" thickBot="1" x14ac:dyDescent="0.25">
      <c r="A71" s="12" t="str">
        <f>DF!A63</f>
        <v>Cash from operating activities</v>
      </c>
      <c r="B71" s="13">
        <f>DF!B63</f>
        <v>377500000000</v>
      </c>
      <c r="C71" s="13">
        <f>DF!C63</f>
        <v>278000000000</v>
      </c>
      <c r="D71" s="13">
        <f>DF!D63</f>
        <v>275900000000</v>
      </c>
      <c r="E71" s="13">
        <f>DF!E63</f>
        <v>347300000000</v>
      </c>
      <c r="F71" s="14">
        <f>DF!F63</f>
        <v>17800000000</v>
      </c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 s="1" t="str">
        <f>DF!A64</f>
        <v>Funds from operations</v>
      </c>
      <c r="B72" s="3">
        <f>DF!B64</f>
        <v>403400000000</v>
      </c>
      <c r="C72" s="3">
        <f>DF!C64</f>
        <v>290600000000</v>
      </c>
      <c r="D72" s="3">
        <f>DF!D64</f>
        <v>310200000000</v>
      </c>
      <c r="E72" s="3">
        <f>DF!E64</f>
        <v>304600000000</v>
      </c>
      <c r="F72" s="3">
        <f>DF!F64</f>
        <v>157300000000</v>
      </c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 s="1" t="str">
        <f>DF!A65</f>
        <v>Net income (cash flow)</v>
      </c>
      <c r="B73" s="3">
        <f>DF!B65</f>
        <v>412800000000</v>
      </c>
      <c r="C73" s="3">
        <f>DF!C65</f>
        <v>353400000000</v>
      </c>
      <c r="D73" s="3">
        <f>DF!D65</f>
        <v>194200000000</v>
      </c>
      <c r="E73" s="3">
        <f>DF!E65</f>
        <v>376800000000</v>
      </c>
      <c r="F73" s="3">
        <f>DF!F65</f>
        <v>156700000000</v>
      </c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">
      <c r="A74" s="1" t="str">
        <f>DF!A66</f>
        <v>Changes in working capital</v>
      </c>
      <c r="B74" s="3">
        <f>DF!B66</f>
        <v>-25900000000</v>
      </c>
      <c r="C74" s="3">
        <f>DF!C66</f>
        <v>-12600000000</v>
      </c>
      <c r="D74" s="3">
        <f>DF!D66</f>
        <v>-34300000000</v>
      </c>
      <c r="E74" s="3">
        <f>DF!E66</f>
        <v>42700000000</v>
      </c>
      <c r="F74" s="3">
        <f>DF!F66</f>
        <v>-139500000000</v>
      </c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 s="1" t="str">
        <f>DF!A67</f>
        <v>Change in accounts receivable</v>
      </c>
      <c r="B75" s="3">
        <f>DF!B67</f>
        <v>-23500000000</v>
      </c>
      <c r="C75" s="3">
        <f>DF!C67</f>
        <v>35900000000</v>
      </c>
      <c r="D75" s="3">
        <f>DF!D67</f>
        <v>-73000000000</v>
      </c>
      <c r="E75" s="3">
        <f>DF!E67</f>
        <v>30100000000</v>
      </c>
      <c r="F75" s="3">
        <f>DF!F67</f>
        <v>-43400000000</v>
      </c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 s="1" t="str">
        <f>DF!A68</f>
        <v>Change in inventories</v>
      </c>
      <c r="B76" s="3">
        <f>DF!B68</f>
        <v>1600000000</v>
      </c>
      <c r="C76" s="3">
        <f>DF!C68</f>
        <v>4400000000</v>
      </c>
      <c r="D76" s="3">
        <f>DF!D68</f>
        <v>-1000000000</v>
      </c>
      <c r="E76" s="3">
        <f>DF!E68</f>
        <v>2500000000</v>
      </c>
      <c r="F76" s="3">
        <f>DF!F68</f>
        <v>-64200000000</v>
      </c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6" customHeight="1" thickBot="1" x14ac:dyDescent="0.25">
      <c r="A77" s="1" t="s">
        <v>106</v>
      </c>
      <c r="B77" s="3">
        <f>B71-SUM(B72:B76)</f>
        <v>-390900000000</v>
      </c>
      <c r="C77" s="3">
        <f>C71-SUM(C72:C76)</f>
        <v>-393700000000</v>
      </c>
      <c r="D77" s="3">
        <f>D71-SUM(D72:D76)</f>
        <v>-120200000000</v>
      </c>
      <c r="E77" s="3">
        <f>E71-SUM(E72:E76)</f>
        <v>-409400000000</v>
      </c>
      <c r="F77" s="3">
        <f>F71-SUM(F72:F76)</f>
        <v>-49100000000</v>
      </c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6" customHeight="1" thickBot="1" x14ac:dyDescent="0.25">
      <c r="A78" s="4" t="str">
        <f>DF!A69</f>
        <v>Cash from investing activities</v>
      </c>
      <c r="B78" s="5">
        <f>DF!B69</f>
        <v>-269900000000</v>
      </c>
      <c r="C78" s="5">
        <f>DF!C69</f>
        <v>-219600000000</v>
      </c>
      <c r="D78" s="5">
        <f>DF!D69</f>
        <v>-328800000000</v>
      </c>
      <c r="E78" s="5">
        <f>DF!E69</f>
        <v>-130500000000</v>
      </c>
      <c r="F78" s="6">
        <f>DF!F69</f>
        <v>-18900000000</v>
      </c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A79" s="1" t="str">
        <f>DF!A70</f>
        <v>Purchase/sale of business, net</v>
      </c>
      <c r="B79" s="3">
        <f>DF!B70</f>
        <v>400000000</v>
      </c>
      <c r="C79" s="3">
        <f>DF!C70</f>
        <v>20100000000</v>
      </c>
      <c r="D79" s="3">
        <f>DF!D70</f>
        <v>-186600000000</v>
      </c>
      <c r="E79" s="3">
        <f>DF!E70</f>
        <v>19000000000</v>
      </c>
      <c r="F79" s="3">
        <f>DF!F70</f>
        <v>3600000000</v>
      </c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 s="1" t="str">
        <f>DF!A71</f>
        <v>Sale of fixed assets &amp; businesses</v>
      </c>
      <c r="B80" s="3">
        <f>DF!B71</f>
        <v>9000000000</v>
      </c>
      <c r="C80" s="3">
        <f>DF!C71</f>
        <v>34100000000</v>
      </c>
      <c r="D80" s="3">
        <f>DF!D71</f>
        <v>4400000000</v>
      </c>
      <c r="E80" s="3">
        <f>DF!E71</f>
        <v>19300000000</v>
      </c>
      <c r="F80" s="3">
        <f>DF!F71</f>
        <v>3800000000</v>
      </c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 s="1" t="str">
        <f>DF!A72</f>
        <v>Purchase/acquisition of business</v>
      </c>
      <c r="B81" s="3">
        <f>DF!B72</f>
        <v>-8600000000</v>
      </c>
      <c r="C81" s="3">
        <f>DF!C72</f>
        <v>-14000000000</v>
      </c>
      <c r="D81" s="3">
        <f>DF!D72</f>
        <v>-191000000000</v>
      </c>
      <c r="E81" s="3">
        <f>DF!E72</f>
        <v>-300000000</v>
      </c>
      <c r="F81" s="3">
        <f>DF!F72</f>
        <v>-200000000</v>
      </c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">
      <c r="A82" s="1" t="str">
        <f>DF!A73</f>
        <v>Purchase/sale of investments, net</v>
      </c>
      <c r="B82" s="3">
        <f>DF!B73</f>
        <v>11900000000</v>
      </c>
      <c r="C82" s="3">
        <f>DF!C73</f>
        <v>5000000000</v>
      </c>
      <c r="D82" s="3">
        <f>DF!D73</f>
        <v>9200000000</v>
      </c>
      <c r="E82" s="3">
        <f>DF!E73</f>
        <v>-6600000000</v>
      </c>
      <c r="F82" s="3">
        <f>DF!F73</f>
        <v>77400000000</v>
      </c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 s="1" t="str">
        <f>DF!A74</f>
        <v>Capital expenditures - fixed assets</v>
      </c>
      <c r="B83" s="3">
        <f>DF!B74</f>
        <v>-278900000000</v>
      </c>
      <c r="C83" s="3">
        <f>DF!C74</f>
        <v>-241900000000</v>
      </c>
      <c r="D83" s="3">
        <f>DF!D74</f>
        <v>-151200000000</v>
      </c>
      <c r="E83" s="3">
        <f>DF!E74</f>
        <v>-137800000000</v>
      </c>
      <c r="F83" s="3">
        <f>DF!F74</f>
        <v>-96100000000</v>
      </c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">
      <c r="A84" s="1" t="str">
        <f>DF!A75</f>
        <v>Capital expenditures - other assets</v>
      </c>
      <c r="B84" s="3">
        <f>DF!B75</f>
        <v>-3300000000</v>
      </c>
      <c r="C84" s="3">
        <f>DF!C75</f>
        <v>-2800000000</v>
      </c>
      <c r="D84" s="3">
        <f>DF!D75</f>
        <v>-200000000</v>
      </c>
      <c r="E84" s="3">
        <f>DF!E75</f>
        <v>-5100000000</v>
      </c>
      <c r="F84" s="3">
        <f>DF!F75</f>
        <v>-3800000000</v>
      </c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6" customHeight="1" thickBot="1" x14ac:dyDescent="0.25">
      <c r="A85" s="1" t="s">
        <v>108</v>
      </c>
      <c r="B85" s="3">
        <f>B78-SUM(B79:B84)</f>
        <v>-400000000</v>
      </c>
      <c r="C85" s="3">
        <f>C78-SUM(C79:C84)</f>
        <v>-20100000000</v>
      </c>
      <c r="D85" s="3">
        <f>D78-SUM(D79:D84)</f>
        <v>186600000000</v>
      </c>
      <c r="E85" s="3">
        <f>E78-SUM(E79:E84)</f>
        <v>-19000000000</v>
      </c>
      <c r="F85" s="3">
        <f>F78-SUM(F79:F84)</f>
        <v>-3600000000</v>
      </c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6" customHeight="1" thickBot="1" x14ac:dyDescent="0.25">
      <c r="A86" s="4" t="str">
        <f>DF!A76</f>
        <v>Cash from financing activities</v>
      </c>
      <c r="B86" s="5">
        <f>DF!B76</f>
        <v>-140300000000</v>
      </c>
      <c r="C86" s="5">
        <f>DF!C76</f>
        <v>-2800000000</v>
      </c>
      <c r="D86" s="5">
        <f>DF!D76</f>
        <v>-57900000000</v>
      </c>
      <c r="E86" s="5">
        <f>DF!E76</f>
        <v>-180600000000</v>
      </c>
      <c r="F86" s="6">
        <f>DF!F76</f>
        <v>-27000000000</v>
      </c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 s="1" t="str">
        <f>DF!A77</f>
        <v>Sale of common &amp; preferred stock</v>
      </c>
      <c r="B87" s="3">
        <f>DF!B77</f>
        <v>12400000000</v>
      </c>
      <c r="C87" s="3">
        <f>DF!C77</f>
        <v>5600000000</v>
      </c>
      <c r="D87" s="3">
        <f>DF!D77</f>
        <v>6200000000</v>
      </c>
      <c r="E87" s="3">
        <f>DF!E77</f>
        <v>2500000000</v>
      </c>
      <c r="F87" s="3">
        <f>DF!F77</f>
        <v>200000000</v>
      </c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">
      <c r="A88" s="1" t="str">
        <f>DF!A78</f>
        <v>Repurchase of common &amp; preferred stock</v>
      </c>
      <c r="B88" s="3">
        <f>DF!B78</f>
        <v>0</v>
      </c>
      <c r="C88" s="3">
        <f>DF!C78</f>
        <v>0</v>
      </c>
      <c r="D88" s="3">
        <f>DF!D78</f>
        <v>0</v>
      </c>
      <c r="E88" s="3">
        <f>DF!E78</f>
        <v>-45800000000</v>
      </c>
      <c r="F88" s="3">
        <f>DF!F78</f>
        <v>-25100000000</v>
      </c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">
      <c r="A89" s="1" t="str">
        <f>DF!A79</f>
        <v>Issuance/retirement of debt, net</v>
      </c>
      <c r="B89" s="3">
        <f>DF!B79</f>
        <v>-21600000000</v>
      </c>
      <c r="C89" s="3">
        <f>DF!C79</f>
        <v>130500000000</v>
      </c>
      <c r="D89" s="3">
        <f>DF!D79</f>
        <v>106500000000</v>
      </c>
      <c r="E89" s="3">
        <f>DF!E79</f>
        <v>69800000000</v>
      </c>
      <c r="F89" s="3">
        <f>DF!F79</f>
        <v>104600000000</v>
      </c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">
      <c r="A90" s="1" t="str">
        <f>DF!A80</f>
        <v>Issuance of long term debt</v>
      </c>
      <c r="B90" s="3">
        <f>DF!B80</f>
        <v>35600000000</v>
      </c>
      <c r="C90" s="3">
        <f>DF!C80</f>
        <v>101800000000</v>
      </c>
      <c r="D90" s="3">
        <f>DF!D80</f>
        <v>229400000000</v>
      </c>
      <c r="E90" s="3">
        <f>DF!E80</f>
        <v>224800000000</v>
      </c>
      <c r="F90" s="3">
        <f>DF!F80</f>
        <v>0</v>
      </c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">
      <c r="A91" s="1" t="str">
        <f>DF!A81</f>
        <v>Reduction of long term debt</v>
      </c>
      <c r="B91" s="3">
        <f>DF!B81</f>
        <v>0</v>
      </c>
      <c r="C91" s="3">
        <f>DF!C81</f>
        <v>0</v>
      </c>
      <c r="D91" s="3">
        <f>DF!D81</f>
        <v>0</v>
      </c>
      <c r="E91" s="3">
        <f>DF!E81</f>
        <v>-100000000000</v>
      </c>
      <c r="F91" s="3">
        <f>DF!F81</f>
        <v>0</v>
      </c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">
      <c r="A92" s="1" t="str">
        <f>DF!A82</f>
        <v>Issuance/retirement of short term debt</v>
      </c>
      <c r="B92" s="3">
        <f>DF!B82</f>
        <v>-57200000000</v>
      </c>
      <c r="C92" s="3">
        <f>DF!C82</f>
        <v>28700000000</v>
      </c>
      <c r="D92" s="3">
        <f>DF!D82</f>
        <v>-122900000000</v>
      </c>
      <c r="E92" s="3">
        <f>DF!E82</f>
        <v>-55000000000</v>
      </c>
      <c r="F92" s="3">
        <f>DF!F82</f>
        <v>0</v>
      </c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">
      <c r="A93" s="1" t="str">
        <f>DF!A83</f>
        <v>Issuance/retirement of other debt</v>
      </c>
      <c r="B93" s="3">
        <f>DF!B83</f>
        <v>0</v>
      </c>
      <c r="C93" s="3">
        <f>DF!C83</f>
        <v>0</v>
      </c>
      <c r="D93" s="3">
        <f>DF!D83</f>
        <v>0</v>
      </c>
      <c r="E93" s="3">
        <f>DF!E83</f>
        <v>0</v>
      </c>
      <c r="F93" s="3">
        <f>DF!F83</f>
        <v>104600000000</v>
      </c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">
      <c r="A94" s="1" t="str">
        <f>DF!A84</f>
        <v>Total cash dividends paid</v>
      </c>
      <c r="B94" s="3">
        <f>DF!B84</f>
        <v>-130200000000</v>
      </c>
      <c r="C94" s="3">
        <f>DF!C84</f>
        <v>-135200000000</v>
      </c>
      <c r="D94" s="3">
        <f>DF!D84</f>
        <v>-144300000000</v>
      </c>
      <c r="E94" s="3">
        <f>DF!E84</f>
        <v>-205000000000</v>
      </c>
      <c r="F94" s="3">
        <f>DF!F84</f>
        <v>-91400000000</v>
      </c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">
      <c r="A95" s="1" t="str">
        <f>DF!A85</f>
        <v>Common dividends paid</v>
      </c>
      <c r="B95" s="3">
        <f>DF!B85</f>
        <v>-125000000000</v>
      </c>
      <c r="C95" s="3">
        <f>DF!C85</f>
        <v>-129600000000</v>
      </c>
      <c r="D95" s="3">
        <f>DF!D85</f>
        <v>-138800000000</v>
      </c>
      <c r="E95" s="3">
        <f>DF!E85</f>
        <v>-199600000000</v>
      </c>
      <c r="F95" s="3">
        <f>DF!F85</f>
        <v>-86000000000</v>
      </c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">
      <c r="A96" s="1" t="str">
        <f>DF!A86</f>
        <v>Preferred dividends paid</v>
      </c>
      <c r="B96" s="3">
        <f>DF!B86</f>
        <v>-5200000000</v>
      </c>
      <c r="C96" s="3">
        <f>DF!C86</f>
        <v>-5600000000</v>
      </c>
      <c r="D96" s="3">
        <f>DF!D86</f>
        <v>-5500000000</v>
      </c>
      <c r="E96" s="3">
        <f>DF!E86</f>
        <v>-5400000000</v>
      </c>
      <c r="F96" s="3">
        <f>DF!F86</f>
        <v>-5400000000</v>
      </c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6" customHeight="1" thickBot="1" x14ac:dyDescent="0.25">
      <c r="A97" s="1" t="s">
        <v>108</v>
      </c>
      <c r="B97" s="3">
        <f>B86-SUM(B87:B96)</f>
        <v>150900000000</v>
      </c>
      <c r="C97" s="3">
        <f>C86-SUM(C87:C96)</f>
        <v>1000000000</v>
      </c>
      <c r="D97" s="3">
        <f>D86-SUM(D87:D96)</f>
        <v>11500000000</v>
      </c>
      <c r="E97" s="3">
        <f>E86-SUM(E87:E96)</f>
        <v>133100000000</v>
      </c>
      <c r="F97" s="3">
        <f>F86-SUM(F87:F96)</f>
        <v>-28500000000</v>
      </c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6" customHeight="1" thickBot="1" x14ac:dyDescent="0.25">
      <c r="A98" s="4" t="str">
        <f>DF!A87</f>
        <v>Free cash flow</v>
      </c>
      <c r="B98" s="5">
        <f>DF!B87</f>
        <v>98600000000</v>
      </c>
      <c r="C98" s="5">
        <f>DF!C87</f>
        <v>36100000000</v>
      </c>
      <c r="D98" s="5">
        <f>DF!D87</f>
        <v>124700000000</v>
      </c>
      <c r="E98" s="5">
        <f>DF!E87</f>
        <v>209500000000</v>
      </c>
      <c r="F98" s="6">
        <f>DF!F87</f>
        <v>-78300000000</v>
      </c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">
      <c r="A99" s="1" t="str">
        <f>DF!A89</f>
        <v>Dividends per share - common stock primary issue</v>
      </c>
      <c r="B99" s="11">
        <f>DF!B89</f>
        <v>95</v>
      </c>
      <c r="C99" s="11">
        <f>DF!C89</f>
        <v>95</v>
      </c>
      <c r="D99" s="11">
        <f>DF!D89</f>
        <v>104</v>
      </c>
      <c r="E99" s="11">
        <f>DF!E89</f>
        <v>111</v>
      </c>
      <c r="F99" s="11">
        <f>DF!F89</f>
        <v>0</v>
      </c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">
      <c r="A100" s="1" t="str">
        <f>DF!A90</f>
        <v>Number of employees</v>
      </c>
      <c r="B100" s="1">
        <f>DF!B90</f>
        <v>30086</v>
      </c>
      <c r="C100" s="1">
        <f>DF!C90</f>
        <v>30056</v>
      </c>
      <c r="D100" s="1">
        <f>DF!D90</f>
        <v>22165</v>
      </c>
      <c r="E100" s="1">
        <f>DF!E90</f>
        <v>20193</v>
      </c>
      <c r="F100" s="1">
        <f>DF!F90</f>
        <v>20062</v>
      </c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">
      <c r="A101" s="1" t="str">
        <f>DF!A91</f>
        <v>Mkt сap</v>
      </c>
      <c r="B101" s="3">
        <f>DF!B91</f>
        <v>4176814221913.9741</v>
      </c>
      <c r="C101" s="3">
        <f>DF!C91</f>
        <v>2730985435880.126</v>
      </c>
      <c r="D101" s="3">
        <f>DF!D91</f>
        <v>3825325558095.7412</v>
      </c>
      <c r="E101" s="3">
        <f>DF!E91</f>
        <v>1967438598915.3669</v>
      </c>
      <c r="F101" s="3">
        <f>DF!F91</f>
        <v>1078076522803.618</v>
      </c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">
      <c r="A102" s="1"/>
      <c r="B102" s="3"/>
      <c r="C102" s="3"/>
      <c r="D102" s="3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">
      <c r="A103" s="1"/>
      <c r="B103" s="3"/>
      <c r="C103" s="3"/>
      <c r="D103" s="3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">
      <c r="A104" s="1"/>
      <c r="B104" s="3"/>
      <c r="C104" s="3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">
      <c r="A105" s="1"/>
      <c r="B105" s="3"/>
      <c r="C105" s="3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">
      <c r="A106" s="1"/>
      <c r="B106" s="3"/>
      <c r="C106" s="3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">
      <c r="A107" s="1"/>
      <c r="B107" s="3"/>
      <c r="C107" s="3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">
      <c r="A108" s="1"/>
      <c r="B108" s="3"/>
      <c r="C108" s="3"/>
      <c r="D108" s="3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">
      <c r="A109" s="1"/>
      <c r="B109" s="3"/>
      <c r="C109" s="3"/>
      <c r="D109" s="3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">
      <c r="A110" s="1"/>
      <c r="B110" s="3"/>
      <c r="C110" s="3"/>
      <c r="D110" s="3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">
      <c r="A111" s="1"/>
      <c r="B111" s="3"/>
      <c r="C111" s="3"/>
      <c r="D111" s="3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">
      <c r="A112" s="1"/>
      <c r="B112" s="3"/>
      <c r="C112" s="3"/>
      <c r="D112" s="3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">
      <c r="A113" s="1"/>
      <c r="B113" s="3"/>
      <c r="C113" s="3"/>
      <c r="D113" s="3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</sheetData>
  <mergeCells count="4">
    <mergeCell ref="A4:F5"/>
    <mergeCell ref="A25:F26"/>
    <mergeCell ref="A1:E2"/>
    <mergeCell ref="A69:F7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5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2" max="2" width="10" bestFit="1" customWidth="1"/>
    <col min="3" max="10" width="22.33203125" bestFit="1" customWidth="1"/>
    <col min="11" max="11" width="11" customWidth="1"/>
  </cols>
  <sheetData>
    <row r="1" spans="2:13" x14ac:dyDescent="0.2">
      <c r="C1" t="str">
        <f>DF!B2</f>
        <v>2016-01-04</v>
      </c>
      <c r="D1" t="str">
        <f>DF!C2</f>
        <v>2017-01-03</v>
      </c>
      <c r="E1" t="str">
        <f>DF!D2</f>
        <v>2018-01-02</v>
      </c>
      <c r="F1" t="str">
        <f>DF!E2</f>
        <v>2019-01-02</v>
      </c>
      <c r="G1" t="str">
        <f>DF!F2</f>
        <v>2020-01-02</v>
      </c>
      <c r="H1" t="str">
        <f>DF!G2</f>
        <v>2021-01-04</v>
      </c>
      <c r="I1" t="str">
        <f>DF!H2</f>
        <v>2022-01-03</v>
      </c>
      <c r="J1" t="str">
        <f>DF!I2</f>
        <v>2023-01-03</v>
      </c>
      <c r="K1" t="s">
        <v>99</v>
      </c>
      <c r="L1" t="s">
        <v>100</v>
      </c>
      <c r="M1" t="s">
        <v>101</v>
      </c>
    </row>
    <row r="3" spans="2:13" x14ac:dyDescent="0.2">
      <c r="B3" t="s">
        <v>110</v>
      </c>
      <c r="C3" s="26">
        <f>DF!B3</f>
        <v>3772900000000</v>
      </c>
      <c r="D3" s="26">
        <f>DF!C3</f>
        <v>1911400000000</v>
      </c>
      <c r="E3" s="26">
        <f>DF!D3</f>
        <v>2071700000000</v>
      </c>
      <c r="F3" s="26">
        <f>DF!E3</f>
        <v>2158900000000</v>
      </c>
      <c r="G3" s="26">
        <f>DF!F3</f>
        <v>1884300000000</v>
      </c>
      <c r="H3" s="26">
        <f>DF!G3</f>
        <v>2120000000000</v>
      </c>
      <c r="I3" s="26">
        <f>DF!H3</f>
        <v>2163600000000</v>
      </c>
      <c r="J3" s="26">
        <f>DF!I3</f>
        <v>0</v>
      </c>
      <c r="K3" s="26">
        <f>DF!J3</f>
        <v>0</v>
      </c>
      <c r="L3" s="26">
        <f>DF!K3</f>
        <v>0</v>
      </c>
      <c r="M3" s="26">
        <f>DF!L3</f>
        <v>0</v>
      </c>
    </row>
    <row r="4" spans="2:13" x14ac:dyDescent="0.2">
      <c r="B4" t="s">
        <v>111</v>
      </c>
      <c r="C4" s="26"/>
      <c r="D4" s="26">
        <f t="shared" ref="D4:M4" si="0">D3/C3 -1</f>
        <v>-0.49338704974952952</v>
      </c>
      <c r="E4" s="26">
        <f t="shared" si="0"/>
        <v>8.3865229674584096E-2</v>
      </c>
      <c r="F4" s="26">
        <f t="shared" si="0"/>
        <v>4.2091036346961541E-2</v>
      </c>
      <c r="G4" s="26">
        <f t="shared" si="0"/>
        <v>-0.12719440455787667</v>
      </c>
      <c r="H4" s="26">
        <f t="shared" si="0"/>
        <v>0.12508623892161541</v>
      </c>
      <c r="I4" s="26">
        <f t="shared" si="0"/>
        <v>2.0566037735848974E-2</v>
      </c>
      <c r="J4" s="26">
        <f t="shared" si="0"/>
        <v>-1</v>
      </c>
      <c r="K4" s="26" t="e">
        <f t="shared" si="0"/>
        <v>#DIV/0!</v>
      </c>
      <c r="L4" s="26" t="e">
        <f t="shared" si="0"/>
        <v>#DIV/0!</v>
      </c>
      <c r="M4" s="26" t="e">
        <f t="shared" si="0"/>
        <v>#DIV/0!</v>
      </c>
    </row>
    <row r="5" spans="2:13" x14ac:dyDescent="0.2"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x14ac:dyDescent="0.2">
      <c r="B6" t="s">
        <v>10</v>
      </c>
      <c r="C6" s="26">
        <f>DF!B4</f>
        <v>-2128700000000</v>
      </c>
      <c r="D6" s="26">
        <f>DF!C4</f>
        <v>-966100000000</v>
      </c>
      <c r="E6" s="26">
        <f>DF!D4</f>
        <v>-1036400000000</v>
      </c>
      <c r="F6" s="26">
        <f>DF!E4</f>
        <v>-1065300000000</v>
      </c>
      <c r="G6" s="26">
        <f>DF!F4</f>
        <v>-981000000000</v>
      </c>
      <c r="H6" s="26">
        <f>DF!G4</f>
        <v>-1074800000000</v>
      </c>
      <c r="I6" s="26">
        <f>DF!H4</f>
        <v>-1108500000000</v>
      </c>
      <c r="J6" s="26">
        <f>DF!I4</f>
        <v>0</v>
      </c>
      <c r="K6" s="26">
        <f>DF!J4</f>
        <v>0</v>
      </c>
      <c r="L6" s="26">
        <f>DF!K4</f>
        <v>0</v>
      </c>
      <c r="M6" s="26">
        <f>DF!L4</f>
        <v>0</v>
      </c>
    </row>
    <row r="7" spans="2:13" x14ac:dyDescent="0.2"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2:13" x14ac:dyDescent="0.2">
      <c r="B8" t="s">
        <v>112</v>
      </c>
      <c r="C8" s="26">
        <f>DF!B5</f>
        <v>1644200000000</v>
      </c>
      <c r="D8" s="26">
        <f>DF!C5</f>
        <v>945300000000</v>
      </c>
      <c r="E8" s="26">
        <f>DF!D5</f>
        <v>1035300000000</v>
      </c>
      <c r="F8" s="26">
        <f>DF!E5</f>
        <v>1093600000000</v>
      </c>
      <c r="G8" s="26">
        <f>DF!F5</f>
        <v>903300000000</v>
      </c>
      <c r="H8" s="26">
        <f>DF!G5</f>
        <v>1045200000000</v>
      </c>
      <c r="I8" s="26">
        <f>DF!H5</f>
        <v>1055100000000</v>
      </c>
      <c r="J8" s="26">
        <f>DF!I5</f>
        <v>0</v>
      </c>
      <c r="K8" s="26">
        <f>DF!J5</f>
        <v>0</v>
      </c>
      <c r="L8" s="26">
        <f>DF!K5</f>
        <v>0</v>
      </c>
      <c r="M8" s="26">
        <f>DF!L5</f>
        <v>0</v>
      </c>
    </row>
    <row r="9" spans="2:13" x14ac:dyDescent="0.2">
      <c r="B9" t="s">
        <v>113</v>
      </c>
      <c r="C9" s="26">
        <f t="shared" ref="C9:M9" si="1">C8/C3</f>
        <v>0.43579209626547216</v>
      </c>
      <c r="D9" s="26">
        <f t="shared" si="1"/>
        <v>0.49455896201736949</v>
      </c>
      <c r="E9" s="26">
        <f t="shared" si="1"/>
        <v>0.49973451754597675</v>
      </c>
      <c r="F9" s="26">
        <f t="shared" si="1"/>
        <v>0.50655426374542589</v>
      </c>
      <c r="G9" s="26">
        <f t="shared" si="1"/>
        <v>0.47938226397070532</v>
      </c>
      <c r="H9" s="26">
        <f t="shared" si="1"/>
        <v>0.49301886792452831</v>
      </c>
      <c r="I9" s="26">
        <f t="shared" si="1"/>
        <v>0.48765945646145314</v>
      </c>
      <c r="J9" s="26" t="e">
        <f t="shared" si="1"/>
        <v>#DIV/0!</v>
      </c>
      <c r="K9" s="26" t="e">
        <f t="shared" si="1"/>
        <v>#DIV/0!</v>
      </c>
      <c r="L9" s="26" t="e">
        <f t="shared" si="1"/>
        <v>#DIV/0!</v>
      </c>
      <c r="M9" s="26" t="e">
        <f t="shared" si="1"/>
        <v>#DIV/0!</v>
      </c>
    </row>
    <row r="10" spans="2:13" x14ac:dyDescent="0.2"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2:13" x14ac:dyDescent="0.2">
      <c r="B11" t="s">
        <v>114</v>
      </c>
      <c r="C11" s="26">
        <f>DF!B6</f>
        <v>-1276600000000</v>
      </c>
      <c r="D11" s="26">
        <f>DF!C6</f>
        <v>-656400000000</v>
      </c>
      <c r="E11" s="26">
        <f>DF!D6</f>
        <v>-736200000000</v>
      </c>
      <c r="F11" s="26">
        <f>DF!E6</f>
        <v>-768900000000</v>
      </c>
      <c r="G11" s="26">
        <f>DF!F6</f>
        <v>-821100000000</v>
      </c>
      <c r="H11" s="26">
        <f>DF!G6</f>
        <v>-855100000000</v>
      </c>
      <c r="I11" s="26">
        <f>DF!H6</f>
        <v>-859000000000</v>
      </c>
      <c r="J11" s="26">
        <f>DF!I6</f>
        <v>0</v>
      </c>
      <c r="K11" s="26">
        <f>DF!J6</f>
        <v>0</v>
      </c>
      <c r="L11" s="26">
        <f>DF!K6</f>
        <v>0</v>
      </c>
      <c r="M11" s="26">
        <f>DF!L6</f>
        <v>0</v>
      </c>
    </row>
    <row r="12" spans="2:13" x14ac:dyDescent="0.2">
      <c r="B12" t="s">
        <v>115</v>
      </c>
      <c r="C12" s="26"/>
      <c r="D12" s="26">
        <f t="shared" ref="D12:M12" si="2">D11/C11-1</f>
        <v>-0.48582171392762019</v>
      </c>
      <c r="E12" s="26">
        <f t="shared" si="2"/>
        <v>0.12157221206581359</v>
      </c>
      <c r="F12" s="26">
        <f t="shared" si="2"/>
        <v>4.4417277913610498E-2</v>
      </c>
      <c r="G12" s="26">
        <f t="shared" si="2"/>
        <v>6.7889192352711625E-2</v>
      </c>
      <c r="H12" s="26">
        <f t="shared" si="2"/>
        <v>4.1407867494823947E-2</v>
      </c>
      <c r="I12" s="26">
        <f t="shared" si="2"/>
        <v>4.5608700736756713E-3</v>
      </c>
      <c r="J12" s="26">
        <f t="shared" si="2"/>
        <v>-1</v>
      </c>
      <c r="K12" s="26" t="e">
        <f t="shared" si="2"/>
        <v>#DIV/0!</v>
      </c>
      <c r="L12" s="26" t="e">
        <f t="shared" si="2"/>
        <v>#DIV/0!</v>
      </c>
      <c r="M12" s="26" t="e">
        <f t="shared" si="2"/>
        <v>#DIV/0!</v>
      </c>
    </row>
    <row r="13" spans="2:13" x14ac:dyDescent="0.2">
      <c r="B13" t="s">
        <v>116</v>
      </c>
      <c r="C13" s="26">
        <f t="shared" ref="C13:M13" si="3">C11/C3</f>
        <v>-0.33836041241485332</v>
      </c>
      <c r="D13" s="26">
        <f t="shared" si="3"/>
        <v>-0.34341320498064248</v>
      </c>
      <c r="E13" s="26">
        <f t="shared" si="3"/>
        <v>-0.3553603320944152</v>
      </c>
      <c r="F13" s="26">
        <f t="shared" si="3"/>
        <v>-0.35615359673908009</v>
      </c>
      <c r="G13" s="26">
        <f t="shared" si="3"/>
        <v>-0.43575863715968793</v>
      </c>
      <c r="H13" s="26">
        <f t="shared" si="3"/>
        <v>-0.40334905660377357</v>
      </c>
      <c r="I13" s="26">
        <f t="shared" si="3"/>
        <v>-0.39702347938620819</v>
      </c>
      <c r="J13" s="26" t="e">
        <f t="shared" si="3"/>
        <v>#DIV/0!</v>
      </c>
      <c r="K13" s="26" t="e">
        <f t="shared" si="3"/>
        <v>#DIV/0!</v>
      </c>
      <c r="L13" s="26" t="e">
        <f t="shared" si="3"/>
        <v>#DIV/0!</v>
      </c>
      <c r="M13" s="26" t="e">
        <f t="shared" si="3"/>
        <v>#DIV/0!</v>
      </c>
    </row>
    <row r="14" spans="2:13" x14ac:dyDescent="0.2"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" x14ac:dyDescent="0.2">
      <c r="B15" t="s">
        <v>117</v>
      </c>
      <c r="C15" s="26">
        <f>DF!B7</f>
        <v>367600000000</v>
      </c>
      <c r="D15" s="26">
        <f>DF!C7</f>
        <v>288900000000</v>
      </c>
      <c r="E15" s="26">
        <f>DF!D7</f>
        <v>299100000000</v>
      </c>
      <c r="F15" s="26">
        <f>DF!E7</f>
        <v>324700000000</v>
      </c>
      <c r="G15" s="26">
        <f>DF!F7</f>
        <v>82200000000</v>
      </c>
      <c r="H15" s="26">
        <f>DF!G7</f>
        <v>190100000000</v>
      </c>
      <c r="I15" s="26">
        <f>DF!H7</f>
        <v>196100000000</v>
      </c>
      <c r="J15" s="26">
        <f>DF!I7</f>
        <v>0</v>
      </c>
      <c r="K15" s="26">
        <f>DF!J7</f>
        <v>0</v>
      </c>
      <c r="L15" s="26">
        <f>DF!K7</f>
        <v>0</v>
      </c>
      <c r="M15" s="26">
        <f>DF!L7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Financial Statemnts</vt:lpstr>
      <vt:lpstr>Assumptions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Joosub</cp:lastModifiedBy>
  <dcterms:created xsi:type="dcterms:W3CDTF">2023-08-31T17:35:17Z</dcterms:created>
  <dcterms:modified xsi:type="dcterms:W3CDTF">2023-10-06T16:58:40Z</dcterms:modified>
</cp:coreProperties>
</file>