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he Volt\script\RoN\RoN_UnitRules\working_dir\"/>
    </mc:Choice>
  </mc:AlternateContent>
  <xr:revisionPtr revIDLastSave="0" documentId="13_ncr:1_{43D154E8-CC57-4E79-8BD2-9DC81997576F}" xr6:coauthVersionLast="47" xr6:coauthVersionMax="47" xr10:uidLastSave="{00000000-0000-0000-0000-000000000000}"/>
  <bookViews>
    <workbookView xWindow="-120" yWindow="-120" windowWidth="29040" windowHeight="15720" activeTab="1" xr2:uid="{90FBBCC5-BA71-43FF-B8CF-06AA077B2D23}"/>
  </bookViews>
  <sheets>
    <sheet name="Upd" sheetId="1" r:id="rId1"/>
    <sheet name="Wor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2" l="1"/>
  <c r="F47" i="2"/>
  <c r="E2" i="2"/>
  <c r="C2" i="1" s="1"/>
  <c r="E45" i="2"/>
  <c r="D3" i="2"/>
  <c r="E3" i="2" s="1"/>
  <c r="C3" i="1" s="1"/>
  <c r="F46" i="2"/>
  <c r="F45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D4" i="2" l="1"/>
  <c r="C45" i="1"/>
  <c r="G45" i="2"/>
  <c r="H45" i="2" s="1"/>
  <c r="G2" i="2"/>
  <c r="H2" i="2" s="1"/>
  <c r="G3" i="2"/>
  <c r="H3" i="2" s="1"/>
  <c r="D5" i="2" l="1"/>
  <c r="E4" i="2"/>
  <c r="C4" i="1" l="1"/>
  <c r="G4" i="2"/>
  <c r="H4" i="2" s="1"/>
  <c r="D6" i="2"/>
  <c r="E5" i="2"/>
  <c r="D7" i="2" l="1"/>
  <c r="E6" i="2"/>
  <c r="C5" i="1"/>
  <c r="G5" i="2"/>
  <c r="H5" i="2" s="1"/>
  <c r="C6" i="1" l="1"/>
  <c r="G6" i="2"/>
  <c r="H6" i="2" s="1"/>
  <c r="D8" i="2"/>
  <c r="E7" i="2"/>
  <c r="C7" i="1" l="1"/>
  <c r="G7" i="2"/>
  <c r="H7" i="2" s="1"/>
  <c r="D9" i="2"/>
  <c r="E8" i="2"/>
  <c r="C8" i="1" l="1"/>
  <c r="G8" i="2"/>
  <c r="H8" i="2" s="1"/>
  <c r="D10" i="2"/>
  <c r="E9" i="2"/>
  <c r="C9" i="1" l="1"/>
  <c r="G9" i="2"/>
  <c r="H9" i="2" s="1"/>
  <c r="D11" i="2"/>
  <c r="E10" i="2"/>
  <c r="C10" i="1" l="1"/>
  <c r="G10" i="2"/>
  <c r="H10" i="2" s="1"/>
  <c r="D12" i="2"/>
  <c r="E11" i="2"/>
  <c r="C11" i="1" l="1"/>
  <c r="G11" i="2"/>
  <c r="H11" i="2" s="1"/>
  <c r="D13" i="2"/>
  <c r="E12" i="2"/>
  <c r="C12" i="1" l="1"/>
  <c r="G12" i="2"/>
  <c r="H12" i="2" s="1"/>
  <c r="D14" i="2"/>
  <c r="E13" i="2"/>
  <c r="C13" i="1" l="1"/>
  <c r="G13" i="2"/>
  <c r="H13" i="2" s="1"/>
  <c r="D15" i="2"/>
  <c r="E14" i="2"/>
  <c r="C14" i="1" l="1"/>
  <c r="G14" i="2"/>
  <c r="H14" i="2" s="1"/>
  <c r="D16" i="2"/>
  <c r="E15" i="2"/>
  <c r="C15" i="1" l="1"/>
  <c r="G15" i="2"/>
  <c r="H15" i="2" s="1"/>
  <c r="D17" i="2"/>
  <c r="E16" i="2"/>
  <c r="D18" i="2" l="1"/>
  <c r="E17" i="2"/>
  <c r="C16" i="1"/>
  <c r="G16" i="2"/>
  <c r="H16" i="2" s="1"/>
  <c r="C17" i="1" l="1"/>
  <c r="G17" i="2"/>
  <c r="H17" i="2" s="1"/>
  <c r="D19" i="2"/>
  <c r="E18" i="2"/>
  <c r="C18" i="1" l="1"/>
  <c r="G18" i="2"/>
  <c r="H18" i="2" s="1"/>
  <c r="D20" i="2"/>
  <c r="E19" i="2"/>
  <c r="C19" i="1" l="1"/>
  <c r="G19" i="2"/>
  <c r="H19" i="2" s="1"/>
  <c r="D21" i="2"/>
  <c r="E20" i="2"/>
  <c r="D22" i="2" l="1"/>
  <c r="E21" i="2"/>
  <c r="C20" i="1"/>
  <c r="G20" i="2"/>
  <c r="H20" i="2" s="1"/>
  <c r="C21" i="1" l="1"/>
  <c r="G21" i="2"/>
  <c r="H21" i="2" s="1"/>
  <c r="D23" i="2"/>
  <c r="E22" i="2"/>
  <c r="C22" i="1" l="1"/>
  <c r="G22" i="2"/>
  <c r="H22" i="2" s="1"/>
  <c r="D24" i="2"/>
  <c r="E23" i="2"/>
  <c r="D25" i="2" l="1"/>
  <c r="E24" i="2"/>
  <c r="C23" i="1"/>
  <c r="G23" i="2"/>
  <c r="H23" i="2" s="1"/>
  <c r="C24" i="1" l="1"/>
  <c r="G24" i="2"/>
  <c r="H24" i="2" s="1"/>
  <c r="D26" i="2"/>
  <c r="E25" i="2"/>
  <c r="D27" i="2" l="1"/>
  <c r="E26" i="2"/>
  <c r="C25" i="1"/>
  <c r="G25" i="2"/>
  <c r="H25" i="2" s="1"/>
  <c r="C26" i="1" l="1"/>
  <c r="G26" i="2"/>
  <c r="H26" i="2" s="1"/>
  <c r="D28" i="2"/>
  <c r="E27" i="2"/>
  <c r="C27" i="1" l="1"/>
  <c r="G27" i="2"/>
  <c r="H27" i="2" s="1"/>
  <c r="D29" i="2"/>
  <c r="E28" i="2"/>
  <c r="C28" i="1" l="1"/>
  <c r="G28" i="2"/>
  <c r="H28" i="2" s="1"/>
  <c r="D30" i="2"/>
  <c r="E29" i="2"/>
  <c r="C29" i="1" l="1"/>
  <c r="G29" i="2"/>
  <c r="H29" i="2" s="1"/>
  <c r="D31" i="2"/>
  <c r="E30" i="2"/>
  <c r="C30" i="1" l="1"/>
  <c r="G30" i="2"/>
  <c r="H30" i="2" s="1"/>
  <c r="D32" i="2"/>
  <c r="E31" i="2"/>
  <c r="D33" i="2" l="1"/>
  <c r="E32" i="2"/>
  <c r="C31" i="1"/>
  <c r="G31" i="2"/>
  <c r="H31" i="2" s="1"/>
  <c r="C32" i="1" l="1"/>
  <c r="G32" i="2"/>
  <c r="H32" i="2" s="1"/>
  <c r="D34" i="2"/>
  <c r="E33" i="2"/>
  <c r="D35" i="2" l="1"/>
  <c r="E34" i="2"/>
  <c r="C33" i="1"/>
  <c r="G33" i="2"/>
  <c r="H33" i="2" s="1"/>
  <c r="C34" i="1" l="1"/>
  <c r="G34" i="2"/>
  <c r="H34" i="2" s="1"/>
  <c r="D36" i="2"/>
  <c r="E35" i="2"/>
  <c r="C35" i="1" l="1"/>
  <c r="G35" i="2"/>
  <c r="H35" i="2" s="1"/>
  <c r="D37" i="2"/>
  <c r="E36" i="2"/>
  <c r="C36" i="1" l="1"/>
  <c r="G36" i="2"/>
  <c r="H36" i="2" s="1"/>
  <c r="D38" i="2"/>
  <c r="E37" i="2"/>
  <c r="C37" i="1" l="1"/>
  <c r="G37" i="2"/>
  <c r="H37" i="2" s="1"/>
  <c r="D39" i="2"/>
  <c r="E38" i="2"/>
  <c r="C38" i="1" l="1"/>
  <c r="G38" i="2"/>
  <c r="H38" i="2" s="1"/>
  <c r="D40" i="2"/>
  <c r="E39" i="2"/>
  <c r="C39" i="1" l="1"/>
  <c r="G39" i="2"/>
  <c r="H39" i="2" s="1"/>
  <c r="D41" i="2"/>
  <c r="E40" i="2"/>
  <c r="C40" i="1" l="1"/>
  <c r="G40" i="2"/>
  <c r="H40" i="2" s="1"/>
  <c r="D42" i="2"/>
  <c r="E41" i="2"/>
  <c r="C41" i="1" l="1"/>
  <c r="G41" i="2"/>
  <c r="H41" i="2" s="1"/>
  <c r="D43" i="2"/>
  <c r="E42" i="2"/>
  <c r="D44" i="2" l="1"/>
  <c r="E43" i="2"/>
  <c r="C42" i="1"/>
  <c r="G42" i="2"/>
  <c r="H42" i="2" s="1"/>
  <c r="C43" i="1" l="1"/>
  <c r="G43" i="2"/>
  <c r="H43" i="2" s="1"/>
  <c r="D46" i="2"/>
  <c r="E44" i="2"/>
  <c r="C44" i="1" l="1"/>
  <c r="G44" i="2"/>
  <c r="H44" i="2" s="1"/>
  <c r="D47" i="2"/>
  <c r="E46" i="2"/>
  <c r="G46" i="2" l="1"/>
  <c r="H46" i="2" s="1"/>
  <c r="C46" i="1"/>
  <c r="D48" i="2"/>
  <c r="E48" i="2" s="1"/>
  <c r="E47" i="2"/>
  <c r="G47" i="2" l="1"/>
  <c r="H47" i="2" s="1"/>
  <c r="C47" i="1"/>
  <c r="G48" i="2"/>
  <c r="H48" i="2" s="1"/>
  <c r="C48" i="1"/>
</calcChain>
</file>

<file path=xl/sharedStrings.xml><?xml version="1.0" encoding="utf-8"?>
<sst xmlns="http://schemas.openxmlformats.org/spreadsheetml/2006/main" count="246" uniqueCount="86">
  <si>
    <t>188</t>
  </si>
  <si>
    <t>3f</t>
  </si>
  <si>
    <t>Herd Whales</t>
  </si>
  <si>
    <t>Herd Fish</t>
  </si>
  <si>
    <t>300</t>
  </si>
  <si>
    <t>8t/8m</t>
  </si>
  <si>
    <t>Catapult Ship</t>
  </si>
  <si>
    <t>150</t>
  </si>
  <si>
    <t>6o/8g</t>
  </si>
  <si>
    <t>Nuclear Missile Sub</t>
  </si>
  <si>
    <t>3t/3f</t>
  </si>
  <si>
    <t>Ironclad</t>
  </si>
  <si>
    <t>225</t>
  </si>
  <si>
    <t>8t/6m</t>
  </si>
  <si>
    <t>Galleon</t>
  </si>
  <si>
    <t>120</t>
  </si>
  <si>
    <t>5t/3o</t>
  </si>
  <si>
    <t>Patrol Boat</t>
  </si>
  <si>
    <t>7t/7m</t>
  </si>
  <si>
    <t>Ship of the Line</t>
  </si>
  <si>
    <t>250</t>
  </si>
  <si>
    <t>65g/65o</t>
  </si>
  <si>
    <t>Aircraft Carrier</t>
  </si>
  <si>
    <t>14m/9o</t>
  </si>
  <si>
    <t>Advanced Battleship</t>
  </si>
  <si>
    <t>Battleship</t>
  </si>
  <si>
    <t>Dreadnought</t>
  </si>
  <si>
    <t>Bomb Ketch</t>
  </si>
  <si>
    <t>Bomb Vessel</t>
  </si>
  <si>
    <t>Siegeship</t>
  </si>
  <si>
    <t>6t/6m</t>
  </si>
  <si>
    <t>Man o' War</t>
  </si>
  <si>
    <t>Frigate</t>
  </si>
  <si>
    <t>4t/4m</t>
  </si>
  <si>
    <t>Carrack</t>
  </si>
  <si>
    <t>Galley</t>
  </si>
  <si>
    <t>Trireme</t>
  </si>
  <si>
    <t>Attack Submarine</t>
  </si>
  <si>
    <t>Submarine</t>
  </si>
  <si>
    <t>3t/6g</t>
  </si>
  <si>
    <t>Heavy Fireship</t>
  </si>
  <si>
    <t>Fireship</t>
  </si>
  <si>
    <t>2t/4g</t>
  </si>
  <si>
    <t>Heavy Fire Raft</t>
  </si>
  <si>
    <t>Fire Raft</t>
  </si>
  <si>
    <t>Clipper</t>
  </si>
  <si>
    <t>Fluyt</t>
  </si>
  <si>
    <t>Brig</t>
  </si>
  <si>
    <t>7m/7o</t>
  </si>
  <si>
    <t>Missile Cruiser</t>
  </si>
  <si>
    <t>Cruiser</t>
  </si>
  <si>
    <t>Destroyer</t>
  </si>
  <si>
    <t>Sloop</t>
  </si>
  <si>
    <t>Corvette</t>
  </si>
  <si>
    <t>Caravel</t>
  </si>
  <si>
    <t>Dromon</t>
  </si>
  <si>
    <t>Bark</t>
  </si>
  <si>
    <t>94</t>
  </si>
  <si>
    <t>3m/3o</t>
  </si>
  <si>
    <t>Transport Freighter</t>
  </si>
  <si>
    <t>Transport Galleon</t>
  </si>
  <si>
    <t>3t/3g</t>
  </si>
  <si>
    <t>Transport Barge</t>
  </si>
  <si>
    <t>3g/3g</t>
  </si>
  <si>
    <t>Modern Merchant Fleet</t>
  </si>
  <si>
    <t>3t/2g</t>
  </si>
  <si>
    <t>Merchant Fleet</t>
  </si>
  <si>
    <t>4t</t>
  </si>
  <si>
    <t>Fishermen</t>
  </si>
  <si>
    <t>JOB_TIME</t>
  </si>
  <si>
    <t>COST</t>
  </si>
  <si>
    <t>NAME</t>
  </si>
  <si>
    <t>JOB_TIME_old</t>
  </si>
  <si>
    <t>Old Time</t>
  </si>
  <si>
    <t>New Time</t>
  </si>
  <si>
    <t>New Time (min)</t>
  </si>
  <si>
    <t>V2 Rocket</t>
  </si>
  <si>
    <t>10o/10k</t>
  </si>
  <si>
    <t>170</t>
  </si>
  <si>
    <t>Nuclear Missile</t>
  </si>
  <si>
    <t>50k/60o</t>
  </si>
  <si>
    <t>600</t>
  </si>
  <si>
    <t>Rate</t>
  </si>
  <si>
    <t>Cruise Missile</t>
  </si>
  <si>
    <t>Nuclear ICBM</t>
  </si>
  <si>
    <t>75k/90o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</si>
</sst>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43" fontId="0" fillId="0" borderId="0" xfId="1" applyFont="1"/>
    <xf numFmtId="0" fontId="0" fillId="2" borderId="0" xfId="0" applyFill="1"/>
    <xf numFmtId="43" fontId="0" fillId="2" borderId="0" xfId="1" applyFont="1" applyFill="1"/>
    <xf numFmtId="0" fontId="0" fillId="0" borderId="0" xfId="0" applyNumberForma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b/>
      </font>
    </dxf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ACEC49-E2BE-4BCF-A4FA-80AA1E89E63B}" name="Table5" displayName="Table5" ref="A1:C48" totalsRowShown="0" headerRowDxfId="7">
  <autoFilter ref="A1:C48" xr:uid="{56306967-8AF9-4782-A0E7-973B8E28EF62}"/>
  <tableColumns count="3">
    <tableColumn id="1" xr3:uid="{64382AE9-8F04-4CA4-AC39-CABA8E967B62}" name="NAME"/>
    <tableColumn id="2" xr3:uid="{58CC1AC5-3227-49D9-9B61-87A24867D282}" name="COST"/>
    <tableColumn id="4" xr3:uid="{43AEB532-72FF-4785-8238-91574211164B}" name="JOB_TIME" dataDxfId="6">
      <calculatedColumnFormula>_xlfn.XLOOKUP(Table5[[#This Row],[NAME]],Table53[NAME],Table53[JOB_TIME],0)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883656-55E8-45AB-8417-BCFC28E0A0D7}" name="Table53" displayName="Table53" ref="A1:H48" totalsRowShown="0" headerRowDxfId="5">
  <autoFilter ref="A1:H48" xr:uid="{56306967-8AF9-4782-A0E7-973B8E28EF62}"/>
  <tableColumns count="8">
    <tableColumn id="1" xr3:uid="{EE258F47-0C21-4BE1-9EEB-A4339E037A20}" name="NAME"/>
    <tableColumn id="2" xr3:uid="{A761E776-832B-4961-99B0-4056D5482DD3}" name="COST"/>
    <tableColumn id="3" xr3:uid="{761EC746-FAA7-4255-BE15-B7ADF4D6B316}" name="JOB_TIME_old"/>
    <tableColumn id="5" xr3:uid="{E1929CB6-2B84-42DA-A25E-64F15064068C}" name="Rate"/>
    <tableColumn id="4" xr3:uid="{823D3F51-9FF9-4D7B-8329-9BE1A6B9DFFD}" name="JOB_TIME" dataDxfId="1">
      <calculatedColumnFormula>VALUE(Table53[[#This Row],[JOB_TIME_old]])*Table53[[#This Row],[Rate]]</calculatedColumnFormula>
    </tableColumn>
    <tableColumn id="6" xr3:uid="{8EB13955-07D7-4C75-A53D-14C62104AD6D}" name="Old Time" dataDxfId="4" dataCellStyle="Comma">
      <calculatedColumnFormula>TEXT(VALUE(Table53[[#This Row],[JOB_TIME_old]])/15*1.2,"#,##0.0")&amp; " sec"</calculatedColumnFormula>
    </tableColumn>
    <tableColumn id="7" xr3:uid="{AB7EE299-6373-475D-AF50-4ADEE9CA62D8}" name="New Time" dataDxfId="3" dataCellStyle="Comma">
      <calculatedColumnFormula>TEXT(Table53[[#This Row],[JOB_TIME]]/15*1.2,"#,##0.0")&amp; " sec"</calculatedColumnFormula>
    </tableColumn>
    <tableColumn id="8" xr3:uid="{2BC7BA2F-F238-49CA-A256-DD9A62AE2924}" name="New Time (min)" dataDxfId="2" dataCellStyle="Comma">
      <calculatedColumnFormula>TEXT(SUBSTITUTE(Table53[[#This Row],[New Time]]," sec","")/60,"#,##0.0")&amp;" min"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ADAE2-84CE-46FC-8E4C-E364ED760019}">
  <dimension ref="A1:C48"/>
  <sheetViews>
    <sheetView showGridLines="0" zoomScale="130" zoomScaleNormal="130" workbookViewId="0">
      <pane ySplit="1" topLeftCell="A28" activePane="bottomLeft" state="frozen"/>
      <selection pane="bottomLeft" activeCell="A47" sqref="A47"/>
    </sheetView>
  </sheetViews>
  <sheetFormatPr defaultRowHeight="15" x14ac:dyDescent="0.25"/>
  <cols>
    <col min="1" max="1" width="21.42578125" bestFit="1" customWidth="1"/>
    <col min="2" max="2" width="8.28515625" bestFit="1" customWidth="1"/>
    <col min="3" max="3" width="11.7109375" bestFit="1" customWidth="1"/>
  </cols>
  <sheetData>
    <row r="1" spans="1:3" x14ac:dyDescent="0.25">
      <c r="A1" s="1" t="s">
        <v>71</v>
      </c>
      <c r="B1" s="1" t="s">
        <v>70</v>
      </c>
      <c r="C1" s="1" t="s">
        <v>69</v>
      </c>
    </row>
    <row r="2" spans="1:3" x14ac:dyDescent="0.25">
      <c r="A2" t="s">
        <v>68</v>
      </c>
      <c r="B2" t="s">
        <v>67</v>
      </c>
      <c r="C2">
        <f>_xlfn.XLOOKUP(Table5[[#This Row],[NAME]],Table53[NAME],Table53[JOB_TIME],0)</f>
        <v>7050</v>
      </c>
    </row>
    <row r="3" spans="1:3" x14ac:dyDescent="0.25">
      <c r="A3" t="s">
        <v>66</v>
      </c>
      <c r="B3" t="s">
        <v>65</v>
      </c>
      <c r="C3">
        <f>_xlfn.XLOOKUP(Table5[[#This Row],[NAME]],Table53[NAME],Table53[JOB_TIME],0)</f>
        <v>7050</v>
      </c>
    </row>
    <row r="4" spans="1:3" x14ac:dyDescent="0.25">
      <c r="A4" t="s">
        <v>64</v>
      </c>
      <c r="B4" t="s">
        <v>63</v>
      </c>
      <c r="C4">
        <f>_xlfn.XLOOKUP(Table5[[#This Row],[NAME]],Table53[NAME],Table53[JOB_TIME],0)</f>
        <v>7050</v>
      </c>
    </row>
    <row r="5" spans="1:3" x14ac:dyDescent="0.25">
      <c r="A5" t="s">
        <v>62</v>
      </c>
      <c r="B5" t="s">
        <v>61</v>
      </c>
      <c r="C5">
        <f>_xlfn.XLOOKUP(Table5[[#This Row],[NAME]],Table53[NAME],Table53[JOB_TIME],0)</f>
        <v>7050</v>
      </c>
    </row>
    <row r="6" spans="1:3" x14ac:dyDescent="0.25">
      <c r="A6" t="s">
        <v>60</v>
      </c>
      <c r="B6" t="s">
        <v>10</v>
      </c>
      <c r="C6">
        <f>_xlfn.XLOOKUP(Table5[[#This Row],[NAME]],Table53[NAME],Table53[JOB_TIME],0)</f>
        <v>7050</v>
      </c>
    </row>
    <row r="7" spans="1:3" x14ac:dyDescent="0.25">
      <c r="A7" t="s">
        <v>59</v>
      </c>
      <c r="B7" t="s">
        <v>58</v>
      </c>
      <c r="C7">
        <f>_xlfn.XLOOKUP(Table5[[#This Row],[NAME]],Table53[NAME],Table53[JOB_TIME],0)</f>
        <v>7050</v>
      </c>
    </row>
    <row r="8" spans="1:3" x14ac:dyDescent="0.25">
      <c r="A8" t="s">
        <v>56</v>
      </c>
      <c r="B8" t="s">
        <v>10</v>
      </c>
      <c r="C8">
        <f>_xlfn.XLOOKUP(Table5[[#This Row],[NAME]],Table53[NAME],Table53[JOB_TIME],0)</f>
        <v>11250</v>
      </c>
    </row>
    <row r="9" spans="1:3" x14ac:dyDescent="0.25">
      <c r="A9" t="s">
        <v>55</v>
      </c>
      <c r="B9" t="s">
        <v>10</v>
      </c>
      <c r="C9">
        <f>_xlfn.XLOOKUP(Table5[[#This Row],[NAME]],Table53[NAME],Table53[JOB_TIME],0)</f>
        <v>11250</v>
      </c>
    </row>
    <row r="10" spans="1:3" x14ac:dyDescent="0.25">
      <c r="A10" t="s">
        <v>54</v>
      </c>
      <c r="B10" t="s">
        <v>10</v>
      </c>
      <c r="C10">
        <f>_xlfn.XLOOKUP(Table5[[#This Row],[NAME]],Table53[NAME],Table53[JOB_TIME],0)</f>
        <v>11250</v>
      </c>
    </row>
    <row r="11" spans="1:3" x14ac:dyDescent="0.25">
      <c r="A11" t="s">
        <v>53</v>
      </c>
      <c r="B11" t="s">
        <v>10</v>
      </c>
      <c r="C11">
        <f>_xlfn.XLOOKUP(Table5[[#This Row],[NAME]],Table53[NAME],Table53[JOB_TIME],0)</f>
        <v>11250</v>
      </c>
    </row>
    <row r="12" spans="1:3" x14ac:dyDescent="0.25">
      <c r="A12" t="s">
        <v>52</v>
      </c>
      <c r="B12" t="s">
        <v>10</v>
      </c>
      <c r="C12">
        <f>_xlfn.XLOOKUP(Table5[[#This Row],[NAME]],Table53[NAME],Table53[JOB_TIME],0)</f>
        <v>11250</v>
      </c>
    </row>
    <row r="13" spans="1:3" x14ac:dyDescent="0.25">
      <c r="A13" t="s">
        <v>51</v>
      </c>
      <c r="B13" t="s">
        <v>48</v>
      </c>
      <c r="C13">
        <f>_xlfn.XLOOKUP(Table5[[#This Row],[NAME]],Table53[NAME],Table53[JOB_TIME],0)</f>
        <v>11250</v>
      </c>
    </row>
    <row r="14" spans="1:3" x14ac:dyDescent="0.25">
      <c r="A14" t="s">
        <v>50</v>
      </c>
      <c r="B14" t="s">
        <v>48</v>
      </c>
      <c r="C14">
        <f>_xlfn.XLOOKUP(Table5[[#This Row],[NAME]],Table53[NAME],Table53[JOB_TIME],0)</f>
        <v>11250</v>
      </c>
    </row>
    <row r="15" spans="1:3" x14ac:dyDescent="0.25">
      <c r="A15" t="s">
        <v>49</v>
      </c>
      <c r="B15" t="s">
        <v>48</v>
      </c>
      <c r="C15">
        <f>_xlfn.XLOOKUP(Table5[[#This Row],[NAME]],Table53[NAME],Table53[JOB_TIME],0)</f>
        <v>11250</v>
      </c>
    </row>
    <row r="16" spans="1:3" x14ac:dyDescent="0.25">
      <c r="A16" t="s">
        <v>47</v>
      </c>
      <c r="B16" t="s">
        <v>10</v>
      </c>
      <c r="C16">
        <f>_xlfn.XLOOKUP(Table5[[#This Row],[NAME]],Table53[NAME],Table53[JOB_TIME],0)</f>
        <v>11250</v>
      </c>
    </row>
    <row r="17" spans="1:3" x14ac:dyDescent="0.25">
      <c r="A17" t="s">
        <v>46</v>
      </c>
      <c r="B17" t="s">
        <v>10</v>
      </c>
      <c r="C17">
        <f>_xlfn.XLOOKUP(Table5[[#This Row],[NAME]],Table53[NAME],Table53[JOB_TIME],0)</f>
        <v>11250</v>
      </c>
    </row>
    <row r="18" spans="1:3" x14ac:dyDescent="0.25">
      <c r="A18" t="s">
        <v>45</v>
      </c>
      <c r="B18" t="s">
        <v>10</v>
      </c>
      <c r="C18">
        <f>_xlfn.XLOOKUP(Table5[[#This Row],[NAME]],Table53[NAME],Table53[JOB_TIME],0)</f>
        <v>11250</v>
      </c>
    </row>
    <row r="19" spans="1:3" x14ac:dyDescent="0.25">
      <c r="A19" t="s">
        <v>44</v>
      </c>
      <c r="B19" t="s">
        <v>42</v>
      </c>
      <c r="C19">
        <f>_xlfn.XLOOKUP(Table5[[#This Row],[NAME]],Table53[NAME],Table53[JOB_TIME],0)</f>
        <v>11250</v>
      </c>
    </row>
    <row r="20" spans="1:3" x14ac:dyDescent="0.25">
      <c r="A20" t="s">
        <v>43</v>
      </c>
      <c r="B20" t="s">
        <v>42</v>
      </c>
      <c r="C20">
        <f>_xlfn.XLOOKUP(Table5[[#This Row],[NAME]],Table53[NAME],Table53[JOB_TIME],0)</f>
        <v>11250</v>
      </c>
    </row>
    <row r="21" spans="1:3" x14ac:dyDescent="0.25">
      <c r="A21" t="s">
        <v>41</v>
      </c>
      <c r="B21" t="s">
        <v>39</v>
      </c>
      <c r="C21">
        <f>_xlfn.XLOOKUP(Table5[[#This Row],[NAME]],Table53[NAME],Table53[JOB_TIME],0)</f>
        <v>11250</v>
      </c>
    </row>
    <row r="22" spans="1:3" x14ac:dyDescent="0.25">
      <c r="A22" t="s">
        <v>40</v>
      </c>
      <c r="B22" t="s">
        <v>39</v>
      </c>
      <c r="C22">
        <f>_xlfn.XLOOKUP(Table5[[#This Row],[NAME]],Table53[NAME],Table53[JOB_TIME],0)</f>
        <v>11250</v>
      </c>
    </row>
    <row r="23" spans="1:3" x14ac:dyDescent="0.25">
      <c r="A23" t="s">
        <v>38</v>
      </c>
      <c r="B23" t="s">
        <v>8</v>
      </c>
      <c r="C23">
        <f>_xlfn.XLOOKUP(Table5[[#This Row],[NAME]],Table53[NAME],Table53[JOB_TIME],0)</f>
        <v>11250</v>
      </c>
    </row>
    <row r="24" spans="1:3" x14ac:dyDescent="0.25">
      <c r="A24" t="s">
        <v>37</v>
      </c>
      <c r="B24" t="s">
        <v>8</v>
      </c>
      <c r="C24">
        <f>_xlfn.XLOOKUP(Table5[[#This Row],[NAME]],Table53[NAME],Table53[JOB_TIME],0)</f>
        <v>11250</v>
      </c>
    </row>
    <row r="25" spans="1:3" x14ac:dyDescent="0.25">
      <c r="A25" t="s">
        <v>36</v>
      </c>
      <c r="B25" t="s">
        <v>33</v>
      </c>
      <c r="C25">
        <f>_xlfn.XLOOKUP(Table5[[#This Row],[NAME]],Table53[NAME],Table53[JOB_TIME],0)</f>
        <v>16875</v>
      </c>
    </row>
    <row r="26" spans="1:3" x14ac:dyDescent="0.25">
      <c r="A26" t="s">
        <v>35</v>
      </c>
      <c r="B26" t="s">
        <v>33</v>
      </c>
      <c r="C26">
        <f>_xlfn.XLOOKUP(Table5[[#This Row],[NAME]],Table53[NAME],Table53[JOB_TIME],0)</f>
        <v>16875</v>
      </c>
    </row>
    <row r="27" spans="1:3" x14ac:dyDescent="0.25">
      <c r="A27" t="s">
        <v>34</v>
      </c>
      <c r="B27" t="s">
        <v>33</v>
      </c>
      <c r="C27">
        <f>_xlfn.XLOOKUP(Table5[[#This Row],[NAME]],Table53[NAME],Table53[JOB_TIME],0)</f>
        <v>16875</v>
      </c>
    </row>
    <row r="28" spans="1:3" x14ac:dyDescent="0.25">
      <c r="A28" t="s">
        <v>32</v>
      </c>
      <c r="B28" t="s">
        <v>30</v>
      </c>
      <c r="C28">
        <f>_xlfn.XLOOKUP(Table5[[#This Row],[NAME]],Table53[NAME],Table53[JOB_TIME],0)</f>
        <v>16875</v>
      </c>
    </row>
    <row r="29" spans="1:3" x14ac:dyDescent="0.25">
      <c r="A29" t="s">
        <v>31</v>
      </c>
      <c r="B29" t="s">
        <v>30</v>
      </c>
      <c r="C29">
        <f>_xlfn.XLOOKUP(Table5[[#This Row],[NAME]],Table53[NAME],Table53[JOB_TIME],0)</f>
        <v>16875</v>
      </c>
    </row>
    <row r="30" spans="1:3" x14ac:dyDescent="0.25">
      <c r="A30" t="s">
        <v>29</v>
      </c>
      <c r="B30" t="s">
        <v>5</v>
      </c>
      <c r="C30">
        <f>_xlfn.XLOOKUP(Table5[[#This Row],[NAME]],Table53[NAME],Table53[JOB_TIME],0)</f>
        <v>22500</v>
      </c>
    </row>
    <row r="31" spans="1:3" x14ac:dyDescent="0.25">
      <c r="A31" t="s">
        <v>28</v>
      </c>
      <c r="B31" t="s">
        <v>5</v>
      </c>
      <c r="C31">
        <f>_xlfn.XLOOKUP(Table5[[#This Row],[NAME]],Table53[NAME],Table53[JOB_TIME],0)</f>
        <v>22500</v>
      </c>
    </row>
    <row r="32" spans="1:3" x14ac:dyDescent="0.25">
      <c r="A32" t="s">
        <v>27</v>
      </c>
      <c r="B32" t="s">
        <v>5</v>
      </c>
      <c r="C32">
        <f>_xlfn.XLOOKUP(Table5[[#This Row],[NAME]],Table53[NAME],Table53[JOB_TIME],0)</f>
        <v>22500</v>
      </c>
    </row>
    <row r="33" spans="1:3" x14ac:dyDescent="0.25">
      <c r="A33" t="s">
        <v>26</v>
      </c>
      <c r="B33" t="s">
        <v>23</v>
      </c>
      <c r="C33">
        <f>_xlfn.XLOOKUP(Table5[[#This Row],[NAME]],Table53[NAME],Table53[JOB_TIME],0)</f>
        <v>22500</v>
      </c>
    </row>
    <row r="34" spans="1:3" x14ac:dyDescent="0.25">
      <c r="A34" t="s">
        <v>25</v>
      </c>
      <c r="B34" t="s">
        <v>23</v>
      </c>
      <c r="C34">
        <f>_xlfn.XLOOKUP(Table5[[#This Row],[NAME]],Table53[NAME],Table53[JOB_TIME],0)</f>
        <v>22500</v>
      </c>
    </row>
    <row r="35" spans="1:3" x14ac:dyDescent="0.25">
      <c r="A35" t="s">
        <v>24</v>
      </c>
      <c r="B35" t="s">
        <v>23</v>
      </c>
      <c r="C35">
        <f>_xlfn.XLOOKUP(Table5[[#This Row],[NAME]],Table53[NAME],Table53[JOB_TIME],0)</f>
        <v>22500</v>
      </c>
    </row>
    <row r="36" spans="1:3" x14ac:dyDescent="0.25">
      <c r="A36" t="s">
        <v>22</v>
      </c>
      <c r="B36" t="s">
        <v>21</v>
      </c>
      <c r="C36">
        <f>_xlfn.XLOOKUP(Table5[[#This Row],[NAME]],Table53[NAME],Table53[JOB_TIME],0)</f>
        <v>18750</v>
      </c>
    </row>
    <row r="37" spans="1:3" x14ac:dyDescent="0.25">
      <c r="A37" t="s">
        <v>19</v>
      </c>
      <c r="B37" t="s">
        <v>18</v>
      </c>
      <c r="C37">
        <f>_xlfn.XLOOKUP(Table5[[#This Row],[NAME]],Table53[NAME],Table53[JOB_TIME],0)</f>
        <v>16875</v>
      </c>
    </row>
    <row r="38" spans="1:3" x14ac:dyDescent="0.25">
      <c r="A38" t="s">
        <v>17</v>
      </c>
      <c r="B38" t="s">
        <v>16</v>
      </c>
      <c r="C38">
        <f>_xlfn.XLOOKUP(Table5[[#This Row],[NAME]],Table53[NAME],Table53[JOB_TIME],0)</f>
        <v>9000</v>
      </c>
    </row>
    <row r="39" spans="1:3" x14ac:dyDescent="0.25">
      <c r="A39" t="s">
        <v>14</v>
      </c>
      <c r="B39" t="s">
        <v>13</v>
      </c>
      <c r="C39">
        <f>_xlfn.XLOOKUP(Table5[[#This Row],[NAME]],Table53[NAME],Table53[JOB_TIME],0)</f>
        <v>16875</v>
      </c>
    </row>
    <row r="40" spans="1:3" x14ac:dyDescent="0.25">
      <c r="A40" t="s">
        <v>11</v>
      </c>
      <c r="B40" t="s">
        <v>10</v>
      </c>
      <c r="C40">
        <f>_xlfn.XLOOKUP(Table5[[#This Row],[NAME]],Table53[NAME],Table53[JOB_TIME],0)</f>
        <v>11250</v>
      </c>
    </row>
    <row r="41" spans="1:3" x14ac:dyDescent="0.25">
      <c r="A41" t="s">
        <v>9</v>
      </c>
      <c r="B41" t="s">
        <v>8</v>
      </c>
      <c r="C41">
        <f>_xlfn.XLOOKUP(Table5[[#This Row],[NAME]],Table53[NAME],Table53[JOB_TIME],0)</f>
        <v>11250</v>
      </c>
    </row>
    <row r="42" spans="1:3" x14ac:dyDescent="0.25">
      <c r="A42" t="s">
        <v>6</v>
      </c>
      <c r="B42" t="s">
        <v>5</v>
      </c>
      <c r="C42">
        <f>_xlfn.XLOOKUP(Table5[[#This Row],[NAME]],Table53[NAME],Table53[JOB_TIME],0)</f>
        <v>22500</v>
      </c>
    </row>
    <row r="43" spans="1:3" x14ac:dyDescent="0.25">
      <c r="A43" t="s">
        <v>3</v>
      </c>
      <c r="B43" t="s">
        <v>1</v>
      </c>
      <c r="C43">
        <f>_xlfn.XLOOKUP(Table5[[#This Row],[NAME]],Table53[NAME],Table53[JOB_TIME],0)</f>
        <v>14100</v>
      </c>
    </row>
    <row r="44" spans="1:3" x14ac:dyDescent="0.25">
      <c r="A44" t="s">
        <v>2</v>
      </c>
      <c r="B44" t="s">
        <v>1</v>
      </c>
      <c r="C44">
        <f>_xlfn.XLOOKUP(Table5[[#This Row],[NAME]],Table53[NAME],Table53[JOB_TIME],0)</f>
        <v>14100</v>
      </c>
    </row>
    <row r="45" spans="1:3" x14ac:dyDescent="0.25">
      <c r="A45" t="s">
        <v>76</v>
      </c>
      <c r="B45" t="s">
        <v>77</v>
      </c>
      <c r="C45" s="5">
        <f>_xlfn.XLOOKUP(Table5[[#This Row],[NAME]],Table53[NAME],Table53[JOB_TIME],0)</f>
        <v>17000</v>
      </c>
    </row>
    <row r="46" spans="1:3" x14ac:dyDescent="0.25">
      <c r="A46" t="s">
        <v>79</v>
      </c>
      <c r="B46" t="s">
        <v>80</v>
      </c>
      <c r="C46" s="5">
        <f>_xlfn.XLOOKUP(Table5[[#This Row],[NAME]],Table53[NAME],Table53[JOB_TIME],0)</f>
        <v>60000</v>
      </c>
    </row>
    <row r="47" spans="1:3" x14ac:dyDescent="0.25">
      <c r="A47" t="s">
        <v>83</v>
      </c>
      <c r="B47" t="s">
        <v>77</v>
      </c>
      <c r="C47" s="5">
        <f>_xlfn.XLOOKUP(Table5[[#This Row],[NAME]],Table53[NAME],Table53[JOB_TIME],0)</f>
        <v>17000</v>
      </c>
    </row>
    <row r="48" spans="1:3" x14ac:dyDescent="0.25">
      <c r="A48" t="s">
        <v>84</v>
      </c>
      <c r="B48" t="s">
        <v>85</v>
      </c>
      <c r="C48" s="5">
        <f>_xlfn.XLOOKUP(Table5[[#This Row],[NAME]],Table53[NAME],Table53[JOB_TIME],0)</f>
        <v>60000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9A8D-D416-44B4-9959-0FDE0CC4DD67}">
  <dimension ref="A1:H48"/>
  <sheetViews>
    <sheetView showGridLines="0" tabSelected="1" zoomScale="130" zoomScaleNormal="130" workbookViewId="0">
      <pane ySplit="1" topLeftCell="A26" activePane="bottomLeft" state="frozen"/>
      <selection pane="bottomLeft" activeCell="D46" sqref="D46"/>
    </sheetView>
  </sheetViews>
  <sheetFormatPr defaultRowHeight="15" x14ac:dyDescent="0.25"/>
  <cols>
    <col min="1" max="1" width="21.42578125" bestFit="1" customWidth="1"/>
    <col min="2" max="2" width="8.28515625" bestFit="1" customWidth="1"/>
    <col min="3" max="3" width="15.5703125" bestFit="1" customWidth="1"/>
    <col min="4" max="4" width="7.42578125" bestFit="1" customWidth="1"/>
    <col min="5" max="5" width="11.7109375" bestFit="1" customWidth="1"/>
    <col min="6" max="6" width="11.28515625" bestFit="1" customWidth="1"/>
    <col min="7" max="7" width="12.140625" bestFit="1" customWidth="1"/>
    <col min="8" max="8" width="17.5703125" bestFit="1" customWidth="1"/>
  </cols>
  <sheetData>
    <row r="1" spans="1:8" x14ac:dyDescent="0.25">
      <c r="A1" s="1" t="s">
        <v>71</v>
      </c>
      <c r="B1" s="1" t="s">
        <v>70</v>
      </c>
      <c r="C1" s="1" t="s">
        <v>72</v>
      </c>
      <c r="D1" s="1" t="s">
        <v>82</v>
      </c>
      <c r="E1" s="1" t="s">
        <v>69</v>
      </c>
      <c r="F1" s="1" t="s">
        <v>73</v>
      </c>
      <c r="G1" s="1" t="s">
        <v>74</v>
      </c>
      <c r="H1" s="1" t="s">
        <v>75</v>
      </c>
    </row>
    <row r="2" spans="1:8" x14ac:dyDescent="0.25">
      <c r="A2" t="s">
        <v>68</v>
      </c>
      <c r="B2" t="s">
        <v>67</v>
      </c>
      <c r="C2" t="s">
        <v>57</v>
      </c>
      <c r="D2">
        <v>75</v>
      </c>
      <c r="E2">
        <f>VALUE(Table53[[#This Row],[JOB_TIME_old]])*Table53[[#This Row],[Rate]]</f>
        <v>7050</v>
      </c>
      <c r="F2" s="2" t="str">
        <f>TEXT(VALUE(Table53[[#This Row],[JOB_TIME_old]])/15*1.2,"#,##0.0")&amp; " sec"</f>
        <v>7.5 sec</v>
      </c>
      <c r="G2" s="2" t="str">
        <f>TEXT(Table53[[#This Row],[JOB_TIME]]/15*1.2,"#,##0.0")&amp; " sec"</f>
        <v>564.0 sec</v>
      </c>
      <c r="H2" s="2" t="str">
        <f>TEXT(SUBSTITUTE(Table53[[#This Row],[New Time]]," sec","")/60,"#,##0.0")&amp;" min"</f>
        <v>9.4 min</v>
      </c>
    </row>
    <row r="3" spans="1:8" x14ac:dyDescent="0.25">
      <c r="A3" t="s">
        <v>66</v>
      </c>
      <c r="B3" t="s">
        <v>65</v>
      </c>
      <c r="C3" t="s">
        <v>57</v>
      </c>
      <c r="D3">
        <f>D2</f>
        <v>75</v>
      </c>
      <c r="E3">
        <f>VALUE(Table53[[#This Row],[JOB_TIME_old]])*Table53[[#This Row],[Rate]]</f>
        <v>7050</v>
      </c>
      <c r="F3" s="2" t="str">
        <f>TEXT(VALUE(Table53[[#This Row],[JOB_TIME_old]])/15*1.2,"#,##0.0")&amp; " sec"</f>
        <v>7.5 sec</v>
      </c>
      <c r="G3" s="2" t="str">
        <f>TEXT(Table53[[#This Row],[JOB_TIME]]/15*1.2,"#,##0.0")&amp; " sec"</f>
        <v>564.0 sec</v>
      </c>
      <c r="H3" s="2" t="str">
        <f>TEXT(SUBSTITUTE(Table53[[#This Row],[New Time]]," sec","")/60,"#,##0.0")&amp;" min"</f>
        <v>9.4 min</v>
      </c>
    </row>
    <row r="4" spans="1:8" x14ac:dyDescent="0.25">
      <c r="A4" t="s">
        <v>64</v>
      </c>
      <c r="B4" t="s">
        <v>63</v>
      </c>
      <c r="C4" t="s">
        <v>57</v>
      </c>
      <c r="D4">
        <f t="shared" ref="D4:D48" si="0">D3</f>
        <v>75</v>
      </c>
      <c r="E4">
        <f>VALUE(Table53[[#This Row],[JOB_TIME_old]])*Table53[[#This Row],[Rate]]</f>
        <v>7050</v>
      </c>
      <c r="F4" s="2" t="str">
        <f>TEXT(VALUE(Table53[[#This Row],[JOB_TIME_old]])/15*1.2,"#,##0.0")&amp; " sec"</f>
        <v>7.5 sec</v>
      </c>
      <c r="G4" s="2" t="str">
        <f>TEXT(Table53[[#This Row],[JOB_TIME]]/15*1.2,"#,##0.0")&amp; " sec"</f>
        <v>564.0 sec</v>
      </c>
      <c r="H4" s="2" t="str">
        <f>TEXT(SUBSTITUTE(Table53[[#This Row],[New Time]]," sec","")/60,"#,##0.0")&amp;" min"</f>
        <v>9.4 min</v>
      </c>
    </row>
    <row r="5" spans="1:8" x14ac:dyDescent="0.25">
      <c r="A5" t="s">
        <v>62</v>
      </c>
      <c r="B5" t="s">
        <v>61</v>
      </c>
      <c r="C5" t="s">
        <v>57</v>
      </c>
      <c r="D5">
        <f t="shared" si="0"/>
        <v>75</v>
      </c>
      <c r="E5">
        <f>VALUE(Table53[[#This Row],[JOB_TIME_old]])*Table53[[#This Row],[Rate]]</f>
        <v>7050</v>
      </c>
      <c r="F5" s="2" t="str">
        <f>TEXT(VALUE(Table53[[#This Row],[JOB_TIME_old]])/15*1.2,"#,##0.0")&amp; " sec"</f>
        <v>7.5 sec</v>
      </c>
      <c r="G5" s="2" t="str">
        <f>TEXT(Table53[[#This Row],[JOB_TIME]]/15*1.2,"#,##0.0")&amp; " sec"</f>
        <v>564.0 sec</v>
      </c>
      <c r="H5" s="2" t="str">
        <f>TEXT(SUBSTITUTE(Table53[[#This Row],[New Time]]," sec","")/60,"#,##0.0")&amp;" min"</f>
        <v>9.4 min</v>
      </c>
    </row>
    <row r="6" spans="1:8" x14ac:dyDescent="0.25">
      <c r="A6" t="s">
        <v>60</v>
      </c>
      <c r="B6" t="s">
        <v>10</v>
      </c>
      <c r="C6" t="s">
        <v>57</v>
      </c>
      <c r="D6">
        <f t="shared" si="0"/>
        <v>75</v>
      </c>
      <c r="E6">
        <f>VALUE(Table53[[#This Row],[JOB_TIME_old]])*Table53[[#This Row],[Rate]]</f>
        <v>7050</v>
      </c>
      <c r="F6" s="2" t="str">
        <f>TEXT(VALUE(Table53[[#This Row],[JOB_TIME_old]])/15*1.2,"#,##0.0")&amp; " sec"</f>
        <v>7.5 sec</v>
      </c>
      <c r="G6" s="2" t="str">
        <f>TEXT(Table53[[#This Row],[JOB_TIME]]/15*1.2,"#,##0.0")&amp; " sec"</f>
        <v>564.0 sec</v>
      </c>
      <c r="H6" s="2" t="str">
        <f>TEXT(SUBSTITUTE(Table53[[#This Row],[New Time]]," sec","")/60,"#,##0.0")&amp;" min"</f>
        <v>9.4 min</v>
      </c>
    </row>
    <row r="7" spans="1:8" x14ac:dyDescent="0.25">
      <c r="A7" t="s">
        <v>59</v>
      </c>
      <c r="B7" t="s">
        <v>58</v>
      </c>
      <c r="C7" t="s">
        <v>57</v>
      </c>
      <c r="D7">
        <f t="shared" si="0"/>
        <v>75</v>
      </c>
      <c r="E7">
        <f>VALUE(Table53[[#This Row],[JOB_TIME_old]])*Table53[[#This Row],[Rate]]</f>
        <v>7050</v>
      </c>
      <c r="F7" s="2" t="str">
        <f>TEXT(VALUE(Table53[[#This Row],[JOB_TIME_old]])/15*1.2,"#,##0.0")&amp; " sec"</f>
        <v>7.5 sec</v>
      </c>
      <c r="G7" s="2" t="str">
        <f>TEXT(Table53[[#This Row],[JOB_TIME]]/15*1.2,"#,##0.0")&amp; " sec"</f>
        <v>564.0 sec</v>
      </c>
      <c r="H7" s="2" t="str">
        <f>TEXT(SUBSTITUTE(Table53[[#This Row],[New Time]]," sec","")/60,"#,##0.0")&amp;" min"</f>
        <v>9.4 min</v>
      </c>
    </row>
    <row r="8" spans="1:8" x14ac:dyDescent="0.25">
      <c r="A8" t="s">
        <v>56</v>
      </c>
      <c r="B8" t="s">
        <v>10</v>
      </c>
      <c r="C8" t="s">
        <v>7</v>
      </c>
      <c r="D8">
        <f t="shared" si="0"/>
        <v>75</v>
      </c>
      <c r="E8">
        <f>VALUE(Table53[[#This Row],[JOB_TIME_old]])*Table53[[#This Row],[Rate]]</f>
        <v>11250</v>
      </c>
      <c r="F8" s="2" t="str">
        <f>TEXT(VALUE(Table53[[#This Row],[JOB_TIME_old]])/15*1.2,"#,##0.0")&amp; " sec"</f>
        <v>12.0 sec</v>
      </c>
      <c r="G8" s="2" t="str">
        <f>TEXT(Table53[[#This Row],[JOB_TIME]]/15*1.2,"#,##0.0")&amp; " sec"</f>
        <v>900.0 sec</v>
      </c>
      <c r="H8" s="2" t="str">
        <f>TEXT(SUBSTITUTE(Table53[[#This Row],[New Time]]," sec","")/60,"#,##0.0")&amp;" min"</f>
        <v>15.0 min</v>
      </c>
    </row>
    <row r="9" spans="1:8" x14ac:dyDescent="0.25">
      <c r="A9" t="s">
        <v>55</v>
      </c>
      <c r="B9" t="s">
        <v>10</v>
      </c>
      <c r="C9" t="s">
        <v>7</v>
      </c>
      <c r="D9">
        <f t="shared" si="0"/>
        <v>75</v>
      </c>
      <c r="E9">
        <f>VALUE(Table53[[#This Row],[JOB_TIME_old]])*Table53[[#This Row],[Rate]]</f>
        <v>11250</v>
      </c>
      <c r="F9" s="2" t="str">
        <f>TEXT(VALUE(Table53[[#This Row],[JOB_TIME_old]])/15*1.2,"#,##0.0")&amp; " sec"</f>
        <v>12.0 sec</v>
      </c>
      <c r="G9" s="2" t="str">
        <f>TEXT(Table53[[#This Row],[JOB_TIME]]/15*1.2,"#,##0.0")&amp; " sec"</f>
        <v>900.0 sec</v>
      </c>
      <c r="H9" s="2" t="str">
        <f>TEXT(SUBSTITUTE(Table53[[#This Row],[New Time]]," sec","")/60,"#,##0.0")&amp;" min"</f>
        <v>15.0 min</v>
      </c>
    </row>
    <row r="10" spans="1:8" x14ac:dyDescent="0.25">
      <c r="A10" t="s">
        <v>54</v>
      </c>
      <c r="B10" t="s">
        <v>10</v>
      </c>
      <c r="C10" t="s">
        <v>7</v>
      </c>
      <c r="D10">
        <f t="shared" si="0"/>
        <v>75</v>
      </c>
      <c r="E10">
        <f>VALUE(Table53[[#This Row],[JOB_TIME_old]])*Table53[[#This Row],[Rate]]</f>
        <v>11250</v>
      </c>
      <c r="F10" s="2" t="str">
        <f>TEXT(VALUE(Table53[[#This Row],[JOB_TIME_old]])/15*1.2,"#,##0.0")&amp; " sec"</f>
        <v>12.0 sec</v>
      </c>
      <c r="G10" s="2" t="str">
        <f>TEXT(Table53[[#This Row],[JOB_TIME]]/15*1.2,"#,##0.0")&amp; " sec"</f>
        <v>900.0 sec</v>
      </c>
      <c r="H10" s="2" t="str">
        <f>TEXT(SUBSTITUTE(Table53[[#This Row],[New Time]]," sec","")/60,"#,##0.0")&amp;" min"</f>
        <v>15.0 min</v>
      </c>
    </row>
    <row r="11" spans="1:8" x14ac:dyDescent="0.25">
      <c r="A11" t="s">
        <v>53</v>
      </c>
      <c r="B11" t="s">
        <v>10</v>
      </c>
      <c r="C11" t="s">
        <v>7</v>
      </c>
      <c r="D11">
        <f t="shared" si="0"/>
        <v>75</v>
      </c>
      <c r="E11">
        <f>VALUE(Table53[[#This Row],[JOB_TIME_old]])*Table53[[#This Row],[Rate]]</f>
        <v>11250</v>
      </c>
      <c r="F11" s="2" t="str">
        <f>TEXT(VALUE(Table53[[#This Row],[JOB_TIME_old]])/15*1.2,"#,##0.0")&amp; " sec"</f>
        <v>12.0 sec</v>
      </c>
      <c r="G11" s="2" t="str">
        <f>TEXT(Table53[[#This Row],[JOB_TIME]]/15*1.2,"#,##0.0")&amp; " sec"</f>
        <v>900.0 sec</v>
      </c>
      <c r="H11" s="2" t="str">
        <f>TEXT(SUBSTITUTE(Table53[[#This Row],[New Time]]," sec","")/60,"#,##0.0")&amp;" min"</f>
        <v>15.0 min</v>
      </c>
    </row>
    <row r="12" spans="1:8" x14ac:dyDescent="0.25">
      <c r="A12" t="s">
        <v>52</v>
      </c>
      <c r="B12" t="s">
        <v>10</v>
      </c>
      <c r="C12" t="s">
        <v>7</v>
      </c>
      <c r="D12">
        <f t="shared" si="0"/>
        <v>75</v>
      </c>
      <c r="E12">
        <f>VALUE(Table53[[#This Row],[JOB_TIME_old]])*Table53[[#This Row],[Rate]]</f>
        <v>11250</v>
      </c>
      <c r="F12" s="2" t="str">
        <f>TEXT(VALUE(Table53[[#This Row],[JOB_TIME_old]])/15*1.2,"#,##0.0")&amp; " sec"</f>
        <v>12.0 sec</v>
      </c>
      <c r="G12" s="2" t="str">
        <f>TEXT(Table53[[#This Row],[JOB_TIME]]/15*1.2,"#,##0.0")&amp; " sec"</f>
        <v>900.0 sec</v>
      </c>
      <c r="H12" s="2" t="str">
        <f>TEXT(SUBSTITUTE(Table53[[#This Row],[New Time]]," sec","")/60,"#,##0.0")&amp;" min"</f>
        <v>15.0 min</v>
      </c>
    </row>
    <row r="13" spans="1:8" x14ac:dyDescent="0.25">
      <c r="A13" t="s">
        <v>51</v>
      </c>
      <c r="B13" t="s">
        <v>48</v>
      </c>
      <c r="C13" t="s">
        <v>7</v>
      </c>
      <c r="D13">
        <f t="shared" si="0"/>
        <v>75</v>
      </c>
      <c r="E13">
        <f>VALUE(Table53[[#This Row],[JOB_TIME_old]])*Table53[[#This Row],[Rate]]</f>
        <v>11250</v>
      </c>
      <c r="F13" s="2" t="str">
        <f>TEXT(VALUE(Table53[[#This Row],[JOB_TIME_old]])/15*1.2,"#,##0.0")&amp; " sec"</f>
        <v>12.0 sec</v>
      </c>
      <c r="G13" s="2" t="str">
        <f>TEXT(Table53[[#This Row],[JOB_TIME]]/15*1.2,"#,##0.0")&amp; " sec"</f>
        <v>900.0 sec</v>
      </c>
      <c r="H13" s="2" t="str">
        <f>TEXT(SUBSTITUTE(Table53[[#This Row],[New Time]]," sec","")/60,"#,##0.0")&amp;" min"</f>
        <v>15.0 min</v>
      </c>
    </row>
    <row r="14" spans="1:8" x14ac:dyDescent="0.25">
      <c r="A14" t="s">
        <v>50</v>
      </c>
      <c r="B14" t="s">
        <v>48</v>
      </c>
      <c r="C14" t="s">
        <v>7</v>
      </c>
      <c r="D14">
        <f t="shared" si="0"/>
        <v>75</v>
      </c>
      <c r="E14">
        <f>VALUE(Table53[[#This Row],[JOB_TIME_old]])*Table53[[#This Row],[Rate]]</f>
        <v>11250</v>
      </c>
      <c r="F14" s="2" t="str">
        <f>TEXT(VALUE(Table53[[#This Row],[JOB_TIME_old]])/15*1.2,"#,##0.0")&amp; " sec"</f>
        <v>12.0 sec</v>
      </c>
      <c r="G14" s="2" t="str">
        <f>TEXT(Table53[[#This Row],[JOB_TIME]]/15*1.2,"#,##0.0")&amp; " sec"</f>
        <v>900.0 sec</v>
      </c>
      <c r="H14" s="2" t="str">
        <f>TEXT(SUBSTITUTE(Table53[[#This Row],[New Time]]," sec","")/60,"#,##0.0")&amp;" min"</f>
        <v>15.0 min</v>
      </c>
    </row>
    <row r="15" spans="1:8" x14ac:dyDescent="0.25">
      <c r="A15" t="s">
        <v>49</v>
      </c>
      <c r="B15" t="s">
        <v>48</v>
      </c>
      <c r="C15" t="s">
        <v>7</v>
      </c>
      <c r="D15">
        <f t="shared" si="0"/>
        <v>75</v>
      </c>
      <c r="E15">
        <f>VALUE(Table53[[#This Row],[JOB_TIME_old]])*Table53[[#This Row],[Rate]]</f>
        <v>11250</v>
      </c>
      <c r="F15" s="2" t="str">
        <f>TEXT(VALUE(Table53[[#This Row],[JOB_TIME_old]])/15*1.2,"#,##0.0")&amp; " sec"</f>
        <v>12.0 sec</v>
      </c>
      <c r="G15" s="2" t="str">
        <f>TEXT(Table53[[#This Row],[JOB_TIME]]/15*1.2,"#,##0.0")&amp; " sec"</f>
        <v>900.0 sec</v>
      </c>
      <c r="H15" s="2" t="str">
        <f>TEXT(SUBSTITUTE(Table53[[#This Row],[New Time]]," sec","")/60,"#,##0.0")&amp;" min"</f>
        <v>15.0 min</v>
      </c>
    </row>
    <row r="16" spans="1:8" x14ac:dyDescent="0.25">
      <c r="A16" t="s">
        <v>47</v>
      </c>
      <c r="B16" t="s">
        <v>10</v>
      </c>
      <c r="C16" t="s">
        <v>7</v>
      </c>
      <c r="D16">
        <f t="shared" si="0"/>
        <v>75</v>
      </c>
      <c r="E16">
        <f>VALUE(Table53[[#This Row],[JOB_TIME_old]])*Table53[[#This Row],[Rate]]</f>
        <v>11250</v>
      </c>
      <c r="F16" s="2" t="str">
        <f>TEXT(VALUE(Table53[[#This Row],[JOB_TIME_old]])/15*1.2,"#,##0.0")&amp; " sec"</f>
        <v>12.0 sec</v>
      </c>
      <c r="G16" s="2" t="str">
        <f>TEXT(Table53[[#This Row],[JOB_TIME]]/15*1.2,"#,##0.0")&amp; " sec"</f>
        <v>900.0 sec</v>
      </c>
      <c r="H16" s="2" t="str">
        <f>TEXT(SUBSTITUTE(Table53[[#This Row],[New Time]]," sec","")/60,"#,##0.0")&amp;" min"</f>
        <v>15.0 min</v>
      </c>
    </row>
    <row r="17" spans="1:8" x14ac:dyDescent="0.25">
      <c r="A17" t="s">
        <v>46</v>
      </c>
      <c r="B17" t="s">
        <v>10</v>
      </c>
      <c r="C17" t="s">
        <v>7</v>
      </c>
      <c r="D17">
        <f t="shared" si="0"/>
        <v>75</v>
      </c>
      <c r="E17">
        <f>VALUE(Table53[[#This Row],[JOB_TIME_old]])*Table53[[#This Row],[Rate]]</f>
        <v>11250</v>
      </c>
      <c r="F17" s="2" t="str">
        <f>TEXT(VALUE(Table53[[#This Row],[JOB_TIME_old]])/15*1.2,"#,##0.0")&amp; " sec"</f>
        <v>12.0 sec</v>
      </c>
      <c r="G17" s="2" t="str">
        <f>TEXT(Table53[[#This Row],[JOB_TIME]]/15*1.2,"#,##0.0")&amp; " sec"</f>
        <v>900.0 sec</v>
      </c>
      <c r="H17" s="2" t="str">
        <f>TEXT(SUBSTITUTE(Table53[[#This Row],[New Time]]," sec","")/60,"#,##0.0")&amp;" min"</f>
        <v>15.0 min</v>
      </c>
    </row>
    <row r="18" spans="1:8" x14ac:dyDescent="0.25">
      <c r="A18" t="s">
        <v>45</v>
      </c>
      <c r="B18" t="s">
        <v>10</v>
      </c>
      <c r="C18" t="s">
        <v>7</v>
      </c>
      <c r="D18">
        <f t="shared" si="0"/>
        <v>75</v>
      </c>
      <c r="E18">
        <f>VALUE(Table53[[#This Row],[JOB_TIME_old]])*Table53[[#This Row],[Rate]]</f>
        <v>11250</v>
      </c>
      <c r="F18" s="2" t="str">
        <f>TEXT(VALUE(Table53[[#This Row],[JOB_TIME_old]])/15*1.2,"#,##0.0")&amp; " sec"</f>
        <v>12.0 sec</v>
      </c>
      <c r="G18" s="2" t="str">
        <f>TEXT(Table53[[#This Row],[JOB_TIME]]/15*1.2,"#,##0.0")&amp; " sec"</f>
        <v>900.0 sec</v>
      </c>
      <c r="H18" s="2" t="str">
        <f>TEXT(SUBSTITUTE(Table53[[#This Row],[New Time]]," sec","")/60,"#,##0.0")&amp;" min"</f>
        <v>15.0 min</v>
      </c>
    </row>
    <row r="19" spans="1:8" x14ac:dyDescent="0.25">
      <c r="A19" t="s">
        <v>44</v>
      </c>
      <c r="B19" t="s">
        <v>42</v>
      </c>
      <c r="C19" t="s">
        <v>7</v>
      </c>
      <c r="D19">
        <f t="shared" si="0"/>
        <v>75</v>
      </c>
      <c r="E19">
        <f>VALUE(Table53[[#This Row],[JOB_TIME_old]])*Table53[[#This Row],[Rate]]</f>
        <v>11250</v>
      </c>
      <c r="F19" s="2" t="str">
        <f>TEXT(VALUE(Table53[[#This Row],[JOB_TIME_old]])/15*1.2,"#,##0.0")&amp; " sec"</f>
        <v>12.0 sec</v>
      </c>
      <c r="G19" s="2" t="str">
        <f>TEXT(Table53[[#This Row],[JOB_TIME]]/15*1.2,"#,##0.0")&amp; " sec"</f>
        <v>900.0 sec</v>
      </c>
      <c r="H19" s="2" t="str">
        <f>TEXT(SUBSTITUTE(Table53[[#This Row],[New Time]]," sec","")/60,"#,##0.0")&amp;" min"</f>
        <v>15.0 min</v>
      </c>
    </row>
    <row r="20" spans="1:8" x14ac:dyDescent="0.25">
      <c r="A20" t="s">
        <v>43</v>
      </c>
      <c r="B20" t="s">
        <v>42</v>
      </c>
      <c r="C20" t="s">
        <v>7</v>
      </c>
      <c r="D20">
        <f t="shared" si="0"/>
        <v>75</v>
      </c>
      <c r="E20">
        <f>VALUE(Table53[[#This Row],[JOB_TIME_old]])*Table53[[#This Row],[Rate]]</f>
        <v>11250</v>
      </c>
      <c r="F20" s="2" t="str">
        <f>TEXT(VALUE(Table53[[#This Row],[JOB_TIME_old]])/15*1.2,"#,##0.0")&amp; " sec"</f>
        <v>12.0 sec</v>
      </c>
      <c r="G20" s="2" t="str">
        <f>TEXT(Table53[[#This Row],[JOB_TIME]]/15*1.2,"#,##0.0")&amp; " sec"</f>
        <v>900.0 sec</v>
      </c>
      <c r="H20" s="2" t="str">
        <f>TEXT(SUBSTITUTE(Table53[[#This Row],[New Time]]," sec","")/60,"#,##0.0")&amp;" min"</f>
        <v>15.0 min</v>
      </c>
    </row>
    <row r="21" spans="1:8" x14ac:dyDescent="0.25">
      <c r="A21" t="s">
        <v>41</v>
      </c>
      <c r="B21" t="s">
        <v>39</v>
      </c>
      <c r="C21" t="s">
        <v>7</v>
      </c>
      <c r="D21">
        <f t="shared" si="0"/>
        <v>75</v>
      </c>
      <c r="E21">
        <f>VALUE(Table53[[#This Row],[JOB_TIME_old]])*Table53[[#This Row],[Rate]]</f>
        <v>11250</v>
      </c>
      <c r="F21" s="2" t="str">
        <f>TEXT(VALUE(Table53[[#This Row],[JOB_TIME_old]])/15*1.2,"#,##0.0")&amp; " sec"</f>
        <v>12.0 sec</v>
      </c>
      <c r="G21" s="2" t="str">
        <f>TEXT(Table53[[#This Row],[JOB_TIME]]/15*1.2,"#,##0.0")&amp; " sec"</f>
        <v>900.0 sec</v>
      </c>
      <c r="H21" s="2" t="str">
        <f>TEXT(SUBSTITUTE(Table53[[#This Row],[New Time]]," sec","")/60,"#,##0.0")&amp;" min"</f>
        <v>15.0 min</v>
      </c>
    </row>
    <row r="22" spans="1:8" x14ac:dyDescent="0.25">
      <c r="A22" t="s">
        <v>40</v>
      </c>
      <c r="B22" t="s">
        <v>39</v>
      </c>
      <c r="C22" t="s">
        <v>7</v>
      </c>
      <c r="D22">
        <f t="shared" si="0"/>
        <v>75</v>
      </c>
      <c r="E22">
        <f>VALUE(Table53[[#This Row],[JOB_TIME_old]])*Table53[[#This Row],[Rate]]</f>
        <v>11250</v>
      </c>
      <c r="F22" s="2" t="str">
        <f>TEXT(VALUE(Table53[[#This Row],[JOB_TIME_old]])/15*1.2,"#,##0.0")&amp; " sec"</f>
        <v>12.0 sec</v>
      </c>
      <c r="G22" s="2" t="str">
        <f>TEXT(Table53[[#This Row],[JOB_TIME]]/15*1.2,"#,##0.0")&amp; " sec"</f>
        <v>900.0 sec</v>
      </c>
      <c r="H22" s="2" t="str">
        <f>TEXT(SUBSTITUTE(Table53[[#This Row],[New Time]]," sec","")/60,"#,##0.0")&amp;" min"</f>
        <v>15.0 min</v>
      </c>
    </row>
    <row r="23" spans="1:8" x14ac:dyDescent="0.25">
      <c r="A23" t="s">
        <v>38</v>
      </c>
      <c r="B23" t="s">
        <v>8</v>
      </c>
      <c r="C23" t="s">
        <v>7</v>
      </c>
      <c r="D23">
        <f t="shared" si="0"/>
        <v>75</v>
      </c>
      <c r="E23">
        <f>VALUE(Table53[[#This Row],[JOB_TIME_old]])*Table53[[#This Row],[Rate]]</f>
        <v>11250</v>
      </c>
      <c r="F23" s="2" t="str">
        <f>TEXT(VALUE(Table53[[#This Row],[JOB_TIME_old]])/15*1.2,"#,##0.0")&amp; " sec"</f>
        <v>12.0 sec</v>
      </c>
      <c r="G23" s="2" t="str">
        <f>TEXT(Table53[[#This Row],[JOB_TIME]]/15*1.2,"#,##0.0")&amp; " sec"</f>
        <v>900.0 sec</v>
      </c>
      <c r="H23" s="2" t="str">
        <f>TEXT(SUBSTITUTE(Table53[[#This Row],[New Time]]," sec","")/60,"#,##0.0")&amp;" min"</f>
        <v>15.0 min</v>
      </c>
    </row>
    <row r="24" spans="1:8" x14ac:dyDescent="0.25">
      <c r="A24" t="s">
        <v>37</v>
      </c>
      <c r="B24" t="s">
        <v>8</v>
      </c>
      <c r="C24" t="s">
        <v>7</v>
      </c>
      <c r="D24">
        <f t="shared" si="0"/>
        <v>75</v>
      </c>
      <c r="E24">
        <f>VALUE(Table53[[#This Row],[JOB_TIME_old]])*Table53[[#This Row],[Rate]]</f>
        <v>11250</v>
      </c>
      <c r="F24" s="2" t="str">
        <f>TEXT(VALUE(Table53[[#This Row],[JOB_TIME_old]])/15*1.2,"#,##0.0")&amp; " sec"</f>
        <v>12.0 sec</v>
      </c>
      <c r="G24" s="2" t="str">
        <f>TEXT(Table53[[#This Row],[JOB_TIME]]/15*1.2,"#,##0.0")&amp; " sec"</f>
        <v>900.0 sec</v>
      </c>
      <c r="H24" s="2" t="str">
        <f>TEXT(SUBSTITUTE(Table53[[#This Row],[New Time]]," sec","")/60,"#,##0.0")&amp;" min"</f>
        <v>15.0 min</v>
      </c>
    </row>
    <row r="25" spans="1:8" x14ac:dyDescent="0.25">
      <c r="A25" t="s">
        <v>36</v>
      </c>
      <c r="B25" t="s">
        <v>33</v>
      </c>
      <c r="C25" t="s">
        <v>12</v>
      </c>
      <c r="D25">
        <f t="shared" si="0"/>
        <v>75</v>
      </c>
      <c r="E25">
        <f>VALUE(Table53[[#This Row],[JOB_TIME_old]])*Table53[[#This Row],[Rate]]</f>
        <v>16875</v>
      </c>
      <c r="F25" s="2" t="str">
        <f>TEXT(VALUE(Table53[[#This Row],[JOB_TIME_old]])/15*1.2,"#,##0.0")&amp; " sec"</f>
        <v>18.0 sec</v>
      </c>
      <c r="G25" s="2" t="str">
        <f>TEXT(Table53[[#This Row],[JOB_TIME]]/15*1.2,"#,##0.0")&amp; " sec"</f>
        <v>1,350.0 sec</v>
      </c>
      <c r="H25" s="2" t="str">
        <f>TEXT(SUBSTITUTE(Table53[[#This Row],[New Time]]," sec","")/60,"#,##0.0")&amp;" min"</f>
        <v>22.5 min</v>
      </c>
    </row>
    <row r="26" spans="1:8" x14ac:dyDescent="0.25">
      <c r="A26" t="s">
        <v>35</v>
      </c>
      <c r="B26" t="s">
        <v>33</v>
      </c>
      <c r="C26" t="s">
        <v>12</v>
      </c>
      <c r="D26">
        <f t="shared" si="0"/>
        <v>75</v>
      </c>
      <c r="E26">
        <f>VALUE(Table53[[#This Row],[JOB_TIME_old]])*Table53[[#This Row],[Rate]]</f>
        <v>16875</v>
      </c>
      <c r="F26" s="2" t="str">
        <f>TEXT(VALUE(Table53[[#This Row],[JOB_TIME_old]])/15*1.2,"#,##0.0")&amp; " sec"</f>
        <v>18.0 sec</v>
      </c>
      <c r="G26" s="2" t="str">
        <f>TEXT(Table53[[#This Row],[JOB_TIME]]/15*1.2,"#,##0.0")&amp; " sec"</f>
        <v>1,350.0 sec</v>
      </c>
      <c r="H26" s="2" t="str">
        <f>TEXT(SUBSTITUTE(Table53[[#This Row],[New Time]]," sec","")/60,"#,##0.0")&amp;" min"</f>
        <v>22.5 min</v>
      </c>
    </row>
    <row r="27" spans="1:8" x14ac:dyDescent="0.25">
      <c r="A27" s="3" t="s">
        <v>34</v>
      </c>
      <c r="B27" s="3" t="s">
        <v>33</v>
      </c>
      <c r="C27" s="3" t="s">
        <v>12</v>
      </c>
      <c r="D27" s="3">
        <f t="shared" si="0"/>
        <v>75</v>
      </c>
      <c r="E27" s="3">
        <f>VALUE(Table53[[#This Row],[JOB_TIME_old]])*Table53[[#This Row],[Rate]]</f>
        <v>16875</v>
      </c>
      <c r="F27" s="4" t="str">
        <f>TEXT(VALUE(Table53[[#This Row],[JOB_TIME_old]])/15*1.2,"#,##0.0")&amp; " sec"</f>
        <v>18.0 sec</v>
      </c>
      <c r="G27" s="4" t="str">
        <f>TEXT(Table53[[#This Row],[JOB_TIME]]/15*1.2,"#,##0.0")&amp; " sec"</f>
        <v>1,350.0 sec</v>
      </c>
      <c r="H27" s="4" t="str">
        <f>TEXT(SUBSTITUTE(Table53[[#This Row],[New Time]]," sec","")/60,"#,##0.0")&amp;" min"</f>
        <v>22.5 min</v>
      </c>
    </row>
    <row r="28" spans="1:8" x14ac:dyDescent="0.25">
      <c r="A28" s="3" t="s">
        <v>32</v>
      </c>
      <c r="B28" s="3" t="s">
        <v>30</v>
      </c>
      <c r="C28" s="3" t="s">
        <v>12</v>
      </c>
      <c r="D28" s="3">
        <f t="shared" si="0"/>
        <v>75</v>
      </c>
      <c r="E28" s="3">
        <f>VALUE(Table53[[#This Row],[JOB_TIME_old]])*Table53[[#This Row],[Rate]]</f>
        <v>16875</v>
      </c>
      <c r="F28" s="4" t="str">
        <f>TEXT(VALUE(Table53[[#This Row],[JOB_TIME_old]])/15*1.2,"#,##0.0")&amp; " sec"</f>
        <v>18.0 sec</v>
      </c>
      <c r="G28" s="4" t="str">
        <f>TEXT(Table53[[#This Row],[JOB_TIME]]/15*1.2,"#,##0.0")&amp; " sec"</f>
        <v>1,350.0 sec</v>
      </c>
      <c r="H28" s="4" t="str">
        <f>TEXT(SUBSTITUTE(Table53[[#This Row],[New Time]]," sec","")/60,"#,##0.0")&amp;" min"</f>
        <v>22.5 min</v>
      </c>
    </row>
    <row r="29" spans="1:8" x14ac:dyDescent="0.25">
      <c r="A29" s="3" t="s">
        <v>31</v>
      </c>
      <c r="B29" s="3" t="s">
        <v>30</v>
      </c>
      <c r="C29" s="3" t="s">
        <v>12</v>
      </c>
      <c r="D29" s="3">
        <f t="shared" si="0"/>
        <v>75</v>
      </c>
      <c r="E29" s="3">
        <f>VALUE(Table53[[#This Row],[JOB_TIME_old]])*Table53[[#This Row],[Rate]]</f>
        <v>16875</v>
      </c>
      <c r="F29" s="4" t="str">
        <f>TEXT(VALUE(Table53[[#This Row],[JOB_TIME_old]])/15*1.2,"#,##0.0")&amp; " sec"</f>
        <v>18.0 sec</v>
      </c>
      <c r="G29" s="4" t="str">
        <f>TEXT(Table53[[#This Row],[JOB_TIME]]/15*1.2,"#,##0.0")&amp; " sec"</f>
        <v>1,350.0 sec</v>
      </c>
      <c r="H29" s="4" t="str">
        <f>TEXT(SUBSTITUTE(Table53[[#This Row],[New Time]]," sec","")/60,"#,##0.0")&amp;" min"</f>
        <v>22.5 min</v>
      </c>
    </row>
    <row r="30" spans="1:8" x14ac:dyDescent="0.25">
      <c r="A30" s="3" t="s">
        <v>29</v>
      </c>
      <c r="B30" s="3" t="s">
        <v>5</v>
      </c>
      <c r="C30" s="3" t="s">
        <v>4</v>
      </c>
      <c r="D30" s="3">
        <f t="shared" si="0"/>
        <v>75</v>
      </c>
      <c r="E30" s="3">
        <f>VALUE(Table53[[#This Row],[JOB_TIME_old]])*Table53[[#This Row],[Rate]]</f>
        <v>22500</v>
      </c>
      <c r="F30" s="4" t="str">
        <f>TEXT(VALUE(Table53[[#This Row],[JOB_TIME_old]])/15*1.2,"#,##0.0")&amp; " sec"</f>
        <v>24.0 sec</v>
      </c>
      <c r="G30" s="4" t="str">
        <f>TEXT(Table53[[#This Row],[JOB_TIME]]/15*1.2,"#,##0.0")&amp; " sec"</f>
        <v>1,800.0 sec</v>
      </c>
      <c r="H30" s="4" t="str">
        <f>TEXT(SUBSTITUTE(Table53[[#This Row],[New Time]]," sec","")/60,"#,##0.0")&amp;" min"</f>
        <v>30.0 min</v>
      </c>
    </row>
    <row r="31" spans="1:8" x14ac:dyDescent="0.25">
      <c r="A31" s="3" t="s">
        <v>28</v>
      </c>
      <c r="B31" s="3" t="s">
        <v>5</v>
      </c>
      <c r="C31" s="3" t="s">
        <v>4</v>
      </c>
      <c r="D31" s="3">
        <f t="shared" si="0"/>
        <v>75</v>
      </c>
      <c r="E31" s="3">
        <f>VALUE(Table53[[#This Row],[JOB_TIME_old]])*Table53[[#This Row],[Rate]]</f>
        <v>22500</v>
      </c>
      <c r="F31" s="4" t="str">
        <f>TEXT(VALUE(Table53[[#This Row],[JOB_TIME_old]])/15*1.2,"#,##0.0")&amp; " sec"</f>
        <v>24.0 sec</v>
      </c>
      <c r="G31" s="4" t="str">
        <f>TEXT(Table53[[#This Row],[JOB_TIME]]/15*1.2,"#,##0.0")&amp; " sec"</f>
        <v>1,800.0 sec</v>
      </c>
      <c r="H31" s="4" t="str">
        <f>TEXT(SUBSTITUTE(Table53[[#This Row],[New Time]]," sec","")/60,"#,##0.0")&amp;" min"</f>
        <v>30.0 min</v>
      </c>
    </row>
    <row r="32" spans="1:8" x14ac:dyDescent="0.25">
      <c r="A32" s="3" t="s">
        <v>27</v>
      </c>
      <c r="B32" s="3" t="s">
        <v>5</v>
      </c>
      <c r="C32" s="3" t="s">
        <v>4</v>
      </c>
      <c r="D32" s="3">
        <f t="shared" si="0"/>
        <v>75</v>
      </c>
      <c r="E32" s="3">
        <f>VALUE(Table53[[#This Row],[JOB_TIME_old]])*Table53[[#This Row],[Rate]]</f>
        <v>22500</v>
      </c>
      <c r="F32" s="4" t="str">
        <f>TEXT(VALUE(Table53[[#This Row],[JOB_TIME_old]])/15*1.2,"#,##0.0")&amp; " sec"</f>
        <v>24.0 sec</v>
      </c>
      <c r="G32" s="4" t="str">
        <f>TEXT(Table53[[#This Row],[JOB_TIME]]/15*1.2,"#,##0.0")&amp; " sec"</f>
        <v>1,800.0 sec</v>
      </c>
      <c r="H32" s="4" t="str">
        <f>TEXT(SUBSTITUTE(Table53[[#This Row],[New Time]]," sec","")/60,"#,##0.0")&amp;" min"</f>
        <v>30.0 min</v>
      </c>
    </row>
    <row r="33" spans="1:8" x14ac:dyDescent="0.25">
      <c r="A33" t="s">
        <v>26</v>
      </c>
      <c r="B33" t="s">
        <v>23</v>
      </c>
      <c r="C33" t="s">
        <v>4</v>
      </c>
      <c r="D33">
        <f t="shared" si="0"/>
        <v>75</v>
      </c>
      <c r="E33">
        <f>VALUE(Table53[[#This Row],[JOB_TIME_old]])*Table53[[#This Row],[Rate]]</f>
        <v>22500</v>
      </c>
      <c r="F33" s="2" t="str">
        <f>TEXT(VALUE(Table53[[#This Row],[JOB_TIME_old]])/15*1.2,"#,##0.0")&amp; " sec"</f>
        <v>24.0 sec</v>
      </c>
      <c r="G33" s="2" t="str">
        <f>TEXT(Table53[[#This Row],[JOB_TIME]]/15*1.2,"#,##0.0")&amp; " sec"</f>
        <v>1,800.0 sec</v>
      </c>
      <c r="H33" s="2" t="str">
        <f>TEXT(SUBSTITUTE(Table53[[#This Row],[New Time]]," sec","")/60,"#,##0.0")&amp;" min"</f>
        <v>30.0 min</v>
      </c>
    </row>
    <row r="34" spans="1:8" x14ac:dyDescent="0.25">
      <c r="A34" t="s">
        <v>25</v>
      </c>
      <c r="B34" t="s">
        <v>23</v>
      </c>
      <c r="C34" t="s">
        <v>4</v>
      </c>
      <c r="D34">
        <f t="shared" si="0"/>
        <v>75</v>
      </c>
      <c r="E34">
        <f>VALUE(Table53[[#This Row],[JOB_TIME_old]])*Table53[[#This Row],[Rate]]</f>
        <v>22500</v>
      </c>
      <c r="F34" s="2" t="str">
        <f>TEXT(VALUE(Table53[[#This Row],[JOB_TIME_old]])/15*1.2,"#,##0.0")&amp; " sec"</f>
        <v>24.0 sec</v>
      </c>
      <c r="G34" s="2" t="str">
        <f>TEXT(Table53[[#This Row],[JOB_TIME]]/15*1.2,"#,##0.0")&amp; " sec"</f>
        <v>1,800.0 sec</v>
      </c>
      <c r="H34" s="2" t="str">
        <f>TEXT(SUBSTITUTE(Table53[[#This Row],[New Time]]," sec","")/60,"#,##0.0")&amp;" min"</f>
        <v>30.0 min</v>
      </c>
    </row>
    <row r="35" spans="1:8" x14ac:dyDescent="0.25">
      <c r="A35" t="s">
        <v>24</v>
      </c>
      <c r="B35" t="s">
        <v>23</v>
      </c>
      <c r="C35" t="s">
        <v>4</v>
      </c>
      <c r="D35">
        <f t="shared" si="0"/>
        <v>75</v>
      </c>
      <c r="E35">
        <f>VALUE(Table53[[#This Row],[JOB_TIME_old]])*Table53[[#This Row],[Rate]]</f>
        <v>22500</v>
      </c>
      <c r="F35" s="2" t="str">
        <f>TEXT(VALUE(Table53[[#This Row],[JOB_TIME_old]])/15*1.2,"#,##0.0")&amp; " sec"</f>
        <v>24.0 sec</v>
      </c>
      <c r="G35" s="2" t="str">
        <f>TEXT(Table53[[#This Row],[JOB_TIME]]/15*1.2,"#,##0.0")&amp; " sec"</f>
        <v>1,800.0 sec</v>
      </c>
      <c r="H35" s="2" t="str">
        <f>TEXT(SUBSTITUTE(Table53[[#This Row],[New Time]]," sec","")/60,"#,##0.0")&amp;" min"</f>
        <v>30.0 min</v>
      </c>
    </row>
    <row r="36" spans="1:8" x14ac:dyDescent="0.25">
      <c r="A36" t="s">
        <v>22</v>
      </c>
      <c r="B36" t="s">
        <v>21</v>
      </c>
      <c r="C36" t="s">
        <v>20</v>
      </c>
      <c r="D36">
        <f t="shared" si="0"/>
        <v>75</v>
      </c>
      <c r="E36">
        <f>VALUE(Table53[[#This Row],[JOB_TIME_old]])*Table53[[#This Row],[Rate]]</f>
        <v>18750</v>
      </c>
      <c r="F36" s="2" t="str">
        <f>TEXT(VALUE(Table53[[#This Row],[JOB_TIME_old]])/15*1.2,"#,##0.0")&amp; " sec"</f>
        <v>20.0 sec</v>
      </c>
      <c r="G36" s="2" t="str">
        <f>TEXT(Table53[[#This Row],[JOB_TIME]]/15*1.2,"#,##0.0")&amp; " sec"</f>
        <v>1,500.0 sec</v>
      </c>
      <c r="H36" s="2" t="str">
        <f>TEXT(SUBSTITUTE(Table53[[#This Row],[New Time]]," sec","")/60,"#,##0.0")&amp;" min"</f>
        <v>25.0 min</v>
      </c>
    </row>
    <row r="37" spans="1:8" x14ac:dyDescent="0.25">
      <c r="A37" t="s">
        <v>19</v>
      </c>
      <c r="B37" t="s">
        <v>18</v>
      </c>
      <c r="C37" t="s">
        <v>12</v>
      </c>
      <c r="D37">
        <f t="shared" si="0"/>
        <v>75</v>
      </c>
      <c r="E37">
        <f>VALUE(Table53[[#This Row],[JOB_TIME_old]])*Table53[[#This Row],[Rate]]</f>
        <v>16875</v>
      </c>
      <c r="F37" s="2" t="str">
        <f>TEXT(VALUE(Table53[[#This Row],[JOB_TIME_old]])/15*1.2,"#,##0.0")&amp; " sec"</f>
        <v>18.0 sec</v>
      </c>
      <c r="G37" s="2" t="str">
        <f>TEXT(Table53[[#This Row],[JOB_TIME]]/15*1.2,"#,##0.0")&amp; " sec"</f>
        <v>1,350.0 sec</v>
      </c>
      <c r="H37" s="2" t="str">
        <f>TEXT(SUBSTITUTE(Table53[[#This Row],[New Time]]," sec","")/60,"#,##0.0")&amp;" min"</f>
        <v>22.5 min</v>
      </c>
    </row>
    <row r="38" spans="1:8" x14ac:dyDescent="0.25">
      <c r="A38" t="s">
        <v>17</v>
      </c>
      <c r="B38" t="s">
        <v>16</v>
      </c>
      <c r="C38" t="s">
        <v>15</v>
      </c>
      <c r="D38">
        <f t="shared" si="0"/>
        <v>75</v>
      </c>
      <c r="E38">
        <f>VALUE(Table53[[#This Row],[JOB_TIME_old]])*Table53[[#This Row],[Rate]]</f>
        <v>9000</v>
      </c>
      <c r="F38" s="2" t="str">
        <f>TEXT(VALUE(Table53[[#This Row],[JOB_TIME_old]])/15*1.2,"#,##0.0")&amp; " sec"</f>
        <v>9.6 sec</v>
      </c>
      <c r="G38" s="2" t="str">
        <f>TEXT(Table53[[#This Row],[JOB_TIME]]/15*1.2,"#,##0.0")&amp; " sec"</f>
        <v>720.0 sec</v>
      </c>
      <c r="H38" s="2" t="str">
        <f>TEXT(SUBSTITUTE(Table53[[#This Row],[New Time]]," sec","")/60,"#,##0.0")&amp;" min"</f>
        <v>12.0 min</v>
      </c>
    </row>
    <row r="39" spans="1:8" x14ac:dyDescent="0.25">
      <c r="A39" t="s">
        <v>14</v>
      </c>
      <c r="B39" t="s">
        <v>13</v>
      </c>
      <c r="C39" t="s">
        <v>12</v>
      </c>
      <c r="D39">
        <f t="shared" si="0"/>
        <v>75</v>
      </c>
      <c r="E39">
        <f>VALUE(Table53[[#This Row],[JOB_TIME_old]])*Table53[[#This Row],[Rate]]</f>
        <v>16875</v>
      </c>
      <c r="F39" s="2" t="str">
        <f>TEXT(VALUE(Table53[[#This Row],[JOB_TIME_old]])/15*1.2,"#,##0.0")&amp; " sec"</f>
        <v>18.0 sec</v>
      </c>
      <c r="G39" s="2" t="str">
        <f>TEXT(Table53[[#This Row],[JOB_TIME]]/15*1.2,"#,##0.0")&amp; " sec"</f>
        <v>1,350.0 sec</v>
      </c>
      <c r="H39" s="2" t="str">
        <f>TEXT(SUBSTITUTE(Table53[[#This Row],[New Time]]," sec","")/60,"#,##0.0")&amp;" min"</f>
        <v>22.5 min</v>
      </c>
    </row>
    <row r="40" spans="1:8" x14ac:dyDescent="0.25">
      <c r="A40" t="s">
        <v>11</v>
      </c>
      <c r="B40" t="s">
        <v>10</v>
      </c>
      <c r="C40" t="s">
        <v>7</v>
      </c>
      <c r="D40">
        <f t="shared" si="0"/>
        <v>75</v>
      </c>
      <c r="E40">
        <f>VALUE(Table53[[#This Row],[JOB_TIME_old]])*Table53[[#This Row],[Rate]]</f>
        <v>11250</v>
      </c>
      <c r="F40" s="2" t="str">
        <f>TEXT(VALUE(Table53[[#This Row],[JOB_TIME_old]])/15*1.2,"#,##0.0")&amp; " sec"</f>
        <v>12.0 sec</v>
      </c>
      <c r="G40" s="2" t="str">
        <f>TEXT(Table53[[#This Row],[JOB_TIME]]/15*1.2,"#,##0.0")&amp; " sec"</f>
        <v>900.0 sec</v>
      </c>
      <c r="H40" s="2" t="str">
        <f>TEXT(SUBSTITUTE(Table53[[#This Row],[New Time]]," sec","")/60,"#,##0.0")&amp;" min"</f>
        <v>15.0 min</v>
      </c>
    </row>
    <row r="41" spans="1:8" x14ac:dyDescent="0.25">
      <c r="A41" t="s">
        <v>9</v>
      </c>
      <c r="B41" t="s">
        <v>8</v>
      </c>
      <c r="C41" t="s">
        <v>7</v>
      </c>
      <c r="D41">
        <f t="shared" si="0"/>
        <v>75</v>
      </c>
      <c r="E41">
        <f>VALUE(Table53[[#This Row],[JOB_TIME_old]])*Table53[[#This Row],[Rate]]</f>
        <v>11250</v>
      </c>
      <c r="F41" s="2" t="str">
        <f>TEXT(VALUE(Table53[[#This Row],[JOB_TIME_old]])/15*1.2,"#,##0.0")&amp; " sec"</f>
        <v>12.0 sec</v>
      </c>
      <c r="G41" s="2" t="str">
        <f>TEXT(Table53[[#This Row],[JOB_TIME]]/15*1.2,"#,##0.0")&amp; " sec"</f>
        <v>900.0 sec</v>
      </c>
      <c r="H41" s="2" t="str">
        <f>TEXT(SUBSTITUTE(Table53[[#This Row],[New Time]]," sec","")/60,"#,##0.0")&amp;" min"</f>
        <v>15.0 min</v>
      </c>
    </row>
    <row r="42" spans="1:8" x14ac:dyDescent="0.25">
      <c r="A42" t="s">
        <v>6</v>
      </c>
      <c r="B42" t="s">
        <v>5</v>
      </c>
      <c r="C42" t="s">
        <v>4</v>
      </c>
      <c r="D42">
        <f t="shared" si="0"/>
        <v>75</v>
      </c>
      <c r="E42">
        <f>VALUE(Table53[[#This Row],[JOB_TIME_old]])*Table53[[#This Row],[Rate]]</f>
        <v>22500</v>
      </c>
      <c r="F42" s="2" t="str">
        <f>TEXT(VALUE(Table53[[#This Row],[JOB_TIME_old]])/15*1.2,"#,##0.0")&amp; " sec"</f>
        <v>24.0 sec</v>
      </c>
      <c r="G42" s="2" t="str">
        <f>TEXT(Table53[[#This Row],[JOB_TIME]]/15*1.2,"#,##0.0")&amp; " sec"</f>
        <v>1,800.0 sec</v>
      </c>
      <c r="H42" s="2" t="str">
        <f>TEXT(SUBSTITUTE(Table53[[#This Row],[New Time]]," sec","")/60,"#,##0.0")&amp;" min"</f>
        <v>30.0 min</v>
      </c>
    </row>
    <row r="43" spans="1:8" x14ac:dyDescent="0.25">
      <c r="A43" t="s">
        <v>3</v>
      </c>
      <c r="B43" t="s">
        <v>1</v>
      </c>
      <c r="C43" t="s">
        <v>0</v>
      </c>
      <c r="D43">
        <f t="shared" si="0"/>
        <v>75</v>
      </c>
      <c r="E43">
        <f>VALUE(Table53[[#This Row],[JOB_TIME_old]])*Table53[[#This Row],[Rate]]</f>
        <v>14100</v>
      </c>
      <c r="F43" s="2" t="str">
        <f>TEXT(VALUE(Table53[[#This Row],[JOB_TIME_old]])/15*1.2,"#,##0.0")&amp; " sec"</f>
        <v>15.0 sec</v>
      </c>
      <c r="G43" s="2" t="str">
        <f>TEXT(Table53[[#This Row],[JOB_TIME]]/15*1.2,"#,##0.0")&amp; " sec"</f>
        <v>1,128.0 sec</v>
      </c>
      <c r="H43" s="2" t="str">
        <f>TEXT(SUBSTITUTE(Table53[[#This Row],[New Time]]," sec","")/60,"#,##0.0")&amp;" min"</f>
        <v>18.8 min</v>
      </c>
    </row>
    <row r="44" spans="1:8" x14ac:dyDescent="0.25">
      <c r="A44" t="s">
        <v>2</v>
      </c>
      <c r="B44" t="s">
        <v>1</v>
      </c>
      <c r="C44" t="s">
        <v>0</v>
      </c>
      <c r="D44">
        <f t="shared" si="0"/>
        <v>75</v>
      </c>
      <c r="E44">
        <f>VALUE(Table53[[#This Row],[JOB_TIME_old]])*Table53[[#This Row],[Rate]]</f>
        <v>14100</v>
      </c>
      <c r="F44" s="2" t="str">
        <f>TEXT(VALUE(Table53[[#This Row],[JOB_TIME_old]])/15*1.2,"#,##0.0")&amp; " sec"</f>
        <v>15.0 sec</v>
      </c>
      <c r="G44" s="2" t="str">
        <f>TEXT(Table53[[#This Row],[JOB_TIME]]/15*1.2,"#,##0.0")&amp; " sec"</f>
        <v>1,128.0 sec</v>
      </c>
      <c r="H44" s="2" t="str">
        <f>TEXT(SUBSTITUTE(Table53[[#This Row],[New Time]]," sec","")/60,"#,##0.0")&amp;" min"</f>
        <v>18.8 min</v>
      </c>
    </row>
    <row r="45" spans="1:8" x14ac:dyDescent="0.25">
      <c r="A45" t="s">
        <v>76</v>
      </c>
      <c r="B45" t="s">
        <v>77</v>
      </c>
      <c r="C45" t="s">
        <v>78</v>
      </c>
      <c r="D45">
        <v>100</v>
      </c>
      <c r="E45" s="5">
        <f>VALUE(Table53[[#This Row],[JOB_TIME_old]])*Table53[[#This Row],[Rate]]</f>
        <v>17000</v>
      </c>
      <c r="F45" s="6" t="str">
        <f>TEXT(VALUE(Table53[[#This Row],[JOB_TIME_old]])/15*1.2,"#,##0.0")&amp; " sec"</f>
        <v>13.6 sec</v>
      </c>
      <c r="G45" s="6" t="str">
        <f>TEXT(Table53[[#This Row],[JOB_TIME]]/15*1.2,"#,##0.0")&amp; " sec"</f>
        <v>1,360.0 sec</v>
      </c>
      <c r="H45" s="6" t="str">
        <f>TEXT(SUBSTITUTE(Table53[[#This Row],[New Time]]," sec","")/60,"#,##0.0")&amp;" min"</f>
        <v>22.7 min</v>
      </c>
    </row>
    <row r="46" spans="1:8" x14ac:dyDescent="0.25">
      <c r="A46" t="s">
        <v>79</v>
      </c>
      <c r="B46" t="s">
        <v>80</v>
      </c>
      <c r="C46" t="s">
        <v>81</v>
      </c>
      <c r="D46">
        <f t="shared" si="0"/>
        <v>100</v>
      </c>
      <c r="E46" s="5">
        <f>VALUE(Table53[[#This Row],[JOB_TIME_old]])*Table53[[#This Row],[Rate]]</f>
        <v>60000</v>
      </c>
      <c r="F46" s="6" t="str">
        <f>TEXT(VALUE(Table53[[#This Row],[JOB_TIME_old]])/15*1.2,"#,##0.0")&amp; " sec"</f>
        <v>48.0 sec</v>
      </c>
      <c r="G46" s="6" t="str">
        <f>TEXT(Table53[[#This Row],[JOB_TIME]]/15*1.2,"#,##0.0")&amp; " sec"</f>
        <v>4,800.0 sec</v>
      </c>
      <c r="H46" s="6" t="str">
        <f>TEXT(SUBSTITUTE(Table53[[#This Row],[New Time]]," sec","")/60,"#,##0.0")&amp;" min"</f>
        <v>80.0 min</v>
      </c>
    </row>
    <row r="47" spans="1:8" x14ac:dyDescent="0.25">
      <c r="A47" t="s">
        <v>83</v>
      </c>
      <c r="B47" t="s">
        <v>77</v>
      </c>
      <c r="C47" t="s">
        <v>78</v>
      </c>
      <c r="D47">
        <f t="shared" si="0"/>
        <v>100</v>
      </c>
      <c r="E47" s="5">
        <f>VALUE(Table53[[#This Row],[JOB_TIME_old]])*Table53[[#This Row],[Rate]]</f>
        <v>17000</v>
      </c>
      <c r="F47" s="6" t="str">
        <f>TEXT(VALUE(Table53[[#This Row],[JOB_TIME_old]])/15*1.2,"#,##0.0")&amp; " sec"</f>
        <v>13.6 sec</v>
      </c>
      <c r="G47" s="6" t="str">
        <f>TEXT(Table53[[#This Row],[JOB_TIME]]/15*1.2,"#,##0.0")&amp; " sec"</f>
        <v>1,360.0 sec</v>
      </c>
      <c r="H47" s="6" t="str">
        <f>TEXT(SUBSTITUTE(Table53[[#This Row],[New Time]]," sec","")/60,"#,##0.0")&amp;" min"</f>
        <v>22.7 min</v>
      </c>
    </row>
    <row r="48" spans="1:8" x14ac:dyDescent="0.25">
      <c r="A48" t="s">
        <v>84</v>
      </c>
      <c r="B48" t="s">
        <v>85</v>
      </c>
      <c r="C48" t="s">
        <v>81</v>
      </c>
      <c r="D48">
        <f t="shared" si="0"/>
        <v>100</v>
      </c>
      <c r="E48" s="5">
        <f>VALUE(Table53[[#This Row],[JOB_TIME_old]])*Table53[[#This Row],[Rate]]</f>
        <v>60000</v>
      </c>
      <c r="F48" s="6" t="str">
        <f>TEXT(VALUE(Table53[[#This Row],[JOB_TIME_old]])/15*1.2,"#,##0.0")&amp; " sec"</f>
        <v>48.0 sec</v>
      </c>
      <c r="G48" s="6" t="str">
        <f>TEXT(Table53[[#This Row],[JOB_TIME]]/15*1.2,"#,##0.0")&amp; " sec"</f>
        <v>4,800.0 sec</v>
      </c>
      <c r="H48" s="6" t="str">
        <f>TEXT(SUBSTITUTE(Table53[[#This Row],[New Time]]," sec","")/60,"#,##0.0")&amp;" min"</f>
        <v>80.0 min</v>
      </c>
    </row>
  </sheetData>
  <conditionalFormatting sqref="A2:A48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Babar</dc:creator>
  <cp:lastModifiedBy>Hamza Babar</cp:lastModifiedBy>
  <dcterms:created xsi:type="dcterms:W3CDTF">2025-07-25T16:05:39Z</dcterms:created>
  <dcterms:modified xsi:type="dcterms:W3CDTF">2025-07-25T21:41:20Z</dcterms:modified>
</cp:coreProperties>
</file>