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man\Desktop\AI Project\Steps for Scenarios\"/>
    </mc:Choice>
  </mc:AlternateContent>
  <xr:revisionPtr revIDLastSave="0" documentId="13_ncr:1_{EFEAAA5B-ECAE-4002-BF57-39A4E529A6AA}" xr6:coauthVersionLast="47" xr6:coauthVersionMax="47" xr10:uidLastSave="{00000000-0000-0000-0000-000000000000}"/>
  <bookViews>
    <workbookView xWindow="-120" yWindow="-120" windowWidth="29040" windowHeight="15720" xr2:uid="{2ADE6C05-6E5B-4B43-BBCE-80F991AC16A9}"/>
  </bookViews>
  <sheets>
    <sheet name="Step 1" sheetId="1" r:id="rId1"/>
    <sheet name="Step 2-12" sheetId="4" r:id="rId2"/>
    <sheet name="Step 10+" sheetId="5" r:id="rId3"/>
  </sheets>
  <definedNames>
    <definedName name="_xlnm._FilterDatabase" localSheetId="1" hidden="1">'Step 2-12'!$R$20:$AD$220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01" i="4" l="1"/>
  <c r="AD29" i="4"/>
  <c r="B35" i="5"/>
  <c r="B34" i="5"/>
  <c r="B33" i="5"/>
  <c r="B32" i="5"/>
  <c r="B29" i="5"/>
  <c r="B28" i="5"/>
  <c r="B27" i="5"/>
  <c r="B26" i="5"/>
  <c r="B23" i="5"/>
  <c r="B22" i="5"/>
  <c r="B21" i="5"/>
  <c r="B20" i="5"/>
  <c r="AC201" i="4"/>
  <c r="AC29" i="4"/>
  <c r="AO21" i="4"/>
  <c r="AP21" i="4"/>
  <c r="AQ21" i="4"/>
  <c r="AR21" i="4"/>
  <c r="AO22" i="4"/>
  <c r="AP22" i="4"/>
  <c r="AQ22" i="4"/>
  <c r="AR22" i="4"/>
  <c r="AO23" i="4"/>
  <c r="AP23" i="4"/>
  <c r="AQ23" i="4"/>
  <c r="AR23" i="4"/>
  <c r="AO24" i="4"/>
  <c r="AP24" i="4"/>
  <c r="AQ24" i="4"/>
  <c r="AR24" i="4"/>
  <c r="AO25" i="4"/>
  <c r="AP25" i="4"/>
  <c r="AQ25" i="4"/>
  <c r="AR25" i="4"/>
  <c r="AO26" i="4"/>
  <c r="AP26" i="4"/>
  <c r="AQ26" i="4"/>
  <c r="AR26" i="4"/>
  <c r="AO27" i="4"/>
  <c r="AP27" i="4"/>
  <c r="AQ27" i="4"/>
  <c r="AR27" i="4"/>
  <c r="AO28" i="4"/>
  <c r="AP28" i="4"/>
  <c r="AQ28" i="4"/>
  <c r="AR28" i="4"/>
  <c r="AO29" i="4"/>
  <c r="AP29" i="4"/>
  <c r="AQ29" i="4"/>
  <c r="AR29" i="4"/>
  <c r="AO30" i="4"/>
  <c r="AP30" i="4"/>
  <c r="AQ30" i="4"/>
  <c r="AR30" i="4"/>
  <c r="AO31" i="4"/>
  <c r="AP31" i="4"/>
  <c r="AQ31" i="4"/>
  <c r="AR31" i="4"/>
  <c r="AO32" i="4"/>
  <c r="AP32" i="4"/>
  <c r="AQ32" i="4"/>
  <c r="AR32" i="4"/>
  <c r="AO33" i="4"/>
  <c r="AP33" i="4"/>
  <c r="AQ33" i="4"/>
  <c r="AR33" i="4"/>
  <c r="AO34" i="4"/>
  <c r="AP34" i="4"/>
  <c r="AQ34" i="4"/>
  <c r="AR34" i="4"/>
  <c r="AO35" i="4"/>
  <c r="AP35" i="4"/>
  <c r="AQ35" i="4"/>
  <c r="AR35" i="4"/>
  <c r="AO36" i="4"/>
  <c r="AP36" i="4"/>
  <c r="AQ36" i="4"/>
  <c r="AR36" i="4"/>
  <c r="AO37" i="4"/>
  <c r="AP37" i="4"/>
  <c r="AQ37" i="4"/>
  <c r="AR37" i="4"/>
  <c r="AO38" i="4"/>
  <c r="AP38" i="4"/>
  <c r="AQ38" i="4"/>
  <c r="AR38" i="4"/>
  <c r="AO39" i="4"/>
  <c r="AP39" i="4"/>
  <c r="AQ39" i="4"/>
  <c r="AR39" i="4"/>
  <c r="AO40" i="4"/>
  <c r="AP40" i="4"/>
  <c r="AQ40" i="4"/>
  <c r="AR40" i="4"/>
  <c r="AO41" i="4"/>
  <c r="AP41" i="4"/>
  <c r="AQ41" i="4"/>
  <c r="AR41" i="4"/>
  <c r="AO42" i="4"/>
  <c r="AP42" i="4"/>
  <c r="AQ42" i="4"/>
  <c r="AR42" i="4"/>
  <c r="AO43" i="4"/>
  <c r="AP43" i="4"/>
  <c r="AQ43" i="4"/>
  <c r="AR43" i="4"/>
  <c r="AO44" i="4"/>
  <c r="AP44" i="4"/>
  <c r="AQ44" i="4"/>
  <c r="AR44" i="4"/>
  <c r="AO45" i="4"/>
  <c r="AP45" i="4"/>
  <c r="AQ45" i="4"/>
  <c r="AR45" i="4"/>
  <c r="AO46" i="4"/>
  <c r="AP46" i="4"/>
  <c r="AQ46" i="4"/>
  <c r="AR46" i="4"/>
  <c r="AO47" i="4"/>
  <c r="AP47" i="4"/>
  <c r="AQ47" i="4"/>
  <c r="AR47" i="4"/>
  <c r="AO48" i="4"/>
  <c r="AP48" i="4"/>
  <c r="AQ48" i="4"/>
  <c r="AR48" i="4"/>
  <c r="AO49" i="4"/>
  <c r="AP49" i="4"/>
  <c r="AQ49" i="4"/>
  <c r="AR49" i="4"/>
  <c r="AO50" i="4"/>
  <c r="AP50" i="4"/>
  <c r="AQ50" i="4"/>
  <c r="AR50" i="4"/>
  <c r="AO51" i="4"/>
  <c r="AP51" i="4"/>
  <c r="AQ51" i="4"/>
  <c r="AR51" i="4"/>
  <c r="AO52" i="4"/>
  <c r="AP52" i="4"/>
  <c r="AQ52" i="4"/>
  <c r="AR52" i="4"/>
  <c r="AO53" i="4"/>
  <c r="AP53" i="4"/>
  <c r="AQ53" i="4"/>
  <c r="AR53" i="4"/>
  <c r="AO54" i="4"/>
  <c r="AP54" i="4"/>
  <c r="AQ54" i="4"/>
  <c r="AR54" i="4"/>
  <c r="AO55" i="4"/>
  <c r="AP55" i="4"/>
  <c r="AQ55" i="4"/>
  <c r="AR55" i="4"/>
  <c r="AO56" i="4"/>
  <c r="AP56" i="4"/>
  <c r="AQ56" i="4"/>
  <c r="AR56" i="4"/>
  <c r="AO57" i="4"/>
  <c r="AP57" i="4"/>
  <c r="AQ57" i="4"/>
  <c r="AR57" i="4"/>
  <c r="AO58" i="4"/>
  <c r="AP58" i="4"/>
  <c r="AQ58" i="4"/>
  <c r="AR58" i="4"/>
  <c r="AO59" i="4"/>
  <c r="AP59" i="4"/>
  <c r="AQ59" i="4"/>
  <c r="AR59" i="4"/>
  <c r="AO60" i="4"/>
  <c r="AP60" i="4"/>
  <c r="AQ60" i="4"/>
  <c r="AR60" i="4"/>
  <c r="AO61" i="4"/>
  <c r="AP61" i="4"/>
  <c r="AQ61" i="4"/>
  <c r="AR61" i="4"/>
  <c r="AO62" i="4"/>
  <c r="AP62" i="4"/>
  <c r="AQ62" i="4"/>
  <c r="AR62" i="4"/>
  <c r="AO63" i="4"/>
  <c r="AP63" i="4"/>
  <c r="AQ63" i="4"/>
  <c r="AR63" i="4"/>
  <c r="AO64" i="4"/>
  <c r="AP64" i="4"/>
  <c r="AQ64" i="4"/>
  <c r="AR64" i="4"/>
  <c r="AO65" i="4"/>
  <c r="AP65" i="4"/>
  <c r="AQ65" i="4"/>
  <c r="AR65" i="4"/>
  <c r="AO66" i="4"/>
  <c r="AP66" i="4"/>
  <c r="AQ66" i="4"/>
  <c r="AR66" i="4"/>
  <c r="AO67" i="4"/>
  <c r="AP67" i="4"/>
  <c r="AQ67" i="4"/>
  <c r="AR67" i="4"/>
  <c r="AO68" i="4"/>
  <c r="AP68" i="4"/>
  <c r="AQ68" i="4"/>
  <c r="AR68" i="4"/>
  <c r="AO69" i="4"/>
  <c r="AP69" i="4"/>
  <c r="AQ69" i="4"/>
  <c r="AR69" i="4"/>
  <c r="AO70" i="4"/>
  <c r="AP70" i="4"/>
  <c r="AQ70" i="4"/>
  <c r="AR70" i="4"/>
  <c r="AO71" i="4"/>
  <c r="AP71" i="4"/>
  <c r="AQ71" i="4"/>
  <c r="AR71" i="4"/>
  <c r="AO72" i="4"/>
  <c r="AP72" i="4"/>
  <c r="AQ72" i="4"/>
  <c r="AR72" i="4"/>
  <c r="AO73" i="4"/>
  <c r="AP73" i="4"/>
  <c r="AQ73" i="4"/>
  <c r="AR73" i="4"/>
  <c r="AO74" i="4"/>
  <c r="AP74" i="4"/>
  <c r="AQ74" i="4"/>
  <c r="AR74" i="4"/>
  <c r="AO75" i="4"/>
  <c r="AP75" i="4"/>
  <c r="AQ75" i="4"/>
  <c r="AR75" i="4"/>
  <c r="AO76" i="4"/>
  <c r="AP76" i="4"/>
  <c r="AQ76" i="4"/>
  <c r="AR76" i="4"/>
  <c r="AO77" i="4"/>
  <c r="AP77" i="4"/>
  <c r="AQ77" i="4"/>
  <c r="AR77" i="4"/>
  <c r="AO78" i="4"/>
  <c r="AP78" i="4"/>
  <c r="AQ78" i="4"/>
  <c r="AR78" i="4"/>
  <c r="AO79" i="4"/>
  <c r="AP79" i="4"/>
  <c r="AQ79" i="4"/>
  <c r="AR79" i="4"/>
  <c r="AO80" i="4"/>
  <c r="AP80" i="4"/>
  <c r="AQ80" i="4"/>
  <c r="AR80" i="4"/>
  <c r="AO81" i="4"/>
  <c r="AP81" i="4"/>
  <c r="AQ81" i="4"/>
  <c r="AR81" i="4"/>
  <c r="AO82" i="4"/>
  <c r="AP82" i="4"/>
  <c r="AQ82" i="4"/>
  <c r="AR82" i="4"/>
  <c r="AO83" i="4"/>
  <c r="AP83" i="4"/>
  <c r="AQ83" i="4"/>
  <c r="AR83" i="4"/>
  <c r="AO84" i="4"/>
  <c r="AP84" i="4"/>
  <c r="AQ84" i="4"/>
  <c r="AR84" i="4"/>
  <c r="AO85" i="4"/>
  <c r="AP85" i="4"/>
  <c r="AQ85" i="4"/>
  <c r="AR85" i="4"/>
  <c r="AO86" i="4"/>
  <c r="AP86" i="4"/>
  <c r="AQ86" i="4"/>
  <c r="AR86" i="4"/>
  <c r="AO87" i="4"/>
  <c r="AP87" i="4"/>
  <c r="AQ87" i="4"/>
  <c r="AR87" i="4"/>
  <c r="AO88" i="4"/>
  <c r="AP88" i="4"/>
  <c r="AQ88" i="4"/>
  <c r="AR88" i="4"/>
  <c r="AO89" i="4"/>
  <c r="AP89" i="4"/>
  <c r="AQ89" i="4"/>
  <c r="AR89" i="4"/>
  <c r="AO90" i="4"/>
  <c r="AP90" i="4"/>
  <c r="AQ90" i="4"/>
  <c r="AR90" i="4"/>
  <c r="AO91" i="4"/>
  <c r="AP91" i="4"/>
  <c r="AQ91" i="4"/>
  <c r="AR91" i="4"/>
  <c r="AO92" i="4"/>
  <c r="AP92" i="4"/>
  <c r="AQ92" i="4"/>
  <c r="AR92" i="4"/>
  <c r="AO93" i="4"/>
  <c r="AP93" i="4"/>
  <c r="AQ93" i="4"/>
  <c r="AR93" i="4"/>
  <c r="AO94" i="4"/>
  <c r="AP94" i="4"/>
  <c r="AQ94" i="4"/>
  <c r="AR94" i="4"/>
  <c r="AO95" i="4"/>
  <c r="AP95" i="4"/>
  <c r="AQ95" i="4"/>
  <c r="AR95" i="4"/>
  <c r="AO96" i="4"/>
  <c r="AP96" i="4"/>
  <c r="AQ96" i="4"/>
  <c r="AR96" i="4"/>
  <c r="AO97" i="4"/>
  <c r="AP97" i="4"/>
  <c r="AQ97" i="4"/>
  <c r="AR97" i="4"/>
  <c r="AO98" i="4"/>
  <c r="AP98" i="4"/>
  <c r="AQ98" i="4"/>
  <c r="AR98" i="4"/>
  <c r="AO99" i="4"/>
  <c r="AP99" i="4"/>
  <c r="AQ99" i="4"/>
  <c r="AR99" i="4"/>
  <c r="AO100" i="4"/>
  <c r="AP100" i="4"/>
  <c r="AQ100" i="4"/>
  <c r="AR100" i="4"/>
  <c r="AO101" i="4"/>
  <c r="AP101" i="4"/>
  <c r="AQ101" i="4"/>
  <c r="AR101" i="4"/>
  <c r="AO102" i="4"/>
  <c r="AP102" i="4"/>
  <c r="AQ102" i="4"/>
  <c r="AR102" i="4"/>
  <c r="AO103" i="4"/>
  <c r="AP103" i="4"/>
  <c r="AQ103" i="4"/>
  <c r="AR103" i="4"/>
  <c r="AO104" i="4"/>
  <c r="AP104" i="4"/>
  <c r="AQ104" i="4"/>
  <c r="AR104" i="4"/>
  <c r="AO105" i="4"/>
  <c r="AP105" i="4"/>
  <c r="AQ105" i="4"/>
  <c r="AR105" i="4"/>
  <c r="AO106" i="4"/>
  <c r="AP106" i="4"/>
  <c r="AQ106" i="4"/>
  <c r="AR106" i="4"/>
  <c r="AO107" i="4"/>
  <c r="AP107" i="4"/>
  <c r="AQ107" i="4"/>
  <c r="AR107" i="4"/>
  <c r="AO108" i="4"/>
  <c r="AP108" i="4"/>
  <c r="AQ108" i="4"/>
  <c r="AR108" i="4"/>
  <c r="AO109" i="4"/>
  <c r="AP109" i="4"/>
  <c r="AQ109" i="4"/>
  <c r="AR109" i="4"/>
  <c r="AO110" i="4"/>
  <c r="AP110" i="4"/>
  <c r="AQ110" i="4"/>
  <c r="AR110" i="4"/>
  <c r="AO111" i="4"/>
  <c r="AP111" i="4"/>
  <c r="AQ111" i="4"/>
  <c r="AR111" i="4"/>
  <c r="AO112" i="4"/>
  <c r="AP112" i="4"/>
  <c r="AQ112" i="4"/>
  <c r="AR112" i="4"/>
  <c r="AO113" i="4"/>
  <c r="AP113" i="4"/>
  <c r="AQ113" i="4"/>
  <c r="AR113" i="4"/>
  <c r="AO114" i="4"/>
  <c r="AP114" i="4"/>
  <c r="AQ114" i="4"/>
  <c r="AR114" i="4"/>
  <c r="AO115" i="4"/>
  <c r="AP115" i="4"/>
  <c r="AQ115" i="4"/>
  <c r="AR115" i="4"/>
  <c r="AO116" i="4"/>
  <c r="AP116" i="4"/>
  <c r="AQ116" i="4"/>
  <c r="AR116" i="4"/>
  <c r="AO117" i="4"/>
  <c r="AP117" i="4"/>
  <c r="AQ117" i="4"/>
  <c r="AR117" i="4"/>
  <c r="AO118" i="4"/>
  <c r="AP118" i="4"/>
  <c r="AQ118" i="4"/>
  <c r="AR118" i="4"/>
  <c r="AO119" i="4"/>
  <c r="AP119" i="4"/>
  <c r="AQ119" i="4"/>
  <c r="AR119" i="4"/>
  <c r="AO120" i="4"/>
  <c r="AP120" i="4"/>
  <c r="AQ120" i="4"/>
  <c r="AR120" i="4"/>
  <c r="AO121" i="4"/>
  <c r="AP121" i="4"/>
  <c r="AQ121" i="4"/>
  <c r="AR121" i="4"/>
  <c r="AO122" i="4"/>
  <c r="AP122" i="4"/>
  <c r="AQ122" i="4"/>
  <c r="AR122" i="4"/>
  <c r="AO123" i="4"/>
  <c r="AP123" i="4"/>
  <c r="AQ123" i="4"/>
  <c r="AR123" i="4"/>
  <c r="AO124" i="4"/>
  <c r="AP124" i="4"/>
  <c r="AQ124" i="4"/>
  <c r="AR124" i="4"/>
  <c r="AO125" i="4"/>
  <c r="AP125" i="4"/>
  <c r="AQ125" i="4"/>
  <c r="AR125" i="4"/>
  <c r="AO126" i="4"/>
  <c r="AP126" i="4"/>
  <c r="AQ126" i="4"/>
  <c r="AR126" i="4"/>
  <c r="AO127" i="4"/>
  <c r="AP127" i="4"/>
  <c r="AQ127" i="4"/>
  <c r="AR127" i="4"/>
  <c r="AO128" i="4"/>
  <c r="AP128" i="4"/>
  <c r="AQ128" i="4"/>
  <c r="AR128" i="4"/>
  <c r="AO129" i="4"/>
  <c r="AP129" i="4"/>
  <c r="AQ129" i="4"/>
  <c r="AR129" i="4"/>
  <c r="AO130" i="4"/>
  <c r="AP130" i="4"/>
  <c r="AQ130" i="4"/>
  <c r="AR130" i="4"/>
  <c r="AO131" i="4"/>
  <c r="AP131" i="4"/>
  <c r="AQ131" i="4"/>
  <c r="AR131" i="4"/>
  <c r="AO132" i="4"/>
  <c r="AP132" i="4"/>
  <c r="AQ132" i="4"/>
  <c r="AR132" i="4"/>
  <c r="AO133" i="4"/>
  <c r="AP133" i="4"/>
  <c r="AQ133" i="4"/>
  <c r="AR133" i="4"/>
  <c r="AO134" i="4"/>
  <c r="AP134" i="4"/>
  <c r="AQ134" i="4"/>
  <c r="AR134" i="4"/>
  <c r="AO135" i="4"/>
  <c r="AP135" i="4"/>
  <c r="AQ135" i="4"/>
  <c r="AR135" i="4"/>
  <c r="AO136" i="4"/>
  <c r="AP136" i="4"/>
  <c r="AQ136" i="4"/>
  <c r="AR136" i="4"/>
  <c r="AO137" i="4"/>
  <c r="AP137" i="4"/>
  <c r="AQ137" i="4"/>
  <c r="AR137" i="4"/>
  <c r="AO138" i="4"/>
  <c r="AP138" i="4"/>
  <c r="AQ138" i="4"/>
  <c r="AR138" i="4"/>
  <c r="AO139" i="4"/>
  <c r="AP139" i="4"/>
  <c r="AQ139" i="4"/>
  <c r="AR139" i="4"/>
  <c r="AO140" i="4"/>
  <c r="AP140" i="4"/>
  <c r="AQ140" i="4"/>
  <c r="AR140" i="4"/>
  <c r="AO141" i="4"/>
  <c r="AP141" i="4"/>
  <c r="AQ141" i="4"/>
  <c r="AR141" i="4"/>
  <c r="AO142" i="4"/>
  <c r="AP142" i="4"/>
  <c r="AQ142" i="4"/>
  <c r="AR142" i="4"/>
  <c r="AO143" i="4"/>
  <c r="AP143" i="4"/>
  <c r="AQ143" i="4"/>
  <c r="AR143" i="4"/>
  <c r="AO144" i="4"/>
  <c r="AP144" i="4"/>
  <c r="AQ144" i="4"/>
  <c r="AR144" i="4"/>
  <c r="AO145" i="4"/>
  <c r="AP145" i="4"/>
  <c r="AQ145" i="4"/>
  <c r="AR145" i="4"/>
  <c r="AO146" i="4"/>
  <c r="AP146" i="4"/>
  <c r="AQ146" i="4"/>
  <c r="AR146" i="4"/>
  <c r="AO147" i="4"/>
  <c r="AP147" i="4"/>
  <c r="AQ147" i="4"/>
  <c r="AR147" i="4"/>
  <c r="AO148" i="4"/>
  <c r="AP148" i="4"/>
  <c r="AQ148" i="4"/>
  <c r="AR148" i="4"/>
  <c r="AO149" i="4"/>
  <c r="AP149" i="4"/>
  <c r="AQ149" i="4"/>
  <c r="AR149" i="4"/>
  <c r="AO150" i="4"/>
  <c r="AP150" i="4"/>
  <c r="AQ150" i="4"/>
  <c r="AR150" i="4"/>
  <c r="AO151" i="4"/>
  <c r="AP151" i="4"/>
  <c r="AQ151" i="4"/>
  <c r="AR151" i="4"/>
  <c r="AO152" i="4"/>
  <c r="AP152" i="4"/>
  <c r="AQ152" i="4"/>
  <c r="AR152" i="4"/>
  <c r="AO153" i="4"/>
  <c r="AP153" i="4"/>
  <c r="AQ153" i="4"/>
  <c r="AR153" i="4"/>
  <c r="AO154" i="4"/>
  <c r="AP154" i="4"/>
  <c r="AQ154" i="4"/>
  <c r="AR154" i="4"/>
  <c r="AO155" i="4"/>
  <c r="AP155" i="4"/>
  <c r="AQ155" i="4"/>
  <c r="AR155" i="4"/>
  <c r="AO156" i="4"/>
  <c r="AP156" i="4"/>
  <c r="AQ156" i="4"/>
  <c r="AR156" i="4"/>
  <c r="AO157" i="4"/>
  <c r="AP157" i="4"/>
  <c r="AQ157" i="4"/>
  <c r="AR157" i="4"/>
  <c r="AO158" i="4"/>
  <c r="AP158" i="4"/>
  <c r="AQ158" i="4"/>
  <c r="AR158" i="4"/>
  <c r="AO159" i="4"/>
  <c r="AP159" i="4"/>
  <c r="AQ159" i="4"/>
  <c r="AR159" i="4"/>
  <c r="AO160" i="4"/>
  <c r="AP160" i="4"/>
  <c r="AQ160" i="4"/>
  <c r="AR160" i="4"/>
  <c r="AO161" i="4"/>
  <c r="AP161" i="4"/>
  <c r="AQ161" i="4"/>
  <c r="AR161" i="4"/>
  <c r="AO162" i="4"/>
  <c r="AP162" i="4"/>
  <c r="AQ162" i="4"/>
  <c r="AR162" i="4"/>
  <c r="AO163" i="4"/>
  <c r="AP163" i="4"/>
  <c r="AQ163" i="4"/>
  <c r="AR163" i="4"/>
  <c r="AO164" i="4"/>
  <c r="AP164" i="4"/>
  <c r="AQ164" i="4"/>
  <c r="AR164" i="4"/>
  <c r="AO165" i="4"/>
  <c r="AP165" i="4"/>
  <c r="AQ165" i="4"/>
  <c r="AR165" i="4"/>
  <c r="AO166" i="4"/>
  <c r="AP166" i="4"/>
  <c r="AQ166" i="4"/>
  <c r="AR166" i="4"/>
  <c r="AO167" i="4"/>
  <c r="AP167" i="4"/>
  <c r="AQ167" i="4"/>
  <c r="AR167" i="4"/>
  <c r="AO168" i="4"/>
  <c r="AP168" i="4"/>
  <c r="AQ168" i="4"/>
  <c r="AR168" i="4"/>
  <c r="AO169" i="4"/>
  <c r="AP169" i="4"/>
  <c r="AQ169" i="4"/>
  <c r="AR169" i="4"/>
  <c r="AO170" i="4"/>
  <c r="AP170" i="4"/>
  <c r="AQ170" i="4"/>
  <c r="AR170" i="4"/>
  <c r="AO171" i="4"/>
  <c r="AP171" i="4"/>
  <c r="AQ171" i="4"/>
  <c r="AR171" i="4"/>
  <c r="AO172" i="4"/>
  <c r="AP172" i="4"/>
  <c r="AQ172" i="4"/>
  <c r="AR172" i="4"/>
  <c r="AO173" i="4"/>
  <c r="AP173" i="4"/>
  <c r="AQ173" i="4"/>
  <c r="AR173" i="4"/>
  <c r="AO174" i="4"/>
  <c r="AP174" i="4"/>
  <c r="AQ174" i="4"/>
  <c r="AR174" i="4"/>
  <c r="AO175" i="4"/>
  <c r="AP175" i="4"/>
  <c r="AQ175" i="4"/>
  <c r="AR175" i="4"/>
  <c r="AO176" i="4"/>
  <c r="AP176" i="4"/>
  <c r="AQ176" i="4"/>
  <c r="AR176" i="4"/>
  <c r="AO177" i="4"/>
  <c r="AP177" i="4"/>
  <c r="AQ177" i="4"/>
  <c r="AR177" i="4"/>
  <c r="AO178" i="4"/>
  <c r="AP178" i="4"/>
  <c r="AQ178" i="4"/>
  <c r="AR178" i="4"/>
  <c r="AO179" i="4"/>
  <c r="AP179" i="4"/>
  <c r="AQ179" i="4"/>
  <c r="AR179" i="4"/>
  <c r="AO180" i="4"/>
  <c r="AP180" i="4"/>
  <c r="AQ180" i="4"/>
  <c r="AR180" i="4"/>
  <c r="AO181" i="4"/>
  <c r="AP181" i="4"/>
  <c r="AQ181" i="4"/>
  <c r="AR181" i="4"/>
  <c r="AO182" i="4"/>
  <c r="AP182" i="4"/>
  <c r="AQ182" i="4"/>
  <c r="AR182" i="4"/>
  <c r="AO183" i="4"/>
  <c r="AP183" i="4"/>
  <c r="AQ183" i="4"/>
  <c r="AR183" i="4"/>
  <c r="AO184" i="4"/>
  <c r="AP184" i="4"/>
  <c r="AQ184" i="4"/>
  <c r="AR184" i="4"/>
  <c r="AO185" i="4"/>
  <c r="AP185" i="4"/>
  <c r="AQ185" i="4"/>
  <c r="AR185" i="4"/>
  <c r="AO186" i="4"/>
  <c r="AP186" i="4"/>
  <c r="AQ186" i="4"/>
  <c r="AR186" i="4"/>
  <c r="AO187" i="4"/>
  <c r="AP187" i="4"/>
  <c r="AQ187" i="4"/>
  <c r="AR187" i="4"/>
  <c r="AO188" i="4"/>
  <c r="AP188" i="4"/>
  <c r="AQ188" i="4"/>
  <c r="AR188" i="4"/>
  <c r="AO189" i="4"/>
  <c r="AP189" i="4"/>
  <c r="AQ189" i="4"/>
  <c r="AR189" i="4"/>
  <c r="AO190" i="4"/>
  <c r="AP190" i="4"/>
  <c r="AQ190" i="4"/>
  <c r="AR190" i="4"/>
  <c r="AO191" i="4"/>
  <c r="AP191" i="4"/>
  <c r="AQ191" i="4"/>
  <c r="AR191" i="4"/>
  <c r="AO192" i="4"/>
  <c r="AP192" i="4"/>
  <c r="AQ192" i="4"/>
  <c r="AR192" i="4"/>
  <c r="AO193" i="4"/>
  <c r="AP193" i="4"/>
  <c r="AQ193" i="4"/>
  <c r="AR193" i="4"/>
  <c r="AO194" i="4"/>
  <c r="AP194" i="4"/>
  <c r="AQ194" i="4"/>
  <c r="AR194" i="4"/>
  <c r="AO195" i="4"/>
  <c r="AP195" i="4"/>
  <c r="AQ195" i="4"/>
  <c r="AR195" i="4"/>
  <c r="AO196" i="4"/>
  <c r="AP196" i="4"/>
  <c r="AQ196" i="4"/>
  <c r="AR196" i="4"/>
  <c r="AO197" i="4"/>
  <c r="AP197" i="4"/>
  <c r="AQ197" i="4"/>
  <c r="AR197" i="4"/>
  <c r="AO198" i="4"/>
  <c r="AP198" i="4"/>
  <c r="AQ198" i="4"/>
  <c r="AR198" i="4"/>
  <c r="AO199" i="4"/>
  <c r="AP199" i="4"/>
  <c r="AQ199" i="4"/>
  <c r="AR199" i="4"/>
  <c r="AO200" i="4"/>
  <c r="AP200" i="4"/>
  <c r="AQ200" i="4"/>
  <c r="AR200" i="4"/>
  <c r="AO201" i="4"/>
  <c r="AP201" i="4"/>
  <c r="AQ201" i="4"/>
  <c r="AR201" i="4"/>
  <c r="AO202" i="4"/>
  <c r="AP202" i="4"/>
  <c r="AQ202" i="4"/>
  <c r="AR202" i="4"/>
  <c r="AO203" i="4"/>
  <c r="AP203" i="4"/>
  <c r="AQ203" i="4"/>
  <c r="AR203" i="4"/>
  <c r="AO204" i="4"/>
  <c r="AP204" i="4"/>
  <c r="AQ204" i="4"/>
  <c r="AR204" i="4"/>
  <c r="AO205" i="4"/>
  <c r="AP205" i="4"/>
  <c r="AQ205" i="4"/>
  <c r="AR205" i="4"/>
  <c r="AO206" i="4"/>
  <c r="AP206" i="4"/>
  <c r="AQ206" i="4"/>
  <c r="AR206" i="4"/>
  <c r="AO207" i="4"/>
  <c r="AP207" i="4"/>
  <c r="AQ207" i="4"/>
  <c r="AR207" i="4"/>
  <c r="AO208" i="4"/>
  <c r="AP208" i="4"/>
  <c r="AQ208" i="4"/>
  <c r="AR208" i="4"/>
  <c r="AO209" i="4"/>
  <c r="AP209" i="4"/>
  <c r="AQ209" i="4"/>
  <c r="AR209" i="4"/>
  <c r="AO210" i="4"/>
  <c r="AP210" i="4"/>
  <c r="AQ210" i="4"/>
  <c r="AR210" i="4"/>
  <c r="AO211" i="4"/>
  <c r="AP211" i="4"/>
  <c r="AQ211" i="4"/>
  <c r="AR211" i="4"/>
  <c r="AO212" i="4"/>
  <c r="AP212" i="4"/>
  <c r="AQ212" i="4"/>
  <c r="AR212" i="4"/>
  <c r="AO213" i="4"/>
  <c r="AP213" i="4"/>
  <c r="AQ213" i="4"/>
  <c r="AR213" i="4"/>
  <c r="AO214" i="4"/>
  <c r="AP214" i="4"/>
  <c r="AQ214" i="4"/>
  <c r="AR214" i="4"/>
  <c r="AO215" i="4"/>
  <c r="AP215" i="4"/>
  <c r="AQ215" i="4"/>
  <c r="AR215" i="4"/>
  <c r="AO216" i="4"/>
  <c r="AP216" i="4"/>
  <c r="AQ216" i="4"/>
  <c r="AR216" i="4"/>
  <c r="AO217" i="4"/>
  <c r="AP217" i="4"/>
  <c r="AQ217" i="4"/>
  <c r="AR217" i="4"/>
  <c r="AO218" i="4"/>
  <c r="AP218" i="4"/>
  <c r="AQ218" i="4"/>
  <c r="AR218" i="4"/>
  <c r="AO219" i="4"/>
  <c r="AP219" i="4"/>
  <c r="AQ219" i="4"/>
  <c r="AR219" i="4"/>
  <c r="AO220" i="4"/>
  <c r="AP220" i="4"/>
  <c r="AQ220" i="4"/>
  <c r="AR220" i="4"/>
  <c r="AO221" i="4"/>
  <c r="AP221" i="4"/>
  <c r="AQ221" i="4"/>
  <c r="AR221" i="4"/>
  <c r="AO222" i="4"/>
  <c r="AP222" i="4"/>
  <c r="AQ222" i="4"/>
  <c r="AR222" i="4"/>
  <c r="AO223" i="4"/>
  <c r="AP223" i="4"/>
  <c r="AQ223" i="4"/>
  <c r="AR223" i="4"/>
  <c r="AO224" i="4"/>
  <c r="AP224" i="4"/>
  <c r="AQ224" i="4"/>
  <c r="AR224" i="4"/>
  <c r="AO225" i="4"/>
  <c r="AP225" i="4"/>
  <c r="AQ225" i="4"/>
  <c r="AR225" i="4"/>
  <c r="AO226" i="4"/>
  <c r="AP226" i="4"/>
  <c r="AQ226" i="4"/>
  <c r="AR226" i="4"/>
  <c r="AO227" i="4"/>
  <c r="AP227" i="4"/>
  <c r="AQ227" i="4"/>
  <c r="AR227" i="4"/>
  <c r="AO228" i="4"/>
  <c r="AP228" i="4"/>
  <c r="AQ228" i="4"/>
  <c r="AR228" i="4"/>
  <c r="AO229" i="4"/>
  <c r="AP229" i="4"/>
  <c r="AQ229" i="4"/>
  <c r="AR229" i="4"/>
  <c r="AO230" i="4"/>
  <c r="AP230" i="4"/>
  <c r="AQ230" i="4"/>
  <c r="AR230" i="4"/>
  <c r="AO231" i="4"/>
  <c r="AP231" i="4"/>
  <c r="AQ231" i="4"/>
  <c r="AR231" i="4"/>
  <c r="AO232" i="4"/>
  <c r="AP232" i="4"/>
  <c r="AQ232" i="4"/>
  <c r="AR232" i="4"/>
  <c r="AO233" i="4"/>
  <c r="AP233" i="4"/>
  <c r="AQ233" i="4"/>
  <c r="AR233" i="4"/>
  <c r="AO234" i="4"/>
  <c r="AP234" i="4"/>
  <c r="AQ234" i="4"/>
  <c r="AR234" i="4"/>
  <c r="AO235" i="4"/>
  <c r="AP235" i="4"/>
  <c r="AQ235" i="4"/>
  <c r="AR235" i="4"/>
  <c r="AO236" i="4"/>
  <c r="AP236" i="4"/>
  <c r="AQ236" i="4"/>
  <c r="AR236" i="4"/>
  <c r="AO237" i="4"/>
  <c r="AP237" i="4"/>
  <c r="AQ237" i="4"/>
  <c r="AR237" i="4"/>
  <c r="AO238" i="4"/>
  <c r="AP238" i="4"/>
  <c r="AQ238" i="4"/>
  <c r="AR238" i="4"/>
  <c r="AO239" i="4"/>
  <c r="AP239" i="4"/>
  <c r="AQ239" i="4"/>
  <c r="AR239" i="4"/>
  <c r="AO240" i="4"/>
  <c r="AP240" i="4"/>
  <c r="AQ240" i="4"/>
  <c r="AR240" i="4"/>
  <c r="AO241" i="4"/>
  <c r="AP241" i="4"/>
  <c r="AQ241" i="4"/>
  <c r="AR241" i="4"/>
  <c r="AO242" i="4"/>
  <c r="AP242" i="4"/>
  <c r="AQ242" i="4"/>
  <c r="AR242" i="4"/>
  <c r="AO243" i="4"/>
  <c r="AP243" i="4"/>
  <c r="AQ243" i="4"/>
  <c r="AR243" i="4"/>
  <c r="AO244" i="4"/>
  <c r="AP244" i="4"/>
  <c r="AQ244" i="4"/>
  <c r="AR244" i="4"/>
  <c r="AO245" i="4"/>
  <c r="AP245" i="4"/>
  <c r="AQ245" i="4"/>
  <c r="AR245" i="4"/>
  <c r="AO246" i="4"/>
  <c r="AP246" i="4"/>
  <c r="AQ246" i="4"/>
  <c r="AR246" i="4"/>
  <c r="AO247" i="4"/>
  <c r="AP247" i="4"/>
  <c r="AQ247" i="4"/>
  <c r="AR247" i="4"/>
  <c r="AO248" i="4"/>
  <c r="AP248" i="4"/>
  <c r="AQ248" i="4"/>
  <c r="AR248" i="4"/>
  <c r="AO249" i="4"/>
  <c r="AP249" i="4"/>
  <c r="AQ249" i="4"/>
  <c r="AR249" i="4"/>
  <c r="AO250" i="4"/>
  <c r="AP250" i="4"/>
  <c r="AQ250" i="4"/>
  <c r="AR250" i="4"/>
  <c r="AO251" i="4"/>
  <c r="AP251" i="4"/>
  <c r="AQ251" i="4"/>
  <c r="AR251" i="4"/>
  <c r="AO252" i="4"/>
  <c r="AP252" i="4"/>
  <c r="AQ252" i="4"/>
  <c r="AR252" i="4"/>
  <c r="AO253" i="4"/>
  <c r="AP253" i="4"/>
  <c r="AQ253" i="4"/>
  <c r="AR253" i="4"/>
  <c r="AO254" i="4"/>
  <c r="AP254" i="4"/>
  <c r="AQ254" i="4"/>
  <c r="AR254" i="4"/>
  <c r="AO255" i="4"/>
  <c r="AP255" i="4"/>
  <c r="AQ255" i="4"/>
  <c r="AR255" i="4"/>
  <c r="AO256" i="4"/>
  <c r="AP256" i="4"/>
  <c r="AQ256" i="4"/>
  <c r="AR256" i="4"/>
  <c r="AO257" i="4"/>
  <c r="AP257" i="4"/>
  <c r="AQ257" i="4"/>
  <c r="AR257" i="4"/>
  <c r="AO258" i="4"/>
  <c r="AP258" i="4"/>
  <c r="AQ258" i="4"/>
  <c r="AR258" i="4"/>
  <c r="AO259" i="4"/>
  <c r="AP259" i="4"/>
  <c r="AQ259" i="4"/>
  <c r="AR259" i="4"/>
  <c r="AO260" i="4"/>
  <c r="AP260" i="4"/>
  <c r="AQ260" i="4"/>
  <c r="AR260" i="4"/>
  <c r="AO261" i="4"/>
  <c r="AP261" i="4"/>
  <c r="AQ261" i="4"/>
  <c r="AR261" i="4"/>
  <c r="AO262" i="4"/>
  <c r="AP262" i="4"/>
  <c r="AQ262" i="4"/>
  <c r="AR262" i="4"/>
  <c r="AO263" i="4"/>
  <c r="AP263" i="4"/>
  <c r="AQ263" i="4"/>
  <c r="AR263" i="4"/>
  <c r="AO264" i="4"/>
  <c r="AP264" i="4"/>
  <c r="AQ264" i="4"/>
  <c r="AR264" i="4"/>
  <c r="AO265" i="4"/>
  <c r="AP265" i="4"/>
  <c r="AQ265" i="4"/>
  <c r="AR265" i="4"/>
  <c r="AO266" i="4"/>
  <c r="AP266" i="4"/>
  <c r="AQ266" i="4"/>
  <c r="AR266" i="4"/>
  <c r="AO267" i="4"/>
  <c r="AP267" i="4"/>
  <c r="AQ267" i="4"/>
  <c r="AR267" i="4"/>
  <c r="AO268" i="4"/>
  <c r="AP268" i="4"/>
  <c r="AQ268" i="4"/>
  <c r="AR268" i="4"/>
  <c r="AO269" i="4"/>
  <c r="AP269" i="4"/>
  <c r="AQ269" i="4"/>
  <c r="AR269" i="4"/>
  <c r="AO270" i="4"/>
  <c r="AP270" i="4"/>
  <c r="AQ270" i="4"/>
  <c r="AR270" i="4"/>
  <c r="AO271" i="4"/>
  <c r="AP271" i="4"/>
  <c r="AQ271" i="4"/>
  <c r="AR271" i="4"/>
  <c r="AO272" i="4"/>
  <c r="AP272" i="4"/>
  <c r="AQ272" i="4"/>
  <c r="AR272" i="4"/>
  <c r="AO273" i="4"/>
  <c r="AP273" i="4"/>
  <c r="AQ273" i="4"/>
  <c r="AR273" i="4"/>
  <c r="AO274" i="4"/>
  <c r="AP274" i="4"/>
  <c r="AQ274" i="4"/>
  <c r="AR274" i="4"/>
  <c r="AO275" i="4"/>
  <c r="AP275" i="4"/>
  <c r="AQ275" i="4"/>
  <c r="AR275" i="4"/>
  <c r="AO276" i="4"/>
  <c r="AP276" i="4"/>
  <c r="AQ276" i="4"/>
  <c r="AR276" i="4"/>
  <c r="AO277" i="4"/>
  <c r="AP277" i="4"/>
  <c r="AQ277" i="4"/>
  <c r="AR277" i="4"/>
  <c r="AO278" i="4"/>
  <c r="AP278" i="4"/>
  <c r="AQ278" i="4"/>
  <c r="AR278" i="4"/>
  <c r="AO279" i="4"/>
  <c r="AP279" i="4"/>
  <c r="AQ279" i="4"/>
  <c r="AR279" i="4"/>
  <c r="AO280" i="4"/>
  <c r="AP280" i="4"/>
  <c r="AQ280" i="4"/>
  <c r="AR280" i="4"/>
  <c r="AO281" i="4"/>
  <c r="AP281" i="4"/>
  <c r="AQ281" i="4"/>
  <c r="AR281" i="4"/>
  <c r="AO282" i="4"/>
  <c r="AP282" i="4"/>
  <c r="AQ282" i="4"/>
  <c r="AR282" i="4"/>
  <c r="AO283" i="4"/>
  <c r="AP283" i="4"/>
  <c r="AQ283" i="4"/>
  <c r="AR283" i="4"/>
  <c r="AO284" i="4"/>
  <c r="AP284" i="4"/>
  <c r="AQ284" i="4"/>
  <c r="AR284" i="4"/>
  <c r="AO285" i="4"/>
  <c r="AP285" i="4"/>
  <c r="AQ285" i="4"/>
  <c r="AR285" i="4"/>
  <c r="AO286" i="4"/>
  <c r="AP286" i="4"/>
  <c r="AQ286" i="4"/>
  <c r="AR286" i="4"/>
  <c r="AO287" i="4"/>
  <c r="AP287" i="4"/>
  <c r="AQ287" i="4"/>
  <c r="AR287" i="4"/>
  <c r="AO288" i="4"/>
  <c r="AP288" i="4"/>
  <c r="AQ288" i="4"/>
  <c r="AR288" i="4"/>
  <c r="AO289" i="4"/>
  <c r="AP289" i="4"/>
  <c r="AQ289" i="4"/>
  <c r="AR289" i="4"/>
  <c r="AO290" i="4"/>
  <c r="AP290" i="4"/>
  <c r="AQ290" i="4"/>
  <c r="AR290" i="4"/>
  <c r="AO291" i="4"/>
  <c r="AP291" i="4"/>
  <c r="AQ291" i="4"/>
  <c r="AR291" i="4"/>
  <c r="AO292" i="4"/>
  <c r="AP292" i="4"/>
  <c r="AQ292" i="4"/>
  <c r="AR292" i="4"/>
  <c r="AO293" i="4"/>
  <c r="AP293" i="4"/>
  <c r="AQ293" i="4"/>
  <c r="AR293" i="4"/>
  <c r="AO294" i="4"/>
  <c r="AP294" i="4"/>
  <c r="AQ294" i="4"/>
  <c r="AR294" i="4"/>
  <c r="AO295" i="4"/>
  <c r="AP295" i="4"/>
  <c r="AQ295" i="4"/>
  <c r="AR295" i="4"/>
  <c r="AO296" i="4"/>
  <c r="AP296" i="4"/>
  <c r="AQ296" i="4"/>
  <c r="AR296" i="4"/>
  <c r="AO297" i="4"/>
  <c r="AP297" i="4"/>
  <c r="AQ297" i="4"/>
  <c r="AR297" i="4"/>
  <c r="AO298" i="4"/>
  <c r="AP298" i="4"/>
  <c r="AQ298" i="4"/>
  <c r="AR298" i="4"/>
  <c r="AO299" i="4"/>
  <c r="AP299" i="4"/>
  <c r="AQ299" i="4"/>
  <c r="AR299" i="4"/>
  <c r="AO300" i="4"/>
  <c r="AP300" i="4"/>
  <c r="AQ300" i="4"/>
  <c r="AR300" i="4"/>
  <c r="AO301" i="4"/>
  <c r="AP301" i="4"/>
  <c r="AQ301" i="4"/>
  <c r="AR301" i="4"/>
  <c r="AO302" i="4"/>
  <c r="AP302" i="4"/>
  <c r="AQ302" i="4"/>
  <c r="AR302" i="4"/>
  <c r="AO303" i="4"/>
  <c r="AP303" i="4"/>
  <c r="AQ303" i="4"/>
  <c r="AR303" i="4"/>
  <c r="AO304" i="4"/>
  <c r="AP304" i="4"/>
  <c r="AQ304" i="4"/>
  <c r="AR304" i="4"/>
  <c r="AO305" i="4"/>
  <c r="AP305" i="4"/>
  <c r="AQ305" i="4"/>
  <c r="AR305" i="4"/>
  <c r="AO306" i="4"/>
  <c r="AP306" i="4"/>
  <c r="AQ306" i="4"/>
  <c r="AR306" i="4"/>
  <c r="AO307" i="4"/>
  <c r="AP307" i="4"/>
  <c r="AQ307" i="4"/>
  <c r="AR307" i="4"/>
  <c r="AO308" i="4"/>
  <c r="AP308" i="4"/>
  <c r="AQ308" i="4"/>
  <c r="AR308" i="4"/>
  <c r="AO309" i="4"/>
  <c r="AP309" i="4"/>
  <c r="AQ309" i="4"/>
  <c r="AR309" i="4"/>
  <c r="AO310" i="4"/>
  <c r="AP310" i="4"/>
  <c r="AQ310" i="4"/>
  <c r="AR310" i="4"/>
  <c r="AO311" i="4"/>
  <c r="AP311" i="4"/>
  <c r="AQ311" i="4"/>
  <c r="AR311" i="4"/>
  <c r="AO312" i="4"/>
  <c r="AP312" i="4"/>
  <c r="AQ312" i="4"/>
  <c r="AR312" i="4"/>
  <c r="AO313" i="4"/>
  <c r="AP313" i="4"/>
  <c r="AQ313" i="4"/>
  <c r="AR313" i="4"/>
  <c r="AO314" i="4"/>
  <c r="AP314" i="4"/>
  <c r="AQ314" i="4"/>
  <c r="AR314" i="4"/>
  <c r="AO315" i="4"/>
  <c r="AP315" i="4"/>
  <c r="AQ315" i="4"/>
  <c r="AR315" i="4"/>
  <c r="AO316" i="4"/>
  <c r="AP316" i="4"/>
  <c r="AQ316" i="4"/>
  <c r="AR316" i="4"/>
  <c r="AO317" i="4"/>
  <c r="AP317" i="4"/>
  <c r="AQ317" i="4"/>
  <c r="AR317" i="4"/>
  <c r="AO318" i="4"/>
  <c r="AP318" i="4"/>
  <c r="AQ318" i="4"/>
  <c r="AR318" i="4"/>
  <c r="AO319" i="4"/>
  <c r="AP319" i="4"/>
  <c r="AQ319" i="4"/>
  <c r="AR319" i="4"/>
  <c r="AO320" i="4"/>
  <c r="AP320" i="4"/>
  <c r="AQ320" i="4"/>
  <c r="AR320" i="4"/>
  <c r="AO321" i="4"/>
  <c r="AP321" i="4"/>
  <c r="AQ321" i="4"/>
  <c r="AR321" i="4"/>
  <c r="AO322" i="4"/>
  <c r="AP322" i="4"/>
  <c r="AQ322" i="4"/>
  <c r="AR322" i="4"/>
  <c r="AO323" i="4"/>
  <c r="AP323" i="4"/>
  <c r="AQ323" i="4"/>
  <c r="AR323" i="4"/>
  <c r="AO324" i="4"/>
  <c r="AP324" i="4"/>
  <c r="AQ324" i="4"/>
  <c r="AR324" i="4"/>
  <c r="AO325" i="4"/>
  <c r="AP325" i="4"/>
  <c r="AQ325" i="4"/>
  <c r="AR325" i="4"/>
  <c r="AO326" i="4"/>
  <c r="AP326" i="4"/>
  <c r="AQ326" i="4"/>
  <c r="AR326" i="4"/>
  <c r="AO327" i="4"/>
  <c r="AP327" i="4"/>
  <c r="AQ327" i="4"/>
  <c r="AR327" i="4"/>
  <c r="AO328" i="4"/>
  <c r="AP328" i="4"/>
  <c r="AQ328" i="4"/>
  <c r="AR328" i="4"/>
  <c r="AO329" i="4"/>
  <c r="AP329" i="4"/>
  <c r="AQ329" i="4"/>
  <c r="AR329" i="4"/>
  <c r="AO330" i="4"/>
  <c r="AP330" i="4"/>
  <c r="AQ330" i="4"/>
  <c r="AR330" i="4"/>
  <c r="AO331" i="4"/>
  <c r="AP331" i="4"/>
  <c r="AQ331" i="4"/>
  <c r="AR331" i="4"/>
  <c r="AO332" i="4"/>
  <c r="AP332" i="4"/>
  <c r="AQ332" i="4"/>
  <c r="AR332" i="4"/>
  <c r="AO333" i="4"/>
  <c r="AP333" i="4"/>
  <c r="AQ333" i="4"/>
  <c r="AR333" i="4"/>
  <c r="AO334" i="4"/>
  <c r="AP334" i="4"/>
  <c r="AQ334" i="4"/>
  <c r="AR334" i="4"/>
  <c r="AO335" i="4"/>
  <c r="AP335" i="4"/>
  <c r="AQ335" i="4"/>
  <c r="AR335" i="4"/>
  <c r="AO336" i="4"/>
  <c r="AP336" i="4"/>
  <c r="AQ336" i="4"/>
  <c r="AR336" i="4"/>
  <c r="AO337" i="4"/>
  <c r="AP337" i="4"/>
  <c r="AQ337" i="4"/>
  <c r="AR337" i="4"/>
  <c r="AO338" i="4"/>
  <c r="AP338" i="4"/>
  <c r="AQ338" i="4"/>
  <c r="AR338" i="4"/>
  <c r="AO339" i="4"/>
  <c r="AP339" i="4"/>
  <c r="AQ339" i="4"/>
  <c r="AR339" i="4"/>
  <c r="AO340" i="4"/>
  <c r="AP340" i="4"/>
  <c r="AQ340" i="4"/>
  <c r="AR340" i="4"/>
  <c r="AO341" i="4"/>
  <c r="AP341" i="4"/>
  <c r="AQ341" i="4"/>
  <c r="AR341" i="4"/>
  <c r="AO342" i="4"/>
  <c r="AP342" i="4"/>
  <c r="AQ342" i="4"/>
  <c r="AR342" i="4"/>
  <c r="AO343" i="4"/>
  <c r="AP343" i="4"/>
  <c r="AQ343" i="4"/>
  <c r="AR343" i="4"/>
  <c r="AO344" i="4"/>
  <c r="AP344" i="4"/>
  <c r="AQ344" i="4"/>
  <c r="AR344" i="4"/>
  <c r="AO345" i="4"/>
  <c r="AP345" i="4"/>
  <c r="AQ345" i="4"/>
  <c r="AR345" i="4"/>
  <c r="AO346" i="4"/>
  <c r="AP346" i="4"/>
  <c r="AQ346" i="4"/>
  <c r="AR346" i="4"/>
  <c r="AO347" i="4"/>
  <c r="AP347" i="4"/>
  <c r="AQ347" i="4"/>
  <c r="AR347" i="4"/>
  <c r="AO348" i="4"/>
  <c r="AP348" i="4"/>
  <c r="AQ348" i="4"/>
  <c r="AR348" i="4"/>
  <c r="AO349" i="4"/>
  <c r="AP349" i="4"/>
  <c r="AQ349" i="4"/>
  <c r="AR349" i="4"/>
  <c r="AO350" i="4"/>
  <c r="AP350" i="4"/>
  <c r="AQ350" i="4"/>
  <c r="AR350" i="4"/>
  <c r="AO351" i="4"/>
  <c r="AP351" i="4"/>
  <c r="AQ351" i="4"/>
  <c r="AR351" i="4"/>
  <c r="AO352" i="4"/>
  <c r="AP352" i="4"/>
  <c r="AQ352" i="4"/>
  <c r="AR352" i="4"/>
  <c r="AO353" i="4"/>
  <c r="AP353" i="4"/>
  <c r="AQ353" i="4"/>
  <c r="AR353" i="4"/>
  <c r="AO354" i="4"/>
  <c r="AP354" i="4"/>
  <c r="AQ354" i="4"/>
  <c r="AR354" i="4"/>
  <c r="AO355" i="4"/>
  <c r="AP355" i="4"/>
  <c r="AQ355" i="4"/>
  <c r="AR355" i="4"/>
  <c r="AO356" i="4"/>
  <c r="AP356" i="4"/>
  <c r="AQ356" i="4"/>
  <c r="AR356" i="4"/>
  <c r="AO357" i="4"/>
  <c r="AP357" i="4"/>
  <c r="AQ357" i="4"/>
  <c r="AR357" i="4"/>
  <c r="AO358" i="4"/>
  <c r="AP358" i="4"/>
  <c r="AQ358" i="4"/>
  <c r="AR358" i="4"/>
  <c r="AO359" i="4"/>
  <c r="AP359" i="4"/>
  <c r="AQ359" i="4"/>
  <c r="AR359" i="4"/>
  <c r="AO360" i="4"/>
  <c r="AP360" i="4"/>
  <c r="AQ360" i="4"/>
  <c r="AR360" i="4"/>
  <c r="AO361" i="4"/>
  <c r="AP361" i="4"/>
  <c r="AQ361" i="4"/>
  <c r="AR361" i="4"/>
  <c r="AO362" i="4"/>
  <c r="AP362" i="4"/>
  <c r="AQ362" i="4"/>
  <c r="AR362" i="4"/>
  <c r="AO363" i="4"/>
  <c r="AP363" i="4"/>
  <c r="AQ363" i="4"/>
  <c r="AR363" i="4"/>
  <c r="AO364" i="4"/>
  <c r="AP364" i="4"/>
  <c r="AQ364" i="4"/>
  <c r="AR364" i="4"/>
  <c r="AO365" i="4"/>
  <c r="AP365" i="4"/>
  <c r="AQ365" i="4"/>
  <c r="AR365" i="4"/>
  <c r="AO366" i="4"/>
  <c r="AP366" i="4"/>
  <c r="AQ366" i="4"/>
  <c r="AR366" i="4"/>
  <c r="AO367" i="4"/>
  <c r="AP367" i="4"/>
  <c r="AQ367" i="4"/>
  <c r="AR367" i="4"/>
  <c r="AO368" i="4"/>
  <c r="AP368" i="4"/>
  <c r="AQ368" i="4"/>
  <c r="AR368" i="4"/>
  <c r="AO369" i="4"/>
  <c r="AP369" i="4"/>
  <c r="AQ369" i="4"/>
  <c r="AR369" i="4"/>
  <c r="AO370" i="4"/>
  <c r="AP370" i="4"/>
  <c r="AQ370" i="4"/>
  <c r="AR370" i="4"/>
  <c r="AO371" i="4"/>
  <c r="AP371" i="4"/>
  <c r="AQ371" i="4"/>
  <c r="AR371" i="4"/>
  <c r="AO372" i="4"/>
  <c r="AP372" i="4"/>
  <c r="AQ372" i="4"/>
  <c r="AR372" i="4"/>
  <c r="AO373" i="4"/>
  <c r="AP373" i="4"/>
  <c r="AQ373" i="4"/>
  <c r="AR373" i="4"/>
  <c r="AO374" i="4"/>
  <c r="AP374" i="4"/>
  <c r="AQ374" i="4"/>
  <c r="AR374" i="4"/>
  <c r="AO375" i="4"/>
  <c r="AP375" i="4"/>
  <c r="AQ375" i="4"/>
  <c r="AR375" i="4"/>
  <c r="AO376" i="4"/>
  <c r="AP376" i="4"/>
  <c r="AQ376" i="4"/>
  <c r="AR376" i="4"/>
  <c r="AO377" i="4"/>
  <c r="AP377" i="4"/>
  <c r="AQ377" i="4"/>
  <c r="AR377" i="4"/>
  <c r="AO378" i="4"/>
  <c r="AP378" i="4"/>
  <c r="AQ378" i="4"/>
  <c r="AR378" i="4"/>
  <c r="AO379" i="4"/>
  <c r="AP379" i="4"/>
  <c r="AQ379" i="4"/>
  <c r="AR379" i="4"/>
  <c r="AO380" i="4"/>
  <c r="AP380" i="4"/>
  <c r="AQ380" i="4"/>
  <c r="AR380" i="4"/>
  <c r="AO381" i="4"/>
  <c r="AP381" i="4"/>
  <c r="AQ381" i="4"/>
  <c r="AR381" i="4"/>
  <c r="AO382" i="4"/>
  <c r="AP382" i="4"/>
  <c r="AQ382" i="4"/>
  <c r="AR382" i="4"/>
  <c r="AO383" i="4"/>
  <c r="AP383" i="4"/>
  <c r="AQ383" i="4"/>
  <c r="AR383" i="4"/>
  <c r="AO384" i="4"/>
  <c r="AP384" i="4"/>
  <c r="AQ384" i="4"/>
  <c r="AR384" i="4"/>
  <c r="AO385" i="4"/>
  <c r="AP385" i="4"/>
  <c r="AQ385" i="4"/>
  <c r="AR385" i="4"/>
  <c r="AO386" i="4"/>
  <c r="AP386" i="4"/>
  <c r="AQ386" i="4"/>
  <c r="AR386" i="4"/>
  <c r="AO387" i="4"/>
  <c r="AP387" i="4"/>
  <c r="AQ387" i="4"/>
  <c r="AR387" i="4"/>
  <c r="AO388" i="4"/>
  <c r="AP388" i="4"/>
  <c r="AQ388" i="4"/>
  <c r="AR388" i="4"/>
  <c r="AO389" i="4"/>
  <c r="AP389" i="4"/>
  <c r="AQ389" i="4"/>
  <c r="AR389" i="4"/>
  <c r="AO390" i="4"/>
  <c r="AP390" i="4"/>
  <c r="AQ390" i="4"/>
  <c r="AR390" i="4"/>
  <c r="AO391" i="4"/>
  <c r="AP391" i="4"/>
  <c r="AQ391" i="4"/>
  <c r="AR391" i="4"/>
  <c r="AO392" i="4"/>
  <c r="AP392" i="4"/>
  <c r="AQ392" i="4"/>
  <c r="AR392" i="4"/>
  <c r="AO393" i="4"/>
  <c r="AP393" i="4"/>
  <c r="AQ393" i="4"/>
  <c r="AR393" i="4"/>
  <c r="AO394" i="4"/>
  <c r="AP394" i="4"/>
  <c r="AQ394" i="4"/>
  <c r="AR394" i="4"/>
  <c r="AO395" i="4"/>
  <c r="AP395" i="4"/>
  <c r="AQ395" i="4"/>
  <c r="AR395" i="4"/>
  <c r="AO396" i="4"/>
  <c r="AP396" i="4"/>
  <c r="AQ396" i="4"/>
  <c r="AR396" i="4"/>
  <c r="AO397" i="4"/>
  <c r="AP397" i="4"/>
  <c r="AQ397" i="4"/>
  <c r="AR397" i="4"/>
  <c r="AO398" i="4"/>
  <c r="AP398" i="4"/>
  <c r="AQ398" i="4"/>
  <c r="AR398" i="4"/>
  <c r="AO399" i="4"/>
  <c r="AP399" i="4"/>
  <c r="AQ399" i="4"/>
  <c r="AR399" i="4"/>
  <c r="AO400" i="4"/>
  <c r="AP400" i="4"/>
  <c r="AQ400" i="4"/>
  <c r="AR400" i="4"/>
  <c r="AO401" i="4"/>
  <c r="AP401" i="4"/>
  <c r="AQ401" i="4"/>
  <c r="AR401" i="4"/>
  <c r="AO402" i="4"/>
  <c r="AP402" i="4"/>
  <c r="AQ402" i="4"/>
  <c r="AR402" i="4"/>
  <c r="AO403" i="4"/>
  <c r="AP403" i="4"/>
  <c r="AQ403" i="4"/>
  <c r="AR403" i="4"/>
  <c r="AO404" i="4"/>
  <c r="AP404" i="4"/>
  <c r="AQ404" i="4"/>
  <c r="AR404" i="4"/>
  <c r="AO405" i="4"/>
  <c r="AP405" i="4"/>
  <c r="AQ405" i="4"/>
  <c r="AR405" i="4"/>
  <c r="AO406" i="4"/>
  <c r="AP406" i="4"/>
  <c r="AQ406" i="4"/>
  <c r="AR406" i="4"/>
  <c r="AO407" i="4"/>
  <c r="AP407" i="4"/>
  <c r="AQ407" i="4"/>
  <c r="AR407" i="4"/>
  <c r="AO408" i="4"/>
  <c r="AP408" i="4"/>
  <c r="AQ408" i="4"/>
  <c r="AR408" i="4"/>
  <c r="AO409" i="4"/>
  <c r="AP409" i="4"/>
  <c r="AQ409" i="4"/>
  <c r="AR409" i="4"/>
  <c r="AO410" i="4"/>
  <c r="AP410" i="4"/>
  <c r="AQ410" i="4"/>
  <c r="AR410" i="4"/>
  <c r="AO411" i="4"/>
  <c r="AP411" i="4"/>
  <c r="AQ411" i="4"/>
  <c r="AR411" i="4"/>
  <c r="AO412" i="4"/>
  <c r="AP412" i="4"/>
  <c r="AQ412" i="4"/>
  <c r="AR412" i="4"/>
  <c r="AO413" i="4"/>
  <c r="AP413" i="4"/>
  <c r="AQ413" i="4"/>
  <c r="AR413" i="4"/>
  <c r="AO414" i="4"/>
  <c r="AP414" i="4"/>
  <c r="AQ414" i="4"/>
  <c r="AR414" i="4"/>
  <c r="AO415" i="4"/>
  <c r="AP415" i="4"/>
  <c r="AQ415" i="4"/>
  <c r="AR415" i="4"/>
  <c r="AO416" i="4"/>
  <c r="AP416" i="4"/>
  <c r="AQ416" i="4"/>
  <c r="AR416" i="4"/>
  <c r="AO417" i="4"/>
  <c r="AP417" i="4"/>
  <c r="AQ417" i="4"/>
  <c r="AR417" i="4"/>
  <c r="AO418" i="4"/>
  <c r="AP418" i="4"/>
  <c r="AQ418" i="4"/>
  <c r="AR418" i="4"/>
  <c r="AO419" i="4"/>
  <c r="AP419" i="4"/>
  <c r="AQ419" i="4"/>
  <c r="AR419" i="4"/>
  <c r="AO420" i="4"/>
  <c r="AP420" i="4"/>
  <c r="AQ420" i="4"/>
  <c r="AR420" i="4"/>
  <c r="AO421" i="4"/>
  <c r="AP421" i="4"/>
  <c r="AQ421" i="4"/>
  <c r="AR421" i="4"/>
  <c r="AO422" i="4"/>
  <c r="AP422" i="4"/>
  <c r="AQ422" i="4"/>
  <c r="AR422" i="4"/>
  <c r="AO423" i="4"/>
  <c r="AP423" i="4"/>
  <c r="AQ423" i="4"/>
  <c r="AR423" i="4"/>
  <c r="AO424" i="4"/>
  <c r="AP424" i="4"/>
  <c r="AQ424" i="4"/>
  <c r="AR424" i="4"/>
  <c r="AO425" i="4"/>
  <c r="AP425" i="4"/>
  <c r="AQ425" i="4"/>
  <c r="AR425" i="4"/>
  <c r="AO426" i="4"/>
  <c r="AP426" i="4"/>
  <c r="AQ426" i="4"/>
  <c r="AR426" i="4"/>
  <c r="AO427" i="4"/>
  <c r="AP427" i="4"/>
  <c r="AQ427" i="4"/>
  <c r="AR427" i="4"/>
  <c r="AO428" i="4"/>
  <c r="AP428" i="4"/>
  <c r="AQ428" i="4"/>
  <c r="AR428" i="4"/>
  <c r="AO429" i="4"/>
  <c r="AP429" i="4"/>
  <c r="AQ429" i="4"/>
  <c r="AR429" i="4"/>
  <c r="AO430" i="4"/>
  <c r="AP430" i="4"/>
  <c r="AQ430" i="4"/>
  <c r="AR430" i="4"/>
  <c r="AO431" i="4"/>
  <c r="AP431" i="4"/>
  <c r="AQ431" i="4"/>
  <c r="AR431" i="4"/>
  <c r="AO432" i="4"/>
  <c r="AP432" i="4"/>
  <c r="AQ432" i="4"/>
  <c r="AR432" i="4"/>
  <c r="AO433" i="4"/>
  <c r="AP433" i="4"/>
  <c r="AQ433" i="4"/>
  <c r="AR433" i="4"/>
  <c r="AO434" i="4"/>
  <c r="AP434" i="4"/>
  <c r="AQ434" i="4"/>
  <c r="AR434" i="4"/>
  <c r="AO435" i="4"/>
  <c r="AP435" i="4"/>
  <c r="AQ435" i="4"/>
  <c r="AR435" i="4"/>
  <c r="AO436" i="4"/>
  <c r="AP436" i="4"/>
  <c r="AQ436" i="4"/>
  <c r="AR436" i="4"/>
  <c r="AO437" i="4"/>
  <c r="AP437" i="4"/>
  <c r="AQ437" i="4"/>
  <c r="AR437" i="4"/>
  <c r="AO438" i="4"/>
  <c r="AP438" i="4"/>
  <c r="AQ438" i="4"/>
  <c r="AR438" i="4"/>
  <c r="AO439" i="4"/>
  <c r="AP439" i="4"/>
  <c r="AQ439" i="4"/>
  <c r="AR439" i="4"/>
  <c r="AO440" i="4"/>
  <c r="AP440" i="4"/>
  <c r="AQ440" i="4"/>
  <c r="AR440" i="4"/>
  <c r="AO441" i="4"/>
  <c r="AP441" i="4"/>
  <c r="AQ441" i="4"/>
  <c r="AR441" i="4"/>
  <c r="AO442" i="4"/>
  <c r="AP442" i="4"/>
  <c r="AQ442" i="4"/>
  <c r="AR442" i="4"/>
  <c r="AO443" i="4"/>
  <c r="AP443" i="4"/>
  <c r="AQ443" i="4"/>
  <c r="AR443" i="4"/>
  <c r="AO444" i="4"/>
  <c r="AP444" i="4"/>
  <c r="AQ444" i="4"/>
  <c r="AR444" i="4"/>
  <c r="AO445" i="4"/>
  <c r="AP445" i="4"/>
  <c r="AQ445" i="4"/>
  <c r="AR445" i="4"/>
  <c r="AO446" i="4"/>
  <c r="AP446" i="4"/>
  <c r="AQ446" i="4"/>
  <c r="AR446" i="4"/>
  <c r="AO447" i="4"/>
  <c r="AP447" i="4"/>
  <c r="AQ447" i="4"/>
  <c r="AR447" i="4"/>
  <c r="AO448" i="4"/>
  <c r="AP448" i="4"/>
  <c r="AQ448" i="4"/>
  <c r="AR448" i="4"/>
  <c r="AO449" i="4"/>
  <c r="AP449" i="4"/>
  <c r="AQ449" i="4"/>
  <c r="AR449" i="4"/>
  <c r="AO450" i="4"/>
  <c r="AP450" i="4"/>
  <c r="AQ450" i="4"/>
  <c r="AR450" i="4"/>
  <c r="AO451" i="4"/>
  <c r="AP451" i="4"/>
  <c r="AQ451" i="4"/>
  <c r="AR451" i="4"/>
  <c r="AO452" i="4"/>
  <c r="AP452" i="4"/>
  <c r="AQ452" i="4"/>
  <c r="AR452" i="4"/>
  <c r="AO453" i="4"/>
  <c r="AP453" i="4"/>
  <c r="AQ453" i="4"/>
  <c r="AR453" i="4"/>
  <c r="AO454" i="4"/>
  <c r="AP454" i="4"/>
  <c r="AQ454" i="4"/>
  <c r="AR454" i="4"/>
  <c r="AO455" i="4"/>
  <c r="AP455" i="4"/>
  <c r="AQ455" i="4"/>
  <c r="AR455" i="4"/>
  <c r="AO456" i="4"/>
  <c r="AP456" i="4"/>
  <c r="AQ456" i="4"/>
  <c r="AR456" i="4"/>
  <c r="AO457" i="4"/>
  <c r="AP457" i="4"/>
  <c r="AQ457" i="4"/>
  <c r="AR457" i="4"/>
  <c r="AO458" i="4"/>
  <c r="AP458" i="4"/>
  <c r="AQ458" i="4"/>
  <c r="AR458" i="4"/>
  <c r="AO459" i="4"/>
  <c r="AP459" i="4"/>
  <c r="AQ459" i="4"/>
  <c r="AR459" i="4"/>
  <c r="AO460" i="4"/>
  <c r="AP460" i="4"/>
  <c r="AQ460" i="4"/>
  <c r="AR460" i="4"/>
  <c r="AO461" i="4"/>
  <c r="AP461" i="4"/>
  <c r="AQ461" i="4"/>
  <c r="AR461" i="4"/>
  <c r="AO462" i="4"/>
  <c r="AP462" i="4"/>
  <c r="AQ462" i="4"/>
  <c r="AR462" i="4"/>
  <c r="AO463" i="4"/>
  <c r="AP463" i="4"/>
  <c r="AQ463" i="4"/>
  <c r="AR463" i="4"/>
  <c r="AO464" i="4"/>
  <c r="AP464" i="4"/>
  <c r="AQ464" i="4"/>
  <c r="AR464" i="4"/>
  <c r="AO465" i="4"/>
  <c r="AP465" i="4"/>
  <c r="AQ465" i="4"/>
  <c r="AR465" i="4"/>
  <c r="AO466" i="4"/>
  <c r="AP466" i="4"/>
  <c r="AQ466" i="4"/>
  <c r="AR466" i="4"/>
  <c r="AO467" i="4"/>
  <c r="AP467" i="4"/>
  <c r="AQ467" i="4"/>
  <c r="AR467" i="4"/>
  <c r="AO468" i="4"/>
  <c r="AP468" i="4"/>
  <c r="AQ468" i="4"/>
  <c r="AR468" i="4"/>
  <c r="AO469" i="4"/>
  <c r="AP469" i="4"/>
  <c r="AQ469" i="4"/>
  <c r="AR469" i="4"/>
  <c r="AO470" i="4"/>
  <c r="AP470" i="4"/>
  <c r="AQ470" i="4"/>
  <c r="AR470" i="4"/>
  <c r="AO471" i="4"/>
  <c r="AP471" i="4"/>
  <c r="AQ471" i="4"/>
  <c r="AR471" i="4"/>
  <c r="AO472" i="4"/>
  <c r="AP472" i="4"/>
  <c r="AQ472" i="4"/>
  <c r="AR472" i="4"/>
  <c r="AO473" i="4"/>
  <c r="AP473" i="4"/>
  <c r="AQ473" i="4"/>
  <c r="AR473" i="4"/>
  <c r="AO474" i="4"/>
  <c r="AP474" i="4"/>
  <c r="AQ474" i="4"/>
  <c r="AR474" i="4"/>
  <c r="AO475" i="4"/>
  <c r="AP475" i="4"/>
  <c r="AQ475" i="4"/>
  <c r="AR475" i="4"/>
  <c r="AO476" i="4"/>
  <c r="AP476" i="4"/>
  <c r="AQ476" i="4"/>
  <c r="AR476" i="4"/>
  <c r="AO477" i="4"/>
  <c r="AP477" i="4"/>
  <c r="AQ477" i="4"/>
  <c r="AR477" i="4"/>
  <c r="AO478" i="4"/>
  <c r="AP478" i="4"/>
  <c r="AQ478" i="4"/>
  <c r="AR478" i="4"/>
  <c r="AO479" i="4"/>
  <c r="AP479" i="4"/>
  <c r="AQ479" i="4"/>
  <c r="AR479" i="4"/>
  <c r="AO480" i="4"/>
  <c r="AP480" i="4"/>
  <c r="AQ480" i="4"/>
  <c r="AR480" i="4"/>
  <c r="AO481" i="4"/>
  <c r="AP481" i="4"/>
  <c r="AQ481" i="4"/>
  <c r="AR481" i="4"/>
  <c r="AO482" i="4"/>
  <c r="AP482" i="4"/>
  <c r="AQ482" i="4"/>
  <c r="AR482" i="4"/>
  <c r="AO483" i="4"/>
  <c r="AP483" i="4"/>
  <c r="AQ483" i="4"/>
  <c r="AR483" i="4"/>
  <c r="AO484" i="4"/>
  <c r="AP484" i="4"/>
  <c r="AQ484" i="4"/>
  <c r="AR484" i="4"/>
  <c r="AO485" i="4"/>
  <c r="AP485" i="4"/>
  <c r="AQ485" i="4"/>
  <c r="AR485" i="4"/>
  <c r="AO486" i="4"/>
  <c r="AP486" i="4"/>
  <c r="AQ486" i="4"/>
  <c r="AR486" i="4"/>
  <c r="AO487" i="4"/>
  <c r="AP487" i="4"/>
  <c r="AQ487" i="4"/>
  <c r="AR487" i="4"/>
  <c r="AO488" i="4"/>
  <c r="AP488" i="4"/>
  <c r="AQ488" i="4"/>
  <c r="AR488" i="4"/>
  <c r="AO489" i="4"/>
  <c r="AP489" i="4"/>
  <c r="AQ489" i="4"/>
  <c r="AR489" i="4"/>
  <c r="AO490" i="4"/>
  <c r="AP490" i="4"/>
  <c r="AQ490" i="4"/>
  <c r="AR490" i="4"/>
  <c r="AO491" i="4"/>
  <c r="AP491" i="4"/>
  <c r="AQ491" i="4"/>
  <c r="AR491" i="4"/>
  <c r="AO492" i="4"/>
  <c r="AP492" i="4"/>
  <c r="AQ492" i="4"/>
  <c r="AR492" i="4"/>
  <c r="AO493" i="4"/>
  <c r="AP493" i="4"/>
  <c r="AQ493" i="4"/>
  <c r="AR493" i="4"/>
  <c r="AO494" i="4"/>
  <c r="AP494" i="4"/>
  <c r="AQ494" i="4"/>
  <c r="AR494" i="4"/>
  <c r="AO495" i="4"/>
  <c r="AP495" i="4"/>
  <c r="AQ495" i="4"/>
  <c r="AR495" i="4"/>
  <c r="AO496" i="4"/>
  <c r="AP496" i="4"/>
  <c r="AQ496" i="4"/>
  <c r="AR496" i="4"/>
  <c r="AO497" i="4"/>
  <c r="AP497" i="4"/>
  <c r="AQ497" i="4"/>
  <c r="AR497" i="4"/>
  <c r="AO498" i="4"/>
  <c r="AP498" i="4"/>
  <c r="AQ498" i="4"/>
  <c r="AR498" i="4"/>
  <c r="AO499" i="4"/>
  <c r="AP499" i="4"/>
  <c r="AQ499" i="4"/>
  <c r="AR499" i="4"/>
  <c r="AO500" i="4"/>
  <c r="AP500" i="4"/>
  <c r="AQ500" i="4"/>
  <c r="AR500" i="4"/>
  <c r="AO501" i="4"/>
  <c r="AP501" i="4"/>
  <c r="AQ501" i="4"/>
  <c r="AR501" i="4"/>
  <c r="AO502" i="4"/>
  <c r="AP502" i="4"/>
  <c r="AQ502" i="4"/>
  <c r="AR502" i="4"/>
  <c r="AO503" i="4"/>
  <c r="AP503" i="4"/>
  <c r="AQ503" i="4"/>
  <c r="AR503" i="4"/>
  <c r="AO504" i="4"/>
  <c r="AP504" i="4"/>
  <c r="AQ504" i="4"/>
  <c r="AR504" i="4"/>
  <c r="AO505" i="4"/>
  <c r="AP505" i="4"/>
  <c r="AQ505" i="4"/>
  <c r="AR505" i="4"/>
  <c r="AO506" i="4"/>
  <c r="AP506" i="4"/>
  <c r="AQ506" i="4"/>
  <c r="AR506" i="4"/>
  <c r="AO507" i="4"/>
  <c r="AP507" i="4"/>
  <c r="AQ507" i="4"/>
  <c r="AR507" i="4"/>
  <c r="AO508" i="4"/>
  <c r="AP508" i="4"/>
  <c r="AQ508" i="4"/>
  <c r="AR508" i="4"/>
  <c r="AO509" i="4"/>
  <c r="AP509" i="4"/>
  <c r="AQ509" i="4"/>
  <c r="AR509" i="4"/>
  <c r="AO510" i="4"/>
  <c r="AP510" i="4"/>
  <c r="AQ510" i="4"/>
  <c r="AR510" i="4"/>
  <c r="AO511" i="4"/>
  <c r="AP511" i="4"/>
  <c r="AQ511" i="4"/>
  <c r="AR511" i="4"/>
  <c r="AO512" i="4"/>
  <c r="AP512" i="4"/>
  <c r="AQ512" i="4"/>
  <c r="AR512" i="4"/>
  <c r="AO513" i="4"/>
  <c r="AP513" i="4"/>
  <c r="AQ513" i="4"/>
  <c r="AR513" i="4"/>
  <c r="AO514" i="4"/>
  <c r="AP514" i="4"/>
  <c r="AQ514" i="4"/>
  <c r="AR514" i="4"/>
  <c r="AO515" i="4"/>
  <c r="AP515" i="4"/>
  <c r="AQ515" i="4"/>
  <c r="AR515" i="4"/>
  <c r="AO516" i="4"/>
  <c r="AP516" i="4"/>
  <c r="AQ516" i="4"/>
  <c r="AR516" i="4"/>
  <c r="AO517" i="4"/>
  <c r="AP517" i="4"/>
  <c r="AQ517" i="4"/>
  <c r="AR517" i="4"/>
  <c r="AO518" i="4"/>
  <c r="AP518" i="4"/>
  <c r="AQ518" i="4"/>
  <c r="AR518" i="4"/>
  <c r="AO519" i="4"/>
  <c r="AP519" i="4"/>
  <c r="AQ519" i="4"/>
  <c r="AR519" i="4"/>
  <c r="AO520" i="4"/>
  <c r="AP520" i="4"/>
  <c r="AQ520" i="4"/>
  <c r="AR520" i="4"/>
  <c r="AO521" i="4"/>
  <c r="AP521" i="4"/>
  <c r="AQ521" i="4"/>
  <c r="AR521" i="4"/>
  <c r="AO522" i="4"/>
  <c r="AP522" i="4"/>
  <c r="AQ522" i="4"/>
  <c r="AR522" i="4"/>
  <c r="AO523" i="4"/>
  <c r="AP523" i="4"/>
  <c r="AQ523" i="4"/>
  <c r="AR523" i="4"/>
  <c r="AO524" i="4"/>
  <c r="AP524" i="4"/>
  <c r="AQ524" i="4"/>
  <c r="AR524" i="4"/>
  <c r="AO525" i="4"/>
  <c r="AP525" i="4"/>
  <c r="AQ525" i="4"/>
  <c r="AR525" i="4"/>
  <c r="AO526" i="4"/>
  <c r="AP526" i="4"/>
  <c r="AQ526" i="4"/>
  <c r="AR526" i="4"/>
  <c r="AO527" i="4"/>
  <c r="AP527" i="4"/>
  <c r="AQ527" i="4"/>
  <c r="AR527" i="4"/>
  <c r="AO528" i="4"/>
  <c r="AP528" i="4"/>
  <c r="AQ528" i="4"/>
  <c r="AR528" i="4"/>
  <c r="AO529" i="4"/>
  <c r="AP529" i="4"/>
  <c r="AQ529" i="4"/>
  <c r="AR529" i="4"/>
  <c r="AO530" i="4"/>
  <c r="AP530" i="4"/>
  <c r="AQ530" i="4"/>
  <c r="AR530" i="4"/>
  <c r="AO531" i="4"/>
  <c r="AP531" i="4"/>
  <c r="AQ531" i="4"/>
  <c r="AR531" i="4"/>
  <c r="AO532" i="4"/>
  <c r="AP532" i="4"/>
  <c r="AQ532" i="4"/>
  <c r="AR532" i="4"/>
  <c r="AO533" i="4"/>
  <c r="AP533" i="4"/>
  <c r="AQ533" i="4"/>
  <c r="AR533" i="4"/>
  <c r="AO534" i="4"/>
  <c r="AP534" i="4"/>
  <c r="AQ534" i="4"/>
  <c r="AR534" i="4"/>
  <c r="AO535" i="4"/>
  <c r="AP535" i="4"/>
  <c r="AQ535" i="4"/>
  <c r="AR535" i="4"/>
  <c r="AO536" i="4"/>
  <c r="AP536" i="4"/>
  <c r="AQ536" i="4"/>
  <c r="AR536" i="4"/>
  <c r="AO537" i="4"/>
  <c r="AP537" i="4"/>
  <c r="AQ537" i="4"/>
  <c r="AR537" i="4"/>
  <c r="AO538" i="4"/>
  <c r="AP538" i="4"/>
  <c r="AQ538" i="4"/>
  <c r="AR538" i="4"/>
  <c r="AO539" i="4"/>
  <c r="AP539" i="4"/>
  <c r="AQ539" i="4"/>
  <c r="AR539" i="4"/>
  <c r="AO540" i="4"/>
  <c r="AP540" i="4"/>
  <c r="AQ540" i="4"/>
  <c r="AR540" i="4"/>
  <c r="AO541" i="4"/>
  <c r="AP541" i="4"/>
  <c r="AQ541" i="4"/>
  <c r="AR541" i="4"/>
  <c r="AO542" i="4"/>
  <c r="AP542" i="4"/>
  <c r="AQ542" i="4"/>
  <c r="AR542" i="4"/>
  <c r="AO543" i="4"/>
  <c r="AP543" i="4"/>
  <c r="AQ543" i="4"/>
  <c r="AR543" i="4"/>
  <c r="AO544" i="4"/>
  <c r="AP544" i="4"/>
  <c r="AQ544" i="4"/>
  <c r="AR544" i="4"/>
  <c r="AO545" i="4"/>
  <c r="AP545" i="4"/>
  <c r="AQ545" i="4"/>
  <c r="AR545" i="4"/>
  <c r="AO546" i="4"/>
  <c r="AP546" i="4"/>
  <c r="AQ546" i="4"/>
  <c r="AR546" i="4"/>
  <c r="AO547" i="4"/>
  <c r="AP547" i="4"/>
  <c r="AQ547" i="4"/>
  <c r="AR547" i="4"/>
  <c r="AO548" i="4"/>
  <c r="AP548" i="4"/>
  <c r="AQ548" i="4"/>
  <c r="AR548" i="4"/>
  <c r="AO549" i="4"/>
  <c r="AP549" i="4"/>
  <c r="AQ549" i="4"/>
  <c r="AR549" i="4"/>
  <c r="AO550" i="4"/>
  <c r="AP550" i="4"/>
  <c r="AQ550" i="4"/>
  <c r="AR550" i="4"/>
  <c r="AO551" i="4"/>
  <c r="AP551" i="4"/>
  <c r="AQ551" i="4"/>
  <c r="AR551" i="4"/>
  <c r="AO552" i="4"/>
  <c r="AP552" i="4"/>
  <c r="AQ552" i="4"/>
  <c r="AR552" i="4"/>
  <c r="AO553" i="4"/>
  <c r="AP553" i="4"/>
  <c r="AQ553" i="4"/>
  <c r="AR553" i="4"/>
  <c r="AO554" i="4"/>
  <c r="AP554" i="4"/>
  <c r="AQ554" i="4"/>
  <c r="AR554" i="4"/>
  <c r="AO555" i="4"/>
  <c r="AP555" i="4"/>
  <c r="AQ555" i="4"/>
  <c r="AR555" i="4"/>
  <c r="AO556" i="4"/>
  <c r="AP556" i="4"/>
  <c r="AQ556" i="4"/>
  <c r="AR556" i="4"/>
  <c r="AO557" i="4"/>
  <c r="AP557" i="4"/>
  <c r="AQ557" i="4"/>
  <c r="AR557" i="4"/>
  <c r="AO558" i="4"/>
  <c r="AP558" i="4"/>
  <c r="AQ558" i="4"/>
  <c r="AR558" i="4"/>
  <c r="AO559" i="4"/>
  <c r="AP559" i="4"/>
  <c r="AQ559" i="4"/>
  <c r="AR559" i="4"/>
  <c r="AO560" i="4"/>
  <c r="AP560" i="4"/>
  <c r="AQ560" i="4"/>
  <c r="AR560" i="4"/>
  <c r="AO561" i="4"/>
  <c r="AP561" i="4"/>
  <c r="AQ561" i="4"/>
  <c r="AR561" i="4"/>
  <c r="AO562" i="4"/>
  <c r="AP562" i="4"/>
  <c r="AQ562" i="4"/>
  <c r="AR562" i="4"/>
  <c r="AO563" i="4"/>
  <c r="AP563" i="4"/>
  <c r="AQ563" i="4"/>
  <c r="AR563" i="4"/>
  <c r="AO564" i="4"/>
  <c r="AP564" i="4"/>
  <c r="AQ564" i="4"/>
  <c r="AR564" i="4"/>
  <c r="AO565" i="4"/>
  <c r="AP565" i="4"/>
  <c r="AQ565" i="4"/>
  <c r="AR565" i="4"/>
  <c r="AO566" i="4"/>
  <c r="AP566" i="4"/>
  <c r="AQ566" i="4"/>
  <c r="AR566" i="4"/>
  <c r="AO567" i="4"/>
  <c r="AP567" i="4"/>
  <c r="AQ567" i="4"/>
  <c r="AR567" i="4"/>
  <c r="AO568" i="4"/>
  <c r="AP568" i="4"/>
  <c r="AQ568" i="4"/>
  <c r="AR568" i="4"/>
  <c r="AO569" i="4"/>
  <c r="AP569" i="4"/>
  <c r="AQ569" i="4"/>
  <c r="AR569" i="4"/>
  <c r="AO570" i="4"/>
  <c r="AP570" i="4"/>
  <c r="AQ570" i="4"/>
  <c r="AR570" i="4"/>
  <c r="AO571" i="4"/>
  <c r="AP571" i="4"/>
  <c r="AQ571" i="4"/>
  <c r="AR571" i="4"/>
  <c r="AO572" i="4"/>
  <c r="AP572" i="4"/>
  <c r="AQ572" i="4"/>
  <c r="AR572" i="4"/>
  <c r="AO573" i="4"/>
  <c r="AP573" i="4"/>
  <c r="AQ573" i="4"/>
  <c r="AR573" i="4"/>
  <c r="AO574" i="4"/>
  <c r="AP574" i="4"/>
  <c r="AQ574" i="4"/>
  <c r="AR574" i="4"/>
  <c r="AO575" i="4"/>
  <c r="AP575" i="4"/>
  <c r="AQ575" i="4"/>
  <c r="AR575" i="4"/>
  <c r="AO576" i="4"/>
  <c r="AP576" i="4"/>
  <c r="AQ576" i="4"/>
  <c r="AR576" i="4"/>
  <c r="AO577" i="4"/>
  <c r="AP577" i="4"/>
  <c r="AQ577" i="4"/>
  <c r="AR577" i="4"/>
  <c r="AO578" i="4"/>
  <c r="AP578" i="4"/>
  <c r="AQ578" i="4"/>
  <c r="AR578" i="4"/>
  <c r="AO579" i="4"/>
  <c r="AP579" i="4"/>
  <c r="AQ579" i="4"/>
  <c r="AR579" i="4"/>
  <c r="AO580" i="4"/>
  <c r="AP580" i="4"/>
  <c r="AQ580" i="4"/>
  <c r="AR580" i="4"/>
  <c r="AO581" i="4"/>
  <c r="AP581" i="4"/>
  <c r="AQ581" i="4"/>
  <c r="AR581" i="4"/>
  <c r="AO582" i="4"/>
  <c r="AP582" i="4"/>
  <c r="AQ582" i="4"/>
  <c r="AR582" i="4"/>
  <c r="AO583" i="4"/>
  <c r="AP583" i="4"/>
  <c r="AQ583" i="4"/>
  <c r="AR583" i="4"/>
  <c r="AO584" i="4"/>
  <c r="AP584" i="4"/>
  <c r="AQ584" i="4"/>
  <c r="AR584" i="4"/>
  <c r="AO585" i="4"/>
  <c r="AP585" i="4"/>
  <c r="AQ585" i="4"/>
  <c r="AR585" i="4"/>
  <c r="AO586" i="4"/>
  <c r="AP586" i="4"/>
  <c r="AQ586" i="4"/>
  <c r="AR586" i="4"/>
  <c r="AO587" i="4"/>
  <c r="AP587" i="4"/>
  <c r="AQ587" i="4"/>
  <c r="AR587" i="4"/>
  <c r="AO588" i="4"/>
  <c r="AP588" i="4"/>
  <c r="AQ588" i="4"/>
  <c r="AR588" i="4"/>
  <c r="AO589" i="4"/>
  <c r="AP589" i="4"/>
  <c r="AQ589" i="4"/>
  <c r="AR589" i="4"/>
  <c r="AO590" i="4"/>
  <c r="AP590" i="4"/>
  <c r="AQ590" i="4"/>
  <c r="AR590" i="4"/>
  <c r="AO591" i="4"/>
  <c r="AP591" i="4"/>
  <c r="AQ591" i="4"/>
  <c r="AR591" i="4"/>
  <c r="AO592" i="4"/>
  <c r="AP592" i="4"/>
  <c r="AQ592" i="4"/>
  <c r="AR592" i="4"/>
  <c r="AO593" i="4"/>
  <c r="AP593" i="4"/>
  <c r="AQ593" i="4"/>
  <c r="AR593" i="4"/>
  <c r="AO594" i="4"/>
  <c r="AP594" i="4"/>
  <c r="AQ594" i="4"/>
  <c r="AR594" i="4"/>
  <c r="AO595" i="4"/>
  <c r="AP595" i="4"/>
  <c r="AQ595" i="4"/>
  <c r="AR595" i="4"/>
  <c r="AO596" i="4"/>
  <c r="AP596" i="4"/>
  <c r="AQ596" i="4"/>
  <c r="AR596" i="4"/>
  <c r="AO597" i="4"/>
  <c r="AP597" i="4"/>
  <c r="AQ597" i="4"/>
  <c r="AR597" i="4"/>
  <c r="AO598" i="4"/>
  <c r="AP598" i="4"/>
  <c r="AQ598" i="4"/>
  <c r="AR598" i="4"/>
  <c r="AO599" i="4"/>
  <c r="AP599" i="4"/>
  <c r="AQ599" i="4"/>
  <c r="AR599" i="4"/>
  <c r="AO600" i="4"/>
  <c r="AP600" i="4"/>
  <c r="AQ600" i="4"/>
  <c r="AR600" i="4"/>
  <c r="AO601" i="4"/>
  <c r="AP601" i="4"/>
  <c r="AQ601" i="4"/>
  <c r="AR601" i="4"/>
  <c r="AO602" i="4"/>
  <c r="AP602" i="4"/>
  <c r="AQ602" i="4"/>
  <c r="AR602" i="4"/>
  <c r="AO603" i="4"/>
  <c r="AP603" i="4"/>
  <c r="AQ603" i="4"/>
  <c r="AR603" i="4"/>
  <c r="AO604" i="4"/>
  <c r="AP604" i="4"/>
  <c r="AQ604" i="4"/>
  <c r="AR604" i="4"/>
  <c r="AO605" i="4"/>
  <c r="AP605" i="4"/>
  <c r="AQ605" i="4"/>
  <c r="AR605" i="4"/>
  <c r="AO606" i="4"/>
  <c r="AP606" i="4"/>
  <c r="AQ606" i="4"/>
  <c r="AR606" i="4"/>
  <c r="AO607" i="4"/>
  <c r="AP607" i="4"/>
  <c r="AQ607" i="4"/>
  <c r="AR607" i="4"/>
  <c r="AO608" i="4"/>
  <c r="AP608" i="4"/>
  <c r="AQ608" i="4"/>
  <c r="AR608" i="4"/>
  <c r="AO609" i="4"/>
  <c r="AP609" i="4"/>
  <c r="AQ609" i="4"/>
  <c r="AR609" i="4"/>
  <c r="AO610" i="4"/>
  <c r="AP610" i="4"/>
  <c r="AQ610" i="4"/>
  <c r="AR610" i="4"/>
  <c r="AO611" i="4"/>
  <c r="AP611" i="4"/>
  <c r="AQ611" i="4"/>
  <c r="AR611" i="4"/>
  <c r="AO612" i="4"/>
  <c r="AP612" i="4"/>
  <c r="AQ612" i="4"/>
  <c r="AR612" i="4"/>
  <c r="AO613" i="4"/>
  <c r="AP613" i="4"/>
  <c r="AQ613" i="4"/>
  <c r="AR613" i="4"/>
  <c r="AO614" i="4"/>
  <c r="AP614" i="4"/>
  <c r="AQ614" i="4"/>
  <c r="AR614" i="4"/>
  <c r="AO615" i="4"/>
  <c r="AP615" i="4"/>
  <c r="AQ615" i="4"/>
  <c r="AR615" i="4"/>
  <c r="AO616" i="4"/>
  <c r="AP616" i="4"/>
  <c r="AQ616" i="4"/>
  <c r="AR616" i="4"/>
  <c r="AO617" i="4"/>
  <c r="AP617" i="4"/>
  <c r="AQ617" i="4"/>
  <c r="AR617" i="4"/>
  <c r="AO618" i="4"/>
  <c r="AP618" i="4"/>
  <c r="AQ618" i="4"/>
  <c r="AR618" i="4"/>
  <c r="AO619" i="4"/>
  <c r="AP619" i="4"/>
  <c r="AQ619" i="4"/>
  <c r="AR619" i="4"/>
  <c r="AO620" i="4"/>
  <c r="AP620" i="4"/>
  <c r="AQ620" i="4"/>
  <c r="AR620" i="4"/>
  <c r="AO621" i="4"/>
  <c r="AP621" i="4"/>
  <c r="AQ621" i="4"/>
  <c r="AR621" i="4"/>
  <c r="AO622" i="4"/>
  <c r="AP622" i="4"/>
  <c r="AQ622" i="4"/>
  <c r="AR622" i="4"/>
  <c r="AO623" i="4"/>
  <c r="AP623" i="4"/>
  <c r="AQ623" i="4"/>
  <c r="AR623" i="4"/>
  <c r="AO624" i="4"/>
  <c r="AP624" i="4"/>
  <c r="AQ624" i="4"/>
  <c r="AR624" i="4"/>
  <c r="AO625" i="4"/>
  <c r="AP625" i="4"/>
  <c r="AQ625" i="4"/>
  <c r="AR625" i="4"/>
  <c r="AO626" i="4"/>
  <c r="AP626" i="4"/>
  <c r="AQ626" i="4"/>
  <c r="AR626" i="4"/>
  <c r="AO627" i="4"/>
  <c r="AP627" i="4"/>
  <c r="AQ627" i="4"/>
  <c r="AR627" i="4"/>
  <c r="AO628" i="4"/>
  <c r="AP628" i="4"/>
  <c r="AQ628" i="4"/>
  <c r="AR628" i="4"/>
  <c r="AO629" i="4"/>
  <c r="AP629" i="4"/>
  <c r="AQ629" i="4"/>
  <c r="AR629" i="4"/>
  <c r="AO630" i="4"/>
  <c r="AP630" i="4"/>
  <c r="AQ630" i="4"/>
  <c r="AR630" i="4"/>
  <c r="AO631" i="4"/>
  <c r="AP631" i="4"/>
  <c r="AQ631" i="4"/>
  <c r="AR631" i="4"/>
  <c r="AO632" i="4"/>
  <c r="AP632" i="4"/>
  <c r="AQ632" i="4"/>
  <c r="AR632" i="4"/>
  <c r="AO633" i="4"/>
  <c r="AP633" i="4"/>
  <c r="AQ633" i="4"/>
  <c r="AR633" i="4"/>
  <c r="AO634" i="4"/>
  <c r="AP634" i="4"/>
  <c r="AQ634" i="4"/>
  <c r="AR634" i="4"/>
  <c r="AO635" i="4"/>
  <c r="AP635" i="4"/>
  <c r="AQ635" i="4"/>
  <c r="AR635" i="4"/>
  <c r="AO636" i="4"/>
  <c r="AP636" i="4"/>
  <c r="AQ636" i="4"/>
  <c r="AR636" i="4"/>
  <c r="AO637" i="4"/>
  <c r="AP637" i="4"/>
  <c r="AQ637" i="4"/>
  <c r="AR637" i="4"/>
  <c r="AO638" i="4"/>
  <c r="AP638" i="4"/>
  <c r="AQ638" i="4"/>
  <c r="AR638" i="4"/>
  <c r="AO639" i="4"/>
  <c r="AP639" i="4"/>
  <c r="AQ639" i="4"/>
  <c r="AR639" i="4"/>
  <c r="AO640" i="4"/>
  <c r="AP640" i="4"/>
  <c r="AQ640" i="4"/>
  <c r="AR640" i="4"/>
  <c r="AO641" i="4"/>
  <c r="AP641" i="4"/>
  <c r="AQ641" i="4"/>
  <c r="AR641" i="4"/>
  <c r="AO642" i="4"/>
  <c r="AP642" i="4"/>
  <c r="AQ642" i="4"/>
  <c r="AR642" i="4"/>
  <c r="AO643" i="4"/>
  <c r="AP643" i="4"/>
  <c r="AQ643" i="4"/>
  <c r="AR643" i="4"/>
  <c r="AO644" i="4"/>
  <c r="AP644" i="4"/>
  <c r="AQ644" i="4"/>
  <c r="AR644" i="4"/>
  <c r="AO645" i="4"/>
  <c r="AP645" i="4"/>
  <c r="AQ645" i="4"/>
  <c r="AR645" i="4"/>
  <c r="AO646" i="4"/>
  <c r="AP646" i="4"/>
  <c r="AQ646" i="4"/>
  <c r="AR646" i="4"/>
  <c r="AO647" i="4"/>
  <c r="AP647" i="4"/>
  <c r="AQ647" i="4"/>
  <c r="AR647" i="4"/>
  <c r="AO648" i="4"/>
  <c r="AP648" i="4"/>
  <c r="AQ648" i="4"/>
  <c r="AR648" i="4"/>
  <c r="AO649" i="4"/>
  <c r="AP649" i="4"/>
  <c r="AQ649" i="4"/>
  <c r="AR649" i="4"/>
  <c r="AO650" i="4"/>
  <c r="AP650" i="4"/>
  <c r="AQ650" i="4"/>
  <c r="AR650" i="4"/>
  <c r="AO651" i="4"/>
  <c r="AP651" i="4"/>
  <c r="AQ651" i="4"/>
  <c r="AR651" i="4"/>
  <c r="AO652" i="4"/>
  <c r="AP652" i="4"/>
  <c r="AQ652" i="4"/>
  <c r="AR652" i="4"/>
  <c r="AO653" i="4"/>
  <c r="AP653" i="4"/>
  <c r="AQ653" i="4"/>
  <c r="AR653" i="4"/>
  <c r="AO654" i="4"/>
  <c r="AP654" i="4"/>
  <c r="AQ654" i="4"/>
  <c r="AR654" i="4"/>
  <c r="AO655" i="4"/>
  <c r="AP655" i="4"/>
  <c r="AQ655" i="4"/>
  <c r="AR655" i="4"/>
  <c r="AO656" i="4"/>
  <c r="AP656" i="4"/>
  <c r="AQ656" i="4"/>
  <c r="AR656" i="4"/>
  <c r="AO657" i="4"/>
  <c r="AP657" i="4"/>
  <c r="AQ657" i="4"/>
  <c r="AR657" i="4"/>
  <c r="AO658" i="4"/>
  <c r="AP658" i="4"/>
  <c r="AQ658" i="4"/>
  <c r="AR658" i="4"/>
  <c r="AO659" i="4"/>
  <c r="AP659" i="4"/>
  <c r="AQ659" i="4"/>
  <c r="AR659" i="4"/>
  <c r="AO660" i="4"/>
  <c r="AP660" i="4"/>
  <c r="AQ660" i="4"/>
  <c r="AR660" i="4"/>
  <c r="AO661" i="4"/>
  <c r="AP661" i="4"/>
  <c r="AQ661" i="4"/>
  <c r="AR661" i="4"/>
  <c r="AO662" i="4"/>
  <c r="AP662" i="4"/>
  <c r="AQ662" i="4"/>
  <c r="AR662" i="4"/>
  <c r="AO663" i="4"/>
  <c r="AP663" i="4"/>
  <c r="AQ663" i="4"/>
  <c r="AR663" i="4"/>
  <c r="AO664" i="4"/>
  <c r="AP664" i="4"/>
  <c r="AQ664" i="4"/>
  <c r="AR664" i="4"/>
  <c r="AO665" i="4"/>
  <c r="AP665" i="4"/>
  <c r="AQ665" i="4"/>
  <c r="AR665" i="4"/>
  <c r="AO666" i="4"/>
  <c r="AP666" i="4"/>
  <c r="AQ666" i="4"/>
  <c r="AR666" i="4"/>
  <c r="AO667" i="4"/>
  <c r="AP667" i="4"/>
  <c r="AQ667" i="4"/>
  <c r="AR667" i="4"/>
  <c r="AO668" i="4"/>
  <c r="AP668" i="4"/>
  <c r="AQ668" i="4"/>
  <c r="AR668" i="4"/>
  <c r="AO669" i="4"/>
  <c r="AP669" i="4"/>
  <c r="AQ669" i="4"/>
  <c r="AR669" i="4"/>
  <c r="AO670" i="4"/>
  <c r="AP670" i="4"/>
  <c r="AQ670" i="4"/>
  <c r="AR670" i="4"/>
  <c r="AO671" i="4"/>
  <c r="AP671" i="4"/>
  <c r="AQ671" i="4"/>
  <c r="AR671" i="4"/>
  <c r="AO672" i="4"/>
  <c r="AP672" i="4"/>
  <c r="AQ672" i="4"/>
  <c r="AR672" i="4"/>
  <c r="AO673" i="4"/>
  <c r="AP673" i="4"/>
  <c r="AQ673" i="4"/>
  <c r="AR673" i="4"/>
  <c r="AO674" i="4"/>
  <c r="AP674" i="4"/>
  <c r="AQ674" i="4"/>
  <c r="AR674" i="4"/>
  <c r="AO675" i="4"/>
  <c r="AP675" i="4"/>
  <c r="AQ675" i="4"/>
  <c r="AR675" i="4"/>
  <c r="AO676" i="4"/>
  <c r="AP676" i="4"/>
  <c r="AQ676" i="4"/>
  <c r="AR676" i="4"/>
  <c r="AO677" i="4"/>
  <c r="AP677" i="4"/>
  <c r="AQ677" i="4"/>
  <c r="AR677" i="4"/>
  <c r="AO678" i="4"/>
  <c r="AP678" i="4"/>
  <c r="AQ678" i="4"/>
  <c r="AR678" i="4"/>
  <c r="AO679" i="4"/>
  <c r="AP679" i="4"/>
  <c r="AQ679" i="4"/>
  <c r="AR679" i="4"/>
  <c r="AO680" i="4"/>
  <c r="AP680" i="4"/>
  <c r="AQ680" i="4"/>
  <c r="AR680" i="4"/>
  <c r="AO681" i="4"/>
  <c r="AP681" i="4"/>
  <c r="AQ681" i="4"/>
  <c r="AR681" i="4"/>
  <c r="AO682" i="4"/>
  <c r="AP682" i="4"/>
  <c r="AQ682" i="4"/>
  <c r="AR682" i="4"/>
  <c r="AO683" i="4"/>
  <c r="AP683" i="4"/>
  <c r="AQ683" i="4"/>
  <c r="AR683" i="4"/>
  <c r="AO684" i="4"/>
  <c r="AP684" i="4"/>
  <c r="AQ684" i="4"/>
  <c r="AR684" i="4"/>
  <c r="AO685" i="4"/>
  <c r="AP685" i="4"/>
  <c r="AQ685" i="4"/>
  <c r="AR685" i="4"/>
  <c r="AO686" i="4"/>
  <c r="AP686" i="4"/>
  <c r="AQ686" i="4"/>
  <c r="AR686" i="4"/>
  <c r="AO687" i="4"/>
  <c r="AP687" i="4"/>
  <c r="AQ687" i="4"/>
  <c r="AR687" i="4"/>
  <c r="AO688" i="4"/>
  <c r="AP688" i="4"/>
  <c r="AQ688" i="4"/>
  <c r="AR688" i="4"/>
  <c r="AO689" i="4"/>
  <c r="AP689" i="4"/>
  <c r="AQ689" i="4"/>
  <c r="AR689" i="4"/>
  <c r="AO690" i="4"/>
  <c r="AP690" i="4"/>
  <c r="AQ690" i="4"/>
  <c r="AR690" i="4"/>
  <c r="AO691" i="4"/>
  <c r="AP691" i="4"/>
  <c r="AQ691" i="4"/>
  <c r="AR691" i="4"/>
  <c r="AO692" i="4"/>
  <c r="AP692" i="4"/>
  <c r="AQ692" i="4"/>
  <c r="AR692" i="4"/>
  <c r="AO693" i="4"/>
  <c r="AP693" i="4"/>
  <c r="AQ693" i="4"/>
  <c r="AR693" i="4"/>
  <c r="AO694" i="4"/>
  <c r="AP694" i="4"/>
  <c r="AQ694" i="4"/>
  <c r="AR694" i="4"/>
  <c r="AO695" i="4"/>
  <c r="AP695" i="4"/>
  <c r="AQ695" i="4"/>
  <c r="AR695" i="4"/>
  <c r="AO696" i="4"/>
  <c r="AP696" i="4"/>
  <c r="AQ696" i="4"/>
  <c r="AR696" i="4"/>
  <c r="AO697" i="4"/>
  <c r="AP697" i="4"/>
  <c r="AQ697" i="4"/>
  <c r="AR697" i="4"/>
  <c r="AO698" i="4"/>
  <c r="AP698" i="4"/>
  <c r="AQ698" i="4"/>
  <c r="AR698" i="4"/>
  <c r="AO699" i="4"/>
  <c r="AP699" i="4"/>
  <c r="AQ699" i="4"/>
  <c r="AR699" i="4"/>
  <c r="AO700" i="4"/>
  <c r="AP700" i="4"/>
  <c r="AQ700" i="4"/>
  <c r="AR700" i="4"/>
  <c r="AO701" i="4"/>
  <c r="AP701" i="4"/>
  <c r="AQ701" i="4"/>
  <c r="AR701" i="4"/>
  <c r="AO702" i="4"/>
  <c r="AP702" i="4"/>
  <c r="AQ702" i="4"/>
  <c r="AR702" i="4"/>
  <c r="AO703" i="4"/>
  <c r="AP703" i="4"/>
  <c r="AQ703" i="4"/>
  <c r="AR703" i="4"/>
  <c r="AO704" i="4"/>
  <c r="AP704" i="4"/>
  <c r="AQ704" i="4"/>
  <c r="AR704" i="4"/>
  <c r="AO705" i="4"/>
  <c r="AP705" i="4"/>
  <c r="AQ705" i="4"/>
  <c r="AR705" i="4"/>
  <c r="AO706" i="4"/>
  <c r="AP706" i="4"/>
  <c r="AQ706" i="4"/>
  <c r="AR706" i="4"/>
  <c r="AO707" i="4"/>
  <c r="AP707" i="4"/>
  <c r="AQ707" i="4"/>
  <c r="AR707" i="4"/>
  <c r="AO708" i="4"/>
  <c r="AP708" i="4"/>
  <c r="AQ708" i="4"/>
  <c r="AR708" i="4"/>
  <c r="AO709" i="4"/>
  <c r="AP709" i="4"/>
  <c r="AQ709" i="4"/>
  <c r="AR709" i="4"/>
  <c r="AO710" i="4"/>
  <c r="AP710" i="4"/>
  <c r="AQ710" i="4"/>
  <c r="AR710" i="4"/>
  <c r="AO711" i="4"/>
  <c r="AP711" i="4"/>
  <c r="AQ711" i="4"/>
  <c r="AR711" i="4"/>
  <c r="AO712" i="4"/>
  <c r="AP712" i="4"/>
  <c r="AQ712" i="4"/>
  <c r="AR712" i="4"/>
  <c r="AO713" i="4"/>
  <c r="AP713" i="4"/>
  <c r="AQ713" i="4"/>
  <c r="AR713" i="4"/>
  <c r="AO714" i="4"/>
  <c r="AP714" i="4"/>
  <c r="AQ714" i="4"/>
  <c r="AR714" i="4"/>
  <c r="AO715" i="4"/>
  <c r="AP715" i="4"/>
  <c r="AQ715" i="4"/>
  <c r="AR715" i="4"/>
  <c r="AO716" i="4"/>
  <c r="AP716" i="4"/>
  <c r="AQ716" i="4"/>
  <c r="AR716" i="4"/>
  <c r="AO717" i="4"/>
  <c r="AP717" i="4"/>
  <c r="AQ717" i="4"/>
  <c r="AR717" i="4"/>
  <c r="AO718" i="4"/>
  <c r="AP718" i="4"/>
  <c r="AQ718" i="4"/>
  <c r="AR718" i="4"/>
  <c r="AO719" i="4"/>
  <c r="AP719" i="4"/>
  <c r="AQ719" i="4"/>
  <c r="AR719" i="4"/>
  <c r="AO720" i="4"/>
  <c r="AP720" i="4"/>
  <c r="AQ720" i="4"/>
  <c r="AR720" i="4"/>
  <c r="AO721" i="4"/>
  <c r="AP721" i="4"/>
  <c r="AQ721" i="4"/>
  <c r="AR721" i="4"/>
  <c r="AO722" i="4"/>
  <c r="AP722" i="4"/>
  <c r="AQ722" i="4"/>
  <c r="AR722" i="4"/>
  <c r="AO723" i="4"/>
  <c r="AP723" i="4"/>
  <c r="AQ723" i="4"/>
  <c r="AR723" i="4"/>
  <c r="AO724" i="4"/>
  <c r="AP724" i="4"/>
  <c r="AQ724" i="4"/>
  <c r="AR724" i="4"/>
  <c r="AO725" i="4"/>
  <c r="AP725" i="4"/>
  <c r="AQ725" i="4"/>
  <c r="AR725" i="4"/>
  <c r="AO726" i="4"/>
  <c r="AP726" i="4"/>
  <c r="AQ726" i="4"/>
  <c r="AR726" i="4"/>
  <c r="AO727" i="4"/>
  <c r="AP727" i="4"/>
  <c r="AQ727" i="4"/>
  <c r="AR727" i="4"/>
  <c r="AO728" i="4"/>
  <c r="AP728" i="4"/>
  <c r="AQ728" i="4"/>
  <c r="AR728" i="4"/>
  <c r="AO729" i="4"/>
  <c r="AP729" i="4"/>
  <c r="AQ729" i="4"/>
  <c r="AR729" i="4"/>
  <c r="AO730" i="4"/>
  <c r="AP730" i="4"/>
  <c r="AQ730" i="4"/>
  <c r="AR730" i="4"/>
  <c r="AO731" i="4"/>
  <c r="AP731" i="4"/>
  <c r="AQ731" i="4"/>
  <c r="AR731" i="4"/>
  <c r="AO732" i="4"/>
  <c r="AP732" i="4"/>
  <c r="AQ732" i="4"/>
  <c r="AR732" i="4"/>
  <c r="AO733" i="4"/>
  <c r="AP733" i="4"/>
  <c r="AQ733" i="4"/>
  <c r="AR733" i="4"/>
  <c r="AO734" i="4"/>
  <c r="AP734" i="4"/>
  <c r="AQ734" i="4"/>
  <c r="AR734" i="4"/>
  <c r="AO735" i="4"/>
  <c r="AP735" i="4"/>
  <c r="AQ735" i="4"/>
  <c r="AR735" i="4"/>
  <c r="AO736" i="4"/>
  <c r="AP736" i="4"/>
  <c r="AQ736" i="4"/>
  <c r="AR736" i="4"/>
  <c r="AO737" i="4"/>
  <c r="AP737" i="4"/>
  <c r="AQ737" i="4"/>
  <c r="AR737" i="4"/>
  <c r="AO738" i="4"/>
  <c r="AP738" i="4"/>
  <c r="AQ738" i="4"/>
  <c r="AR738" i="4"/>
  <c r="AO739" i="4"/>
  <c r="AP739" i="4"/>
  <c r="AQ739" i="4"/>
  <c r="AR739" i="4"/>
  <c r="AO740" i="4"/>
  <c r="AP740" i="4"/>
  <c r="AQ740" i="4"/>
  <c r="AR740" i="4"/>
  <c r="AO741" i="4"/>
  <c r="AP741" i="4"/>
  <c r="AQ741" i="4"/>
  <c r="AR741" i="4"/>
  <c r="AO742" i="4"/>
  <c r="AP742" i="4"/>
  <c r="AQ742" i="4"/>
  <c r="AR742" i="4"/>
  <c r="AO743" i="4"/>
  <c r="AP743" i="4"/>
  <c r="AQ743" i="4"/>
  <c r="AR743" i="4"/>
  <c r="AO744" i="4"/>
  <c r="AP744" i="4"/>
  <c r="AQ744" i="4"/>
  <c r="AR744" i="4"/>
  <c r="AO745" i="4"/>
  <c r="AP745" i="4"/>
  <c r="AQ745" i="4"/>
  <c r="AR745" i="4"/>
  <c r="AO746" i="4"/>
  <c r="AP746" i="4"/>
  <c r="AQ746" i="4"/>
  <c r="AR746" i="4"/>
  <c r="AO747" i="4"/>
  <c r="AP747" i="4"/>
  <c r="AQ747" i="4"/>
  <c r="AR747" i="4"/>
  <c r="AO748" i="4"/>
  <c r="AP748" i="4"/>
  <c r="AQ748" i="4"/>
  <c r="AR748" i="4"/>
  <c r="AO749" i="4"/>
  <c r="AP749" i="4"/>
  <c r="AQ749" i="4"/>
  <c r="AR749" i="4"/>
  <c r="AO750" i="4"/>
  <c r="AP750" i="4"/>
  <c r="AQ750" i="4"/>
  <c r="AR750" i="4"/>
  <c r="AO751" i="4"/>
  <c r="AP751" i="4"/>
  <c r="AQ751" i="4"/>
  <c r="AR751" i="4"/>
  <c r="AO752" i="4"/>
  <c r="AP752" i="4"/>
  <c r="AQ752" i="4"/>
  <c r="AR752" i="4"/>
  <c r="AO753" i="4"/>
  <c r="AP753" i="4"/>
  <c r="AQ753" i="4"/>
  <c r="AR753" i="4"/>
  <c r="AO754" i="4"/>
  <c r="AP754" i="4"/>
  <c r="AQ754" i="4"/>
  <c r="AR754" i="4"/>
  <c r="AO755" i="4"/>
  <c r="AP755" i="4"/>
  <c r="AQ755" i="4"/>
  <c r="AR755" i="4"/>
  <c r="AO756" i="4"/>
  <c r="AP756" i="4"/>
  <c r="AQ756" i="4"/>
  <c r="AR756" i="4"/>
  <c r="AO757" i="4"/>
  <c r="AP757" i="4"/>
  <c r="AQ757" i="4"/>
  <c r="AR757" i="4"/>
  <c r="AO758" i="4"/>
  <c r="AP758" i="4"/>
  <c r="AQ758" i="4"/>
  <c r="AR758" i="4"/>
  <c r="AO759" i="4"/>
  <c r="AP759" i="4"/>
  <c r="AQ759" i="4"/>
  <c r="AR759" i="4"/>
  <c r="AO760" i="4"/>
  <c r="AP760" i="4"/>
  <c r="AQ760" i="4"/>
  <c r="AR760" i="4"/>
  <c r="AO761" i="4"/>
  <c r="AP761" i="4"/>
  <c r="AQ761" i="4"/>
  <c r="AR761" i="4"/>
  <c r="AO762" i="4"/>
  <c r="AP762" i="4"/>
  <c r="AQ762" i="4"/>
  <c r="AR762" i="4"/>
  <c r="AO763" i="4"/>
  <c r="AP763" i="4"/>
  <c r="AQ763" i="4"/>
  <c r="AR763" i="4"/>
  <c r="AO764" i="4"/>
  <c r="AP764" i="4"/>
  <c r="AQ764" i="4"/>
  <c r="AR764" i="4"/>
  <c r="AO765" i="4"/>
  <c r="AP765" i="4"/>
  <c r="AQ765" i="4"/>
  <c r="AR765" i="4"/>
  <c r="AO766" i="4"/>
  <c r="AP766" i="4"/>
  <c r="AQ766" i="4"/>
  <c r="AR766" i="4"/>
  <c r="AO767" i="4"/>
  <c r="AP767" i="4"/>
  <c r="AQ767" i="4"/>
  <c r="AR767" i="4"/>
  <c r="AO768" i="4"/>
  <c r="AP768" i="4"/>
  <c r="AQ768" i="4"/>
  <c r="AR768" i="4"/>
  <c r="AO769" i="4"/>
  <c r="AP769" i="4"/>
  <c r="AQ769" i="4"/>
  <c r="AR769" i="4"/>
  <c r="AO770" i="4"/>
  <c r="AP770" i="4"/>
  <c r="AQ770" i="4"/>
  <c r="AR770" i="4"/>
  <c r="AO771" i="4"/>
  <c r="AP771" i="4"/>
  <c r="AQ771" i="4"/>
  <c r="AR771" i="4"/>
  <c r="AO772" i="4"/>
  <c r="AP772" i="4"/>
  <c r="AQ772" i="4"/>
  <c r="AR772" i="4"/>
  <c r="AO773" i="4"/>
  <c r="AP773" i="4"/>
  <c r="AQ773" i="4"/>
  <c r="AR773" i="4"/>
  <c r="AO774" i="4"/>
  <c r="AP774" i="4"/>
  <c r="AQ774" i="4"/>
  <c r="AR774" i="4"/>
  <c r="AO775" i="4"/>
  <c r="AP775" i="4"/>
  <c r="AQ775" i="4"/>
  <c r="AR775" i="4"/>
  <c r="AO776" i="4"/>
  <c r="AP776" i="4"/>
  <c r="AQ776" i="4"/>
  <c r="AR776" i="4"/>
  <c r="AO777" i="4"/>
  <c r="AP777" i="4"/>
  <c r="AQ777" i="4"/>
  <c r="AR777" i="4"/>
  <c r="AO778" i="4"/>
  <c r="AP778" i="4"/>
  <c r="AQ778" i="4"/>
  <c r="AR778" i="4"/>
  <c r="AO779" i="4"/>
  <c r="AP779" i="4"/>
  <c r="AQ779" i="4"/>
  <c r="AR779" i="4"/>
  <c r="AO780" i="4"/>
  <c r="AP780" i="4"/>
  <c r="AQ780" i="4"/>
  <c r="AR780" i="4"/>
  <c r="AO781" i="4"/>
  <c r="AP781" i="4"/>
  <c r="AQ781" i="4"/>
  <c r="AR781" i="4"/>
  <c r="AO782" i="4"/>
  <c r="AP782" i="4"/>
  <c r="AQ782" i="4"/>
  <c r="AR782" i="4"/>
  <c r="AO783" i="4"/>
  <c r="AP783" i="4"/>
  <c r="AQ783" i="4"/>
  <c r="AR783" i="4"/>
  <c r="AO784" i="4"/>
  <c r="AP784" i="4"/>
  <c r="AQ784" i="4"/>
  <c r="AR784" i="4"/>
  <c r="AO785" i="4"/>
  <c r="AP785" i="4"/>
  <c r="AQ785" i="4"/>
  <c r="AR785" i="4"/>
  <c r="AO786" i="4"/>
  <c r="AP786" i="4"/>
  <c r="AQ786" i="4"/>
  <c r="AR786" i="4"/>
  <c r="AO787" i="4"/>
  <c r="AP787" i="4"/>
  <c r="AQ787" i="4"/>
  <c r="AR787" i="4"/>
  <c r="AO788" i="4"/>
  <c r="AP788" i="4"/>
  <c r="AQ788" i="4"/>
  <c r="AR788" i="4"/>
  <c r="AO789" i="4"/>
  <c r="AP789" i="4"/>
  <c r="AQ789" i="4"/>
  <c r="AR789" i="4"/>
  <c r="AO790" i="4"/>
  <c r="AP790" i="4"/>
  <c r="AQ790" i="4"/>
  <c r="AR790" i="4"/>
  <c r="AO791" i="4"/>
  <c r="AP791" i="4"/>
  <c r="AQ791" i="4"/>
  <c r="AR791" i="4"/>
  <c r="AO792" i="4"/>
  <c r="AP792" i="4"/>
  <c r="AQ792" i="4"/>
  <c r="AR792" i="4"/>
  <c r="AO793" i="4"/>
  <c r="AP793" i="4"/>
  <c r="AQ793" i="4"/>
  <c r="AR793" i="4"/>
  <c r="AO794" i="4"/>
  <c r="AP794" i="4"/>
  <c r="AQ794" i="4"/>
  <c r="AR794" i="4"/>
  <c r="AO795" i="4"/>
  <c r="AP795" i="4"/>
  <c r="AQ795" i="4"/>
  <c r="AR795" i="4"/>
  <c r="AO796" i="4"/>
  <c r="AP796" i="4"/>
  <c r="AQ796" i="4"/>
  <c r="AR796" i="4"/>
  <c r="AO797" i="4"/>
  <c r="AP797" i="4"/>
  <c r="AQ797" i="4"/>
  <c r="AR797" i="4"/>
  <c r="AO798" i="4"/>
  <c r="AP798" i="4"/>
  <c r="AQ798" i="4"/>
  <c r="AR798" i="4"/>
  <c r="AO799" i="4"/>
  <c r="AP799" i="4"/>
  <c r="AQ799" i="4"/>
  <c r="AR799" i="4"/>
  <c r="AO800" i="4"/>
  <c r="AP800" i="4"/>
  <c r="AQ800" i="4"/>
  <c r="AR800" i="4"/>
  <c r="AO801" i="4"/>
  <c r="AP801" i="4"/>
  <c r="AQ801" i="4"/>
  <c r="AR801" i="4"/>
  <c r="AO802" i="4"/>
  <c r="AP802" i="4"/>
  <c r="AQ802" i="4"/>
  <c r="AR802" i="4"/>
  <c r="AO803" i="4"/>
  <c r="AP803" i="4"/>
  <c r="AQ803" i="4"/>
  <c r="AR803" i="4"/>
  <c r="AO804" i="4"/>
  <c r="AP804" i="4"/>
  <c r="AQ804" i="4"/>
  <c r="AR804" i="4"/>
  <c r="AO805" i="4"/>
  <c r="AP805" i="4"/>
  <c r="AQ805" i="4"/>
  <c r="AR805" i="4"/>
  <c r="AO806" i="4"/>
  <c r="AP806" i="4"/>
  <c r="AQ806" i="4"/>
  <c r="AR806" i="4"/>
  <c r="AO807" i="4"/>
  <c r="AP807" i="4"/>
  <c r="AQ807" i="4"/>
  <c r="AR807" i="4"/>
  <c r="AO808" i="4"/>
  <c r="AP808" i="4"/>
  <c r="AQ808" i="4"/>
  <c r="AR808" i="4"/>
  <c r="AO809" i="4"/>
  <c r="AP809" i="4"/>
  <c r="AQ809" i="4"/>
  <c r="AR809" i="4"/>
  <c r="AO810" i="4"/>
  <c r="AP810" i="4"/>
  <c r="AQ810" i="4"/>
  <c r="AR810" i="4"/>
  <c r="AO811" i="4"/>
  <c r="AP811" i="4"/>
  <c r="AQ811" i="4"/>
  <c r="AR811" i="4"/>
  <c r="AO812" i="4"/>
  <c r="AP812" i="4"/>
  <c r="AQ812" i="4"/>
  <c r="AR812" i="4"/>
  <c r="AO813" i="4"/>
  <c r="AP813" i="4"/>
  <c r="AQ813" i="4"/>
  <c r="AR813" i="4"/>
  <c r="AO814" i="4"/>
  <c r="AP814" i="4"/>
  <c r="AQ814" i="4"/>
  <c r="AR814" i="4"/>
  <c r="AO815" i="4"/>
  <c r="AP815" i="4"/>
  <c r="AQ815" i="4"/>
  <c r="AR815" i="4"/>
  <c r="AO816" i="4"/>
  <c r="AP816" i="4"/>
  <c r="AQ816" i="4"/>
  <c r="AR816" i="4"/>
  <c r="AO817" i="4"/>
  <c r="AP817" i="4"/>
  <c r="AQ817" i="4"/>
  <c r="AR817" i="4"/>
  <c r="AO818" i="4"/>
  <c r="AP818" i="4"/>
  <c r="AQ818" i="4"/>
  <c r="AR818" i="4"/>
  <c r="AO819" i="4"/>
  <c r="AP819" i="4"/>
  <c r="AQ819" i="4"/>
  <c r="AR819" i="4"/>
  <c r="AO820" i="4"/>
  <c r="AP820" i="4"/>
  <c r="AQ820" i="4"/>
  <c r="AR820" i="4"/>
  <c r="AO821" i="4"/>
  <c r="AP821" i="4"/>
  <c r="AQ821" i="4"/>
  <c r="AR821" i="4"/>
  <c r="AO822" i="4"/>
  <c r="AP822" i="4"/>
  <c r="AQ822" i="4"/>
  <c r="AR822" i="4"/>
  <c r="AO823" i="4"/>
  <c r="AP823" i="4"/>
  <c r="AQ823" i="4"/>
  <c r="AR823" i="4"/>
  <c r="AO824" i="4"/>
  <c r="AP824" i="4"/>
  <c r="AQ824" i="4"/>
  <c r="AR824" i="4"/>
  <c r="AO825" i="4"/>
  <c r="AP825" i="4"/>
  <c r="AQ825" i="4"/>
  <c r="AR825" i="4"/>
  <c r="AO826" i="4"/>
  <c r="AP826" i="4"/>
  <c r="AQ826" i="4"/>
  <c r="AR826" i="4"/>
  <c r="AO827" i="4"/>
  <c r="AP827" i="4"/>
  <c r="AQ827" i="4"/>
  <c r="AR827" i="4"/>
  <c r="AO828" i="4"/>
  <c r="AP828" i="4"/>
  <c r="AQ828" i="4"/>
  <c r="AR828" i="4"/>
  <c r="AO829" i="4"/>
  <c r="AP829" i="4"/>
  <c r="AQ829" i="4"/>
  <c r="AR829" i="4"/>
  <c r="AO830" i="4"/>
  <c r="AP830" i="4"/>
  <c r="AQ830" i="4"/>
  <c r="AR830" i="4"/>
  <c r="AO831" i="4"/>
  <c r="AP831" i="4"/>
  <c r="AQ831" i="4"/>
  <c r="AR831" i="4"/>
  <c r="AO832" i="4"/>
  <c r="AP832" i="4"/>
  <c r="AQ832" i="4"/>
  <c r="AR832" i="4"/>
  <c r="AO833" i="4"/>
  <c r="AP833" i="4"/>
  <c r="AQ833" i="4"/>
  <c r="AR833" i="4"/>
  <c r="AO834" i="4"/>
  <c r="AP834" i="4"/>
  <c r="AQ834" i="4"/>
  <c r="AR834" i="4"/>
  <c r="AO835" i="4"/>
  <c r="AP835" i="4"/>
  <c r="AQ835" i="4"/>
  <c r="AR835" i="4"/>
  <c r="AO836" i="4"/>
  <c r="AP836" i="4"/>
  <c r="AQ836" i="4"/>
  <c r="AR836" i="4"/>
  <c r="AO837" i="4"/>
  <c r="AP837" i="4"/>
  <c r="AQ837" i="4"/>
  <c r="AR837" i="4"/>
  <c r="AO838" i="4"/>
  <c r="AP838" i="4"/>
  <c r="AQ838" i="4"/>
  <c r="AR838" i="4"/>
  <c r="AO839" i="4"/>
  <c r="AP839" i="4"/>
  <c r="AQ839" i="4"/>
  <c r="AR839" i="4"/>
  <c r="AO840" i="4"/>
  <c r="AP840" i="4"/>
  <c r="AQ840" i="4"/>
  <c r="AR840" i="4"/>
  <c r="AO841" i="4"/>
  <c r="AP841" i="4"/>
  <c r="AQ841" i="4"/>
  <c r="AR841" i="4"/>
  <c r="AO842" i="4"/>
  <c r="AP842" i="4"/>
  <c r="AQ842" i="4"/>
  <c r="AR842" i="4"/>
  <c r="AO843" i="4"/>
  <c r="AP843" i="4"/>
  <c r="AQ843" i="4"/>
  <c r="AR843" i="4"/>
  <c r="AO844" i="4"/>
  <c r="AP844" i="4"/>
  <c r="AQ844" i="4"/>
  <c r="AR844" i="4"/>
  <c r="AO845" i="4"/>
  <c r="AP845" i="4"/>
  <c r="AQ845" i="4"/>
  <c r="AR845" i="4"/>
  <c r="AO846" i="4"/>
  <c r="AP846" i="4"/>
  <c r="AQ846" i="4"/>
  <c r="AR846" i="4"/>
  <c r="AO847" i="4"/>
  <c r="AP847" i="4"/>
  <c r="AQ847" i="4"/>
  <c r="AR847" i="4"/>
  <c r="AO848" i="4"/>
  <c r="AP848" i="4"/>
  <c r="AQ848" i="4"/>
  <c r="AR848" i="4"/>
  <c r="AO849" i="4"/>
  <c r="AP849" i="4"/>
  <c r="AQ849" i="4"/>
  <c r="AR849" i="4"/>
  <c r="AO850" i="4"/>
  <c r="AP850" i="4"/>
  <c r="AQ850" i="4"/>
  <c r="AR850" i="4"/>
  <c r="AO851" i="4"/>
  <c r="AP851" i="4"/>
  <c r="AQ851" i="4"/>
  <c r="AR851" i="4"/>
  <c r="AO852" i="4"/>
  <c r="AP852" i="4"/>
  <c r="AQ852" i="4"/>
  <c r="AR852" i="4"/>
  <c r="AO853" i="4"/>
  <c r="AP853" i="4"/>
  <c r="AQ853" i="4"/>
  <c r="AR853" i="4"/>
  <c r="AO854" i="4"/>
  <c r="AP854" i="4"/>
  <c r="AQ854" i="4"/>
  <c r="AR854" i="4"/>
  <c r="AO855" i="4"/>
  <c r="AP855" i="4"/>
  <c r="AQ855" i="4"/>
  <c r="AR855" i="4"/>
  <c r="AO856" i="4"/>
  <c r="AP856" i="4"/>
  <c r="AQ856" i="4"/>
  <c r="AR856" i="4"/>
  <c r="AO857" i="4"/>
  <c r="AP857" i="4"/>
  <c r="AQ857" i="4"/>
  <c r="AR857" i="4"/>
  <c r="AO858" i="4"/>
  <c r="AP858" i="4"/>
  <c r="AQ858" i="4"/>
  <c r="AR858" i="4"/>
  <c r="AO859" i="4"/>
  <c r="AP859" i="4"/>
  <c r="AQ859" i="4"/>
  <c r="AR859" i="4"/>
  <c r="AO860" i="4"/>
  <c r="AP860" i="4"/>
  <c r="AQ860" i="4"/>
  <c r="AR860" i="4"/>
  <c r="AO861" i="4"/>
  <c r="AP861" i="4"/>
  <c r="AQ861" i="4"/>
  <c r="AR861" i="4"/>
  <c r="AO862" i="4"/>
  <c r="AP862" i="4"/>
  <c r="AQ862" i="4"/>
  <c r="AR862" i="4"/>
  <c r="AO863" i="4"/>
  <c r="AP863" i="4"/>
  <c r="AQ863" i="4"/>
  <c r="AR863" i="4"/>
  <c r="AO864" i="4"/>
  <c r="AP864" i="4"/>
  <c r="AQ864" i="4"/>
  <c r="AR864" i="4"/>
  <c r="AO865" i="4"/>
  <c r="AP865" i="4"/>
  <c r="AQ865" i="4"/>
  <c r="AR865" i="4"/>
  <c r="AO866" i="4"/>
  <c r="AP866" i="4"/>
  <c r="AQ866" i="4"/>
  <c r="AR866" i="4"/>
  <c r="AO867" i="4"/>
  <c r="AP867" i="4"/>
  <c r="AQ867" i="4"/>
  <c r="AR867" i="4"/>
  <c r="AO868" i="4"/>
  <c r="AP868" i="4"/>
  <c r="AQ868" i="4"/>
  <c r="AR868" i="4"/>
  <c r="AO869" i="4"/>
  <c r="AP869" i="4"/>
  <c r="AQ869" i="4"/>
  <c r="AR869" i="4"/>
  <c r="AO870" i="4"/>
  <c r="AP870" i="4"/>
  <c r="AQ870" i="4"/>
  <c r="AR870" i="4"/>
  <c r="AO871" i="4"/>
  <c r="AP871" i="4"/>
  <c r="AQ871" i="4"/>
  <c r="AR871" i="4"/>
  <c r="AO872" i="4"/>
  <c r="AP872" i="4"/>
  <c r="AQ872" i="4"/>
  <c r="AR872" i="4"/>
  <c r="AO873" i="4"/>
  <c r="AP873" i="4"/>
  <c r="AQ873" i="4"/>
  <c r="AR873" i="4"/>
  <c r="AO874" i="4"/>
  <c r="AP874" i="4"/>
  <c r="AQ874" i="4"/>
  <c r="AR874" i="4"/>
  <c r="AO875" i="4"/>
  <c r="AP875" i="4"/>
  <c r="AQ875" i="4"/>
  <c r="AR875" i="4"/>
  <c r="AO876" i="4"/>
  <c r="AP876" i="4"/>
  <c r="AQ876" i="4"/>
  <c r="AR876" i="4"/>
  <c r="AO877" i="4"/>
  <c r="AP877" i="4"/>
  <c r="AQ877" i="4"/>
  <c r="AR877" i="4"/>
  <c r="AO878" i="4"/>
  <c r="AP878" i="4"/>
  <c r="AQ878" i="4"/>
  <c r="AR878" i="4"/>
  <c r="AO879" i="4"/>
  <c r="AP879" i="4"/>
  <c r="AQ879" i="4"/>
  <c r="AR879" i="4"/>
  <c r="AO880" i="4"/>
  <c r="AP880" i="4"/>
  <c r="AQ880" i="4"/>
  <c r="AR880" i="4"/>
  <c r="AO881" i="4"/>
  <c r="AP881" i="4"/>
  <c r="AQ881" i="4"/>
  <c r="AR881" i="4"/>
  <c r="AO882" i="4"/>
  <c r="AP882" i="4"/>
  <c r="AQ882" i="4"/>
  <c r="AR882" i="4"/>
  <c r="AO883" i="4"/>
  <c r="AP883" i="4"/>
  <c r="AQ883" i="4"/>
  <c r="AR883" i="4"/>
  <c r="AO884" i="4"/>
  <c r="AP884" i="4"/>
  <c r="AQ884" i="4"/>
  <c r="AR884" i="4"/>
  <c r="AO885" i="4"/>
  <c r="AP885" i="4"/>
  <c r="AQ885" i="4"/>
  <c r="AR885" i="4"/>
  <c r="AO886" i="4"/>
  <c r="AP886" i="4"/>
  <c r="AQ886" i="4"/>
  <c r="AR886" i="4"/>
  <c r="AO887" i="4"/>
  <c r="AP887" i="4"/>
  <c r="AQ887" i="4"/>
  <c r="AR887" i="4"/>
  <c r="AO888" i="4"/>
  <c r="AP888" i="4"/>
  <c r="AQ888" i="4"/>
  <c r="AR888" i="4"/>
  <c r="AO889" i="4"/>
  <c r="AP889" i="4"/>
  <c r="AQ889" i="4"/>
  <c r="AR889" i="4"/>
  <c r="AO890" i="4"/>
  <c r="AP890" i="4"/>
  <c r="AQ890" i="4"/>
  <c r="AR890" i="4"/>
  <c r="AO891" i="4"/>
  <c r="AP891" i="4"/>
  <c r="AQ891" i="4"/>
  <c r="AR891" i="4"/>
  <c r="AO892" i="4"/>
  <c r="AP892" i="4"/>
  <c r="AQ892" i="4"/>
  <c r="AR892" i="4"/>
  <c r="AO893" i="4"/>
  <c r="AP893" i="4"/>
  <c r="AQ893" i="4"/>
  <c r="AR893" i="4"/>
  <c r="AO894" i="4"/>
  <c r="AP894" i="4"/>
  <c r="AQ894" i="4"/>
  <c r="AR894" i="4"/>
  <c r="AO895" i="4"/>
  <c r="AP895" i="4"/>
  <c r="AQ895" i="4"/>
  <c r="AR895" i="4"/>
  <c r="AO896" i="4"/>
  <c r="AP896" i="4"/>
  <c r="AQ896" i="4"/>
  <c r="AR896" i="4"/>
  <c r="AO897" i="4"/>
  <c r="AP897" i="4"/>
  <c r="AQ897" i="4"/>
  <c r="AR897" i="4"/>
  <c r="AO898" i="4"/>
  <c r="AP898" i="4"/>
  <c r="AQ898" i="4"/>
  <c r="AR898" i="4"/>
  <c r="AO899" i="4"/>
  <c r="AP899" i="4"/>
  <c r="AQ899" i="4"/>
  <c r="AR899" i="4"/>
  <c r="AO900" i="4"/>
  <c r="AP900" i="4"/>
  <c r="AQ900" i="4"/>
  <c r="AR900" i="4"/>
  <c r="AO901" i="4"/>
  <c r="AP901" i="4"/>
  <c r="AQ901" i="4"/>
  <c r="AR901" i="4"/>
  <c r="AO902" i="4"/>
  <c r="AP902" i="4"/>
  <c r="AQ902" i="4"/>
  <c r="AR902" i="4"/>
  <c r="AO903" i="4"/>
  <c r="AP903" i="4"/>
  <c r="AQ903" i="4"/>
  <c r="AR903" i="4"/>
  <c r="AO904" i="4"/>
  <c r="AP904" i="4"/>
  <c r="AQ904" i="4"/>
  <c r="AR904" i="4"/>
  <c r="AO905" i="4"/>
  <c r="AP905" i="4"/>
  <c r="AQ905" i="4"/>
  <c r="AR905" i="4"/>
  <c r="AO906" i="4"/>
  <c r="AP906" i="4"/>
  <c r="AQ906" i="4"/>
  <c r="AR906" i="4"/>
  <c r="AO907" i="4"/>
  <c r="AP907" i="4"/>
  <c r="AQ907" i="4"/>
  <c r="AR907" i="4"/>
  <c r="AO908" i="4"/>
  <c r="AP908" i="4"/>
  <c r="AQ908" i="4"/>
  <c r="AR908" i="4"/>
  <c r="AO909" i="4"/>
  <c r="AP909" i="4"/>
  <c r="AQ909" i="4"/>
  <c r="AR909" i="4"/>
  <c r="AO910" i="4"/>
  <c r="AP910" i="4"/>
  <c r="AQ910" i="4"/>
  <c r="AR910" i="4"/>
  <c r="AO911" i="4"/>
  <c r="AP911" i="4"/>
  <c r="AQ911" i="4"/>
  <c r="AR911" i="4"/>
  <c r="AO912" i="4"/>
  <c r="AP912" i="4"/>
  <c r="AQ912" i="4"/>
  <c r="AR912" i="4"/>
  <c r="AO913" i="4"/>
  <c r="AP913" i="4"/>
  <c r="AQ913" i="4"/>
  <c r="AR913" i="4"/>
  <c r="AO914" i="4"/>
  <c r="AP914" i="4"/>
  <c r="AQ914" i="4"/>
  <c r="AR914" i="4"/>
  <c r="AO915" i="4"/>
  <c r="AP915" i="4"/>
  <c r="AQ915" i="4"/>
  <c r="AR915" i="4"/>
  <c r="AO916" i="4"/>
  <c r="AP916" i="4"/>
  <c r="AQ916" i="4"/>
  <c r="AR916" i="4"/>
  <c r="AO917" i="4"/>
  <c r="AP917" i="4"/>
  <c r="AQ917" i="4"/>
  <c r="AR917" i="4"/>
  <c r="AO918" i="4"/>
  <c r="AP918" i="4"/>
  <c r="AQ918" i="4"/>
  <c r="AR918" i="4"/>
  <c r="AO919" i="4"/>
  <c r="AP919" i="4"/>
  <c r="AQ919" i="4"/>
  <c r="AR919" i="4"/>
  <c r="AO920" i="4"/>
  <c r="AP920" i="4"/>
  <c r="AQ920" i="4"/>
  <c r="AR920" i="4"/>
  <c r="AO921" i="4"/>
  <c r="AP921" i="4"/>
  <c r="AQ921" i="4"/>
  <c r="AR921" i="4"/>
  <c r="AO922" i="4"/>
  <c r="AP922" i="4"/>
  <c r="AQ922" i="4"/>
  <c r="AR922" i="4"/>
  <c r="AO923" i="4"/>
  <c r="AP923" i="4"/>
  <c r="AQ923" i="4"/>
  <c r="AR923" i="4"/>
  <c r="AO924" i="4"/>
  <c r="AP924" i="4"/>
  <c r="AQ924" i="4"/>
  <c r="AR924" i="4"/>
  <c r="AO925" i="4"/>
  <c r="AP925" i="4"/>
  <c r="AQ925" i="4"/>
  <c r="AR925" i="4"/>
  <c r="AO926" i="4"/>
  <c r="AP926" i="4"/>
  <c r="AQ926" i="4"/>
  <c r="AR926" i="4"/>
  <c r="AO927" i="4"/>
  <c r="AP927" i="4"/>
  <c r="AQ927" i="4"/>
  <c r="AR927" i="4"/>
  <c r="AO928" i="4"/>
  <c r="AP928" i="4"/>
  <c r="AQ928" i="4"/>
  <c r="AR928" i="4"/>
  <c r="AO929" i="4"/>
  <c r="AP929" i="4"/>
  <c r="AQ929" i="4"/>
  <c r="AR929" i="4"/>
  <c r="AO930" i="4"/>
  <c r="AP930" i="4"/>
  <c r="AQ930" i="4"/>
  <c r="AR930" i="4"/>
  <c r="AO931" i="4"/>
  <c r="AP931" i="4"/>
  <c r="AQ931" i="4"/>
  <c r="AR931" i="4"/>
  <c r="AO932" i="4"/>
  <c r="AP932" i="4"/>
  <c r="AQ932" i="4"/>
  <c r="AR932" i="4"/>
  <c r="AO933" i="4"/>
  <c r="AP933" i="4"/>
  <c r="AQ933" i="4"/>
  <c r="AR933" i="4"/>
  <c r="AO934" i="4"/>
  <c r="AP934" i="4"/>
  <c r="AQ934" i="4"/>
  <c r="AR934" i="4"/>
  <c r="AO935" i="4"/>
  <c r="AP935" i="4"/>
  <c r="AQ935" i="4"/>
  <c r="AR935" i="4"/>
  <c r="AO936" i="4"/>
  <c r="AP936" i="4"/>
  <c r="AQ936" i="4"/>
  <c r="AR936" i="4"/>
  <c r="AO937" i="4"/>
  <c r="AP937" i="4"/>
  <c r="AQ937" i="4"/>
  <c r="AR937" i="4"/>
  <c r="AO938" i="4"/>
  <c r="AP938" i="4"/>
  <c r="AQ938" i="4"/>
  <c r="AR938" i="4"/>
  <c r="AO939" i="4"/>
  <c r="AP939" i="4"/>
  <c r="AQ939" i="4"/>
  <c r="AR939" i="4"/>
  <c r="AO940" i="4"/>
  <c r="AP940" i="4"/>
  <c r="AQ940" i="4"/>
  <c r="AR940" i="4"/>
  <c r="AO941" i="4"/>
  <c r="AP941" i="4"/>
  <c r="AQ941" i="4"/>
  <c r="AR941" i="4"/>
  <c r="AO942" i="4"/>
  <c r="AP942" i="4"/>
  <c r="AQ942" i="4"/>
  <c r="AR942" i="4"/>
  <c r="AO943" i="4"/>
  <c r="AP943" i="4"/>
  <c r="AQ943" i="4"/>
  <c r="AR943" i="4"/>
  <c r="AO944" i="4"/>
  <c r="AP944" i="4"/>
  <c r="AQ944" i="4"/>
  <c r="AR944" i="4"/>
  <c r="AO945" i="4"/>
  <c r="AP945" i="4"/>
  <c r="AQ945" i="4"/>
  <c r="AR945" i="4"/>
  <c r="AO946" i="4"/>
  <c r="AP946" i="4"/>
  <c r="AQ946" i="4"/>
  <c r="AR946" i="4"/>
  <c r="AO947" i="4"/>
  <c r="AP947" i="4"/>
  <c r="AQ947" i="4"/>
  <c r="AR947" i="4"/>
  <c r="AO948" i="4"/>
  <c r="AP948" i="4"/>
  <c r="AQ948" i="4"/>
  <c r="AR948" i="4"/>
  <c r="AO949" i="4"/>
  <c r="AP949" i="4"/>
  <c r="AQ949" i="4"/>
  <c r="AR949" i="4"/>
  <c r="AO950" i="4"/>
  <c r="AP950" i="4"/>
  <c r="AQ950" i="4"/>
  <c r="AR950" i="4"/>
  <c r="AO951" i="4"/>
  <c r="AP951" i="4"/>
  <c r="AQ951" i="4"/>
  <c r="AR951" i="4"/>
  <c r="AO952" i="4"/>
  <c r="AP952" i="4"/>
  <c r="AQ952" i="4"/>
  <c r="AR952" i="4"/>
  <c r="AO953" i="4"/>
  <c r="AP953" i="4"/>
  <c r="AQ953" i="4"/>
  <c r="AR953" i="4"/>
  <c r="AO954" i="4"/>
  <c r="AP954" i="4"/>
  <c r="AQ954" i="4"/>
  <c r="AR954" i="4"/>
  <c r="AO955" i="4"/>
  <c r="AP955" i="4"/>
  <c r="AQ955" i="4"/>
  <c r="AR955" i="4"/>
  <c r="AO956" i="4"/>
  <c r="AP956" i="4"/>
  <c r="AQ956" i="4"/>
  <c r="AR956" i="4"/>
  <c r="AO957" i="4"/>
  <c r="AP957" i="4"/>
  <c r="AQ957" i="4"/>
  <c r="AR957" i="4"/>
  <c r="AO958" i="4"/>
  <c r="AP958" i="4"/>
  <c r="AQ958" i="4"/>
  <c r="AR958" i="4"/>
  <c r="AO959" i="4"/>
  <c r="AP959" i="4"/>
  <c r="AQ959" i="4"/>
  <c r="AR959" i="4"/>
  <c r="AO960" i="4"/>
  <c r="AP960" i="4"/>
  <c r="AQ960" i="4"/>
  <c r="AR960" i="4"/>
  <c r="AO961" i="4"/>
  <c r="AP961" i="4"/>
  <c r="AQ961" i="4"/>
  <c r="AR961" i="4"/>
  <c r="AO962" i="4"/>
  <c r="AP962" i="4"/>
  <c r="AQ962" i="4"/>
  <c r="AR962" i="4"/>
  <c r="AO963" i="4"/>
  <c r="AP963" i="4"/>
  <c r="AQ963" i="4"/>
  <c r="AR963" i="4"/>
  <c r="AO964" i="4"/>
  <c r="AP964" i="4"/>
  <c r="AQ964" i="4"/>
  <c r="AR964" i="4"/>
  <c r="AO965" i="4"/>
  <c r="AP965" i="4"/>
  <c r="AQ965" i="4"/>
  <c r="AR965" i="4"/>
  <c r="AO966" i="4"/>
  <c r="AP966" i="4"/>
  <c r="AQ966" i="4"/>
  <c r="AR966" i="4"/>
  <c r="AO967" i="4"/>
  <c r="AP967" i="4"/>
  <c r="AQ967" i="4"/>
  <c r="AR967" i="4"/>
  <c r="AO968" i="4"/>
  <c r="AP968" i="4"/>
  <c r="AQ968" i="4"/>
  <c r="AR968" i="4"/>
  <c r="AO969" i="4"/>
  <c r="AP969" i="4"/>
  <c r="AQ969" i="4"/>
  <c r="AR969" i="4"/>
  <c r="AO970" i="4"/>
  <c r="AP970" i="4"/>
  <c r="AQ970" i="4"/>
  <c r="AR970" i="4"/>
  <c r="AO971" i="4"/>
  <c r="AP971" i="4"/>
  <c r="AQ971" i="4"/>
  <c r="AR971" i="4"/>
  <c r="AO972" i="4"/>
  <c r="AP972" i="4"/>
  <c r="AQ972" i="4"/>
  <c r="AR972" i="4"/>
  <c r="AO973" i="4"/>
  <c r="AP973" i="4"/>
  <c r="AQ973" i="4"/>
  <c r="AR973" i="4"/>
  <c r="AO974" i="4"/>
  <c r="AP974" i="4"/>
  <c r="AQ974" i="4"/>
  <c r="AR974" i="4"/>
  <c r="AO975" i="4"/>
  <c r="AP975" i="4"/>
  <c r="AQ975" i="4"/>
  <c r="AR975" i="4"/>
  <c r="AO976" i="4"/>
  <c r="AP976" i="4"/>
  <c r="AQ976" i="4"/>
  <c r="AR976" i="4"/>
  <c r="AO977" i="4"/>
  <c r="AP977" i="4"/>
  <c r="AQ977" i="4"/>
  <c r="AR977" i="4"/>
  <c r="AO978" i="4"/>
  <c r="AP978" i="4"/>
  <c r="AQ978" i="4"/>
  <c r="AR978" i="4"/>
  <c r="AO979" i="4"/>
  <c r="AP979" i="4"/>
  <c r="AQ979" i="4"/>
  <c r="AR979" i="4"/>
  <c r="AO980" i="4"/>
  <c r="AP980" i="4"/>
  <c r="AQ980" i="4"/>
  <c r="AR980" i="4"/>
  <c r="AO981" i="4"/>
  <c r="AP981" i="4"/>
  <c r="AQ981" i="4"/>
  <c r="AR981" i="4"/>
  <c r="AO982" i="4"/>
  <c r="AP982" i="4"/>
  <c r="AQ982" i="4"/>
  <c r="AR982" i="4"/>
  <c r="AO983" i="4"/>
  <c r="AP983" i="4"/>
  <c r="AQ983" i="4"/>
  <c r="AR983" i="4"/>
  <c r="AO984" i="4"/>
  <c r="AP984" i="4"/>
  <c r="AQ984" i="4"/>
  <c r="AR984" i="4"/>
  <c r="AO985" i="4"/>
  <c r="AP985" i="4"/>
  <c r="AQ985" i="4"/>
  <c r="AR985" i="4"/>
  <c r="AO986" i="4"/>
  <c r="AP986" i="4"/>
  <c r="AQ986" i="4"/>
  <c r="AR986" i="4"/>
  <c r="AO987" i="4"/>
  <c r="AP987" i="4"/>
  <c r="AQ987" i="4"/>
  <c r="AR987" i="4"/>
  <c r="AO988" i="4"/>
  <c r="AP988" i="4"/>
  <c r="AQ988" i="4"/>
  <c r="AR988" i="4"/>
  <c r="AO989" i="4"/>
  <c r="AP989" i="4"/>
  <c r="AQ989" i="4"/>
  <c r="AR989" i="4"/>
  <c r="AO990" i="4"/>
  <c r="AP990" i="4"/>
  <c r="AQ990" i="4"/>
  <c r="AR990" i="4"/>
  <c r="AO991" i="4"/>
  <c r="AP991" i="4"/>
  <c r="AQ991" i="4"/>
  <c r="AR991" i="4"/>
  <c r="AO992" i="4"/>
  <c r="AP992" i="4"/>
  <c r="AQ992" i="4"/>
  <c r="AR992" i="4"/>
  <c r="AO993" i="4"/>
  <c r="AP993" i="4"/>
  <c r="AQ993" i="4"/>
  <c r="AR993" i="4"/>
  <c r="AO994" i="4"/>
  <c r="AP994" i="4"/>
  <c r="AQ994" i="4"/>
  <c r="AR994" i="4"/>
  <c r="AO995" i="4"/>
  <c r="AP995" i="4"/>
  <c r="AQ995" i="4"/>
  <c r="AR995" i="4"/>
  <c r="AO996" i="4"/>
  <c r="AP996" i="4"/>
  <c r="AQ996" i="4"/>
  <c r="AR996" i="4"/>
  <c r="AO997" i="4"/>
  <c r="AP997" i="4"/>
  <c r="AQ997" i="4"/>
  <c r="AR997" i="4"/>
  <c r="AO998" i="4"/>
  <c r="AP998" i="4"/>
  <c r="AQ998" i="4"/>
  <c r="AR998" i="4"/>
  <c r="AO999" i="4"/>
  <c r="AP999" i="4"/>
  <c r="AQ999" i="4"/>
  <c r="AR999" i="4"/>
  <c r="AO1000" i="4"/>
  <c r="AP1000" i="4"/>
  <c r="AQ1000" i="4"/>
  <c r="AR1000" i="4"/>
  <c r="AO1001" i="4"/>
  <c r="AP1001" i="4"/>
  <c r="AQ1001" i="4"/>
  <c r="AR1001" i="4"/>
  <c r="AO1002" i="4"/>
  <c r="AP1002" i="4"/>
  <c r="AQ1002" i="4"/>
  <c r="AR1002" i="4"/>
  <c r="AO1003" i="4"/>
  <c r="AP1003" i="4"/>
  <c r="AQ1003" i="4"/>
  <c r="AR1003" i="4"/>
  <c r="AO1004" i="4"/>
  <c r="AP1004" i="4"/>
  <c r="AQ1004" i="4"/>
  <c r="AR1004" i="4"/>
  <c r="AO1005" i="4"/>
  <c r="AP1005" i="4"/>
  <c r="AQ1005" i="4"/>
  <c r="AR1005" i="4"/>
  <c r="AO1006" i="4"/>
  <c r="AP1006" i="4"/>
  <c r="AQ1006" i="4"/>
  <c r="AR1006" i="4"/>
  <c r="AO1007" i="4"/>
  <c r="AP1007" i="4"/>
  <c r="AQ1007" i="4"/>
  <c r="AR1007" i="4"/>
  <c r="AO1008" i="4"/>
  <c r="AP1008" i="4"/>
  <c r="AQ1008" i="4"/>
  <c r="AR1008" i="4"/>
  <c r="AO1009" i="4"/>
  <c r="AP1009" i="4"/>
  <c r="AQ1009" i="4"/>
  <c r="AR1009" i="4"/>
  <c r="AO1010" i="4"/>
  <c r="AP1010" i="4"/>
  <c r="AQ1010" i="4"/>
  <c r="AR1010" i="4"/>
  <c r="AO1011" i="4"/>
  <c r="AP1011" i="4"/>
  <c r="AQ1011" i="4"/>
  <c r="AR1011" i="4"/>
  <c r="AO1012" i="4"/>
  <c r="AP1012" i="4"/>
  <c r="AQ1012" i="4"/>
  <c r="AR1012" i="4"/>
  <c r="AO1013" i="4"/>
  <c r="AP1013" i="4"/>
  <c r="AQ1013" i="4"/>
  <c r="AR1013" i="4"/>
  <c r="AO1014" i="4"/>
  <c r="AP1014" i="4"/>
  <c r="AQ1014" i="4"/>
  <c r="AR1014" i="4"/>
  <c r="AO1015" i="4"/>
  <c r="AP1015" i="4"/>
  <c r="AQ1015" i="4"/>
  <c r="AR1015" i="4"/>
  <c r="AO1016" i="4"/>
  <c r="AP1016" i="4"/>
  <c r="AQ1016" i="4"/>
  <c r="AR1016" i="4"/>
  <c r="AO1017" i="4"/>
  <c r="AP1017" i="4"/>
  <c r="AQ1017" i="4"/>
  <c r="AR1017" i="4"/>
  <c r="AO1018" i="4"/>
  <c r="AP1018" i="4"/>
  <c r="AQ1018" i="4"/>
  <c r="AR1018" i="4"/>
  <c r="AO1019" i="4"/>
  <c r="AP1019" i="4"/>
  <c r="AQ1019" i="4"/>
  <c r="AR1019" i="4"/>
  <c r="AO1020" i="4"/>
  <c r="AP1020" i="4"/>
  <c r="AQ1020" i="4"/>
  <c r="AR1020" i="4"/>
  <c r="AO1021" i="4"/>
  <c r="AP1021" i="4"/>
  <c r="AQ1021" i="4"/>
  <c r="AR1021" i="4"/>
  <c r="AO1022" i="4"/>
  <c r="AP1022" i="4"/>
  <c r="AQ1022" i="4"/>
  <c r="AR1022" i="4"/>
  <c r="AO1023" i="4"/>
  <c r="AP1023" i="4"/>
  <c r="AQ1023" i="4"/>
  <c r="AR1023" i="4"/>
  <c r="AO1024" i="4"/>
  <c r="AP1024" i="4"/>
  <c r="AQ1024" i="4"/>
  <c r="AR1024" i="4"/>
  <c r="AO1025" i="4"/>
  <c r="AP1025" i="4"/>
  <c r="AQ1025" i="4"/>
  <c r="AR1025" i="4"/>
  <c r="AO1026" i="4"/>
  <c r="AP1026" i="4"/>
  <c r="AQ1026" i="4"/>
  <c r="AR1026" i="4"/>
  <c r="AO1027" i="4"/>
  <c r="AP1027" i="4"/>
  <c r="AQ1027" i="4"/>
  <c r="AR1027" i="4"/>
  <c r="AO1028" i="4"/>
  <c r="AP1028" i="4"/>
  <c r="AQ1028" i="4"/>
  <c r="AR1028" i="4"/>
  <c r="AO1029" i="4"/>
  <c r="AP1029" i="4"/>
  <c r="AQ1029" i="4"/>
  <c r="AR1029" i="4"/>
  <c r="AO1030" i="4"/>
  <c r="AP1030" i="4"/>
  <c r="AQ1030" i="4"/>
  <c r="AR1030" i="4"/>
  <c r="AO1031" i="4"/>
  <c r="AP1031" i="4"/>
  <c r="AQ1031" i="4"/>
  <c r="AR1031" i="4"/>
  <c r="AO1032" i="4"/>
  <c r="AP1032" i="4"/>
  <c r="AQ1032" i="4"/>
  <c r="AR1032" i="4"/>
  <c r="AO1033" i="4"/>
  <c r="AP1033" i="4"/>
  <c r="AQ1033" i="4"/>
  <c r="AR1033" i="4"/>
  <c r="AO1034" i="4"/>
  <c r="AP1034" i="4"/>
  <c r="AQ1034" i="4"/>
  <c r="AR1034" i="4"/>
  <c r="AO1035" i="4"/>
  <c r="AP1035" i="4"/>
  <c r="AQ1035" i="4"/>
  <c r="AR1035" i="4"/>
  <c r="AO1036" i="4"/>
  <c r="AP1036" i="4"/>
  <c r="AQ1036" i="4"/>
  <c r="AR1036" i="4"/>
  <c r="AO1037" i="4"/>
  <c r="AP1037" i="4"/>
  <c r="AQ1037" i="4"/>
  <c r="AR1037" i="4"/>
  <c r="AO1038" i="4"/>
  <c r="AP1038" i="4"/>
  <c r="AQ1038" i="4"/>
  <c r="AR1038" i="4"/>
  <c r="AO1039" i="4"/>
  <c r="AP1039" i="4"/>
  <c r="AQ1039" i="4"/>
  <c r="AR1039" i="4"/>
  <c r="AO1040" i="4"/>
  <c r="AP1040" i="4"/>
  <c r="AQ1040" i="4"/>
  <c r="AR1040" i="4"/>
  <c r="AO1041" i="4"/>
  <c r="AP1041" i="4"/>
  <c r="AQ1041" i="4"/>
  <c r="AR1041" i="4"/>
  <c r="AO1042" i="4"/>
  <c r="AP1042" i="4"/>
  <c r="AQ1042" i="4"/>
  <c r="AR1042" i="4"/>
  <c r="AO1043" i="4"/>
  <c r="AP1043" i="4"/>
  <c r="AQ1043" i="4"/>
  <c r="AR1043" i="4"/>
  <c r="AO1044" i="4"/>
  <c r="AP1044" i="4"/>
  <c r="AQ1044" i="4"/>
  <c r="AR1044" i="4"/>
  <c r="AO1045" i="4"/>
  <c r="AP1045" i="4"/>
  <c r="AQ1045" i="4"/>
  <c r="AR1045" i="4"/>
  <c r="AO1046" i="4"/>
  <c r="AP1046" i="4"/>
  <c r="AQ1046" i="4"/>
  <c r="AR1046" i="4"/>
  <c r="AO1047" i="4"/>
  <c r="AP1047" i="4"/>
  <c r="AQ1047" i="4"/>
  <c r="AR1047" i="4"/>
  <c r="AO1048" i="4"/>
  <c r="AP1048" i="4"/>
  <c r="AQ1048" i="4"/>
  <c r="AR1048" i="4"/>
  <c r="AO1049" i="4"/>
  <c r="AP1049" i="4"/>
  <c r="AQ1049" i="4"/>
  <c r="AR1049" i="4"/>
  <c r="AO1050" i="4"/>
  <c r="AP1050" i="4"/>
  <c r="AQ1050" i="4"/>
  <c r="AR1050" i="4"/>
  <c r="AO1051" i="4"/>
  <c r="AP1051" i="4"/>
  <c r="AQ1051" i="4"/>
  <c r="AR1051" i="4"/>
  <c r="AO1052" i="4"/>
  <c r="AP1052" i="4"/>
  <c r="AQ1052" i="4"/>
  <c r="AR1052" i="4"/>
  <c r="AO1053" i="4"/>
  <c r="AP1053" i="4"/>
  <c r="AQ1053" i="4"/>
  <c r="AR1053" i="4"/>
  <c r="AO1054" i="4"/>
  <c r="AP1054" i="4"/>
  <c r="AQ1054" i="4"/>
  <c r="AR1054" i="4"/>
  <c r="AO1055" i="4"/>
  <c r="AP1055" i="4"/>
  <c r="AQ1055" i="4"/>
  <c r="AR1055" i="4"/>
  <c r="AO1056" i="4"/>
  <c r="AP1056" i="4"/>
  <c r="AQ1056" i="4"/>
  <c r="AR1056" i="4"/>
  <c r="AO1057" i="4"/>
  <c r="AP1057" i="4"/>
  <c r="AQ1057" i="4"/>
  <c r="AR1057" i="4"/>
  <c r="AO1058" i="4"/>
  <c r="AP1058" i="4"/>
  <c r="AQ1058" i="4"/>
  <c r="AR1058" i="4"/>
  <c r="AO1059" i="4"/>
  <c r="AP1059" i="4"/>
  <c r="AQ1059" i="4"/>
  <c r="AR1059" i="4"/>
  <c r="AO1060" i="4"/>
  <c r="AP1060" i="4"/>
  <c r="AQ1060" i="4"/>
  <c r="AR1060" i="4"/>
  <c r="AO1061" i="4"/>
  <c r="AP1061" i="4"/>
  <c r="AQ1061" i="4"/>
  <c r="AR1061" i="4"/>
  <c r="AO1062" i="4"/>
  <c r="AP1062" i="4"/>
  <c r="AQ1062" i="4"/>
  <c r="AR1062" i="4"/>
  <c r="AO1063" i="4"/>
  <c r="AP1063" i="4"/>
  <c r="AQ1063" i="4"/>
  <c r="AR1063" i="4"/>
  <c r="AO1064" i="4"/>
  <c r="AP1064" i="4"/>
  <c r="AQ1064" i="4"/>
  <c r="AR1064" i="4"/>
  <c r="AO1065" i="4"/>
  <c r="AP1065" i="4"/>
  <c r="AQ1065" i="4"/>
  <c r="AR1065" i="4"/>
  <c r="AO1066" i="4"/>
  <c r="AP1066" i="4"/>
  <c r="AQ1066" i="4"/>
  <c r="AR1066" i="4"/>
  <c r="AO1067" i="4"/>
  <c r="AP1067" i="4"/>
  <c r="AQ1067" i="4"/>
  <c r="AR1067" i="4"/>
  <c r="AO1068" i="4"/>
  <c r="AP1068" i="4"/>
  <c r="AQ1068" i="4"/>
  <c r="AR1068" i="4"/>
  <c r="AO1069" i="4"/>
  <c r="AP1069" i="4"/>
  <c r="AQ1069" i="4"/>
  <c r="AR1069" i="4"/>
  <c r="AO1070" i="4"/>
  <c r="AP1070" i="4"/>
  <c r="AQ1070" i="4"/>
  <c r="AR1070" i="4"/>
  <c r="AO1071" i="4"/>
  <c r="AP1071" i="4"/>
  <c r="AQ1071" i="4"/>
  <c r="AR1071" i="4"/>
  <c r="AO1072" i="4"/>
  <c r="AP1072" i="4"/>
  <c r="AQ1072" i="4"/>
  <c r="AR1072" i="4"/>
  <c r="AO1073" i="4"/>
  <c r="AP1073" i="4"/>
  <c r="AQ1073" i="4"/>
  <c r="AR1073" i="4"/>
  <c r="AO1074" i="4"/>
  <c r="AP1074" i="4"/>
  <c r="AQ1074" i="4"/>
  <c r="AR1074" i="4"/>
  <c r="AO1075" i="4"/>
  <c r="AP1075" i="4"/>
  <c r="AQ1075" i="4"/>
  <c r="AR1075" i="4"/>
  <c r="AO1076" i="4"/>
  <c r="AP1076" i="4"/>
  <c r="AQ1076" i="4"/>
  <c r="AR1076" i="4"/>
  <c r="AO1077" i="4"/>
  <c r="AP1077" i="4"/>
  <c r="AQ1077" i="4"/>
  <c r="AR1077" i="4"/>
  <c r="AO1078" i="4"/>
  <c r="AP1078" i="4"/>
  <c r="AQ1078" i="4"/>
  <c r="AR1078" i="4"/>
  <c r="AO1079" i="4"/>
  <c r="AP1079" i="4"/>
  <c r="AQ1079" i="4"/>
  <c r="AR1079" i="4"/>
  <c r="AO1080" i="4"/>
  <c r="AP1080" i="4"/>
  <c r="AQ1080" i="4"/>
  <c r="AR1080" i="4"/>
  <c r="AO1081" i="4"/>
  <c r="AP1081" i="4"/>
  <c r="AQ1081" i="4"/>
  <c r="AR1081" i="4"/>
  <c r="AO1082" i="4"/>
  <c r="AP1082" i="4"/>
  <c r="AQ1082" i="4"/>
  <c r="AR1082" i="4"/>
  <c r="AO1083" i="4"/>
  <c r="AP1083" i="4"/>
  <c r="AQ1083" i="4"/>
  <c r="AR1083" i="4"/>
  <c r="AO1084" i="4"/>
  <c r="AP1084" i="4"/>
  <c r="AQ1084" i="4"/>
  <c r="AR1084" i="4"/>
  <c r="AO1085" i="4"/>
  <c r="AP1085" i="4"/>
  <c r="AQ1085" i="4"/>
  <c r="AR1085" i="4"/>
  <c r="AO1086" i="4"/>
  <c r="AP1086" i="4"/>
  <c r="AQ1086" i="4"/>
  <c r="AR1086" i="4"/>
  <c r="AO1087" i="4"/>
  <c r="AP1087" i="4"/>
  <c r="AQ1087" i="4"/>
  <c r="AR1087" i="4"/>
  <c r="AO1088" i="4"/>
  <c r="AP1088" i="4"/>
  <c r="AQ1088" i="4"/>
  <c r="AR1088" i="4"/>
  <c r="AO1089" i="4"/>
  <c r="AP1089" i="4"/>
  <c r="AQ1089" i="4"/>
  <c r="AR1089" i="4"/>
  <c r="AO1090" i="4"/>
  <c r="AP1090" i="4"/>
  <c r="AQ1090" i="4"/>
  <c r="AR1090" i="4"/>
  <c r="AO1091" i="4"/>
  <c r="AP1091" i="4"/>
  <c r="AQ1091" i="4"/>
  <c r="AR1091" i="4"/>
  <c r="AO1092" i="4"/>
  <c r="AP1092" i="4"/>
  <c r="AQ1092" i="4"/>
  <c r="AR1092" i="4"/>
  <c r="AO1093" i="4"/>
  <c r="AP1093" i="4"/>
  <c r="AQ1093" i="4"/>
  <c r="AR1093" i="4"/>
  <c r="AO1094" i="4"/>
  <c r="AP1094" i="4"/>
  <c r="AQ1094" i="4"/>
  <c r="AR1094" i="4"/>
  <c r="AO1095" i="4"/>
  <c r="AP1095" i="4"/>
  <c r="AQ1095" i="4"/>
  <c r="AR1095" i="4"/>
  <c r="AO1096" i="4"/>
  <c r="AP1096" i="4"/>
  <c r="AQ1096" i="4"/>
  <c r="AR1096" i="4"/>
  <c r="AO1097" i="4"/>
  <c r="AP1097" i="4"/>
  <c r="AQ1097" i="4"/>
  <c r="AR1097" i="4"/>
  <c r="AO1098" i="4"/>
  <c r="AP1098" i="4"/>
  <c r="AQ1098" i="4"/>
  <c r="AR1098" i="4"/>
  <c r="AO1099" i="4"/>
  <c r="AP1099" i="4"/>
  <c r="AQ1099" i="4"/>
  <c r="AR1099" i="4"/>
  <c r="AO1100" i="4"/>
  <c r="AP1100" i="4"/>
  <c r="AQ1100" i="4"/>
  <c r="AR1100" i="4"/>
  <c r="AO1101" i="4"/>
  <c r="AP1101" i="4"/>
  <c r="AQ1101" i="4"/>
  <c r="AR1101" i="4"/>
  <c r="AO1102" i="4"/>
  <c r="AP1102" i="4"/>
  <c r="AQ1102" i="4"/>
  <c r="AR1102" i="4"/>
  <c r="AO1103" i="4"/>
  <c r="AP1103" i="4"/>
  <c r="AQ1103" i="4"/>
  <c r="AR1103" i="4"/>
  <c r="AO1104" i="4"/>
  <c r="AP1104" i="4"/>
  <c r="AQ1104" i="4"/>
  <c r="AR1104" i="4"/>
  <c r="AO1105" i="4"/>
  <c r="AP1105" i="4"/>
  <c r="AQ1105" i="4"/>
  <c r="AR1105" i="4"/>
  <c r="AO1106" i="4"/>
  <c r="AP1106" i="4"/>
  <c r="AQ1106" i="4"/>
  <c r="AR1106" i="4"/>
  <c r="AO1107" i="4"/>
  <c r="AP1107" i="4"/>
  <c r="AQ1107" i="4"/>
  <c r="AR1107" i="4"/>
  <c r="AO1108" i="4"/>
  <c r="AP1108" i="4"/>
  <c r="AQ1108" i="4"/>
  <c r="AR1108" i="4"/>
  <c r="AO1109" i="4"/>
  <c r="AP1109" i="4"/>
  <c r="AQ1109" i="4"/>
  <c r="AR1109" i="4"/>
  <c r="AO1110" i="4"/>
  <c r="AP1110" i="4"/>
  <c r="AQ1110" i="4"/>
  <c r="AR1110" i="4"/>
  <c r="AO1111" i="4"/>
  <c r="AP1111" i="4"/>
  <c r="AQ1111" i="4"/>
  <c r="AR1111" i="4"/>
  <c r="AO1112" i="4"/>
  <c r="AP1112" i="4"/>
  <c r="AQ1112" i="4"/>
  <c r="AR1112" i="4"/>
  <c r="AO1113" i="4"/>
  <c r="AP1113" i="4"/>
  <c r="AQ1113" i="4"/>
  <c r="AR1113" i="4"/>
  <c r="AO1114" i="4"/>
  <c r="AP1114" i="4"/>
  <c r="AQ1114" i="4"/>
  <c r="AR1114" i="4"/>
  <c r="AO1115" i="4"/>
  <c r="AP1115" i="4"/>
  <c r="AQ1115" i="4"/>
  <c r="AR1115" i="4"/>
  <c r="AO1116" i="4"/>
  <c r="AP1116" i="4"/>
  <c r="AQ1116" i="4"/>
  <c r="AR1116" i="4"/>
  <c r="AO1117" i="4"/>
  <c r="AP1117" i="4"/>
  <c r="AQ1117" i="4"/>
  <c r="AR1117" i="4"/>
  <c r="AO1118" i="4"/>
  <c r="AP1118" i="4"/>
  <c r="AQ1118" i="4"/>
  <c r="AR1118" i="4"/>
  <c r="AO1119" i="4"/>
  <c r="AP1119" i="4"/>
  <c r="AQ1119" i="4"/>
  <c r="AR1119" i="4"/>
  <c r="AO1120" i="4"/>
  <c r="AP1120" i="4"/>
  <c r="AQ1120" i="4"/>
  <c r="AR1120" i="4"/>
  <c r="AO1121" i="4"/>
  <c r="AP1121" i="4"/>
  <c r="AQ1121" i="4"/>
  <c r="AR1121" i="4"/>
  <c r="AO1122" i="4"/>
  <c r="AP1122" i="4"/>
  <c r="AQ1122" i="4"/>
  <c r="AR1122" i="4"/>
  <c r="AO1123" i="4"/>
  <c r="AP1123" i="4"/>
  <c r="AQ1123" i="4"/>
  <c r="AR1123" i="4"/>
  <c r="AO1124" i="4"/>
  <c r="AP1124" i="4"/>
  <c r="AQ1124" i="4"/>
  <c r="AR1124" i="4"/>
  <c r="AO1125" i="4"/>
  <c r="AP1125" i="4"/>
  <c r="AQ1125" i="4"/>
  <c r="AR1125" i="4"/>
  <c r="AO1126" i="4"/>
  <c r="AP1126" i="4"/>
  <c r="AQ1126" i="4"/>
  <c r="AR1126" i="4"/>
  <c r="AO1127" i="4"/>
  <c r="AP1127" i="4"/>
  <c r="AQ1127" i="4"/>
  <c r="AR1127" i="4"/>
  <c r="AO1128" i="4"/>
  <c r="AP1128" i="4"/>
  <c r="AQ1128" i="4"/>
  <c r="AR1128" i="4"/>
  <c r="AO1129" i="4"/>
  <c r="AP1129" i="4"/>
  <c r="AQ1129" i="4"/>
  <c r="AR1129" i="4"/>
  <c r="AO1130" i="4"/>
  <c r="AP1130" i="4"/>
  <c r="AQ1130" i="4"/>
  <c r="AR1130" i="4"/>
  <c r="AO1131" i="4"/>
  <c r="AP1131" i="4"/>
  <c r="AQ1131" i="4"/>
  <c r="AR1131" i="4"/>
  <c r="AO1132" i="4"/>
  <c r="AP1132" i="4"/>
  <c r="AQ1132" i="4"/>
  <c r="AR1132" i="4"/>
  <c r="AO1133" i="4"/>
  <c r="AP1133" i="4"/>
  <c r="AQ1133" i="4"/>
  <c r="AR1133" i="4"/>
  <c r="AO1134" i="4"/>
  <c r="AP1134" i="4"/>
  <c r="AQ1134" i="4"/>
  <c r="AR1134" i="4"/>
  <c r="AO1135" i="4"/>
  <c r="AP1135" i="4"/>
  <c r="AQ1135" i="4"/>
  <c r="AR1135" i="4"/>
  <c r="AO1136" i="4"/>
  <c r="AP1136" i="4"/>
  <c r="AQ1136" i="4"/>
  <c r="AR1136" i="4"/>
  <c r="AO1137" i="4"/>
  <c r="AP1137" i="4"/>
  <c r="AQ1137" i="4"/>
  <c r="AR1137" i="4"/>
  <c r="AO1138" i="4"/>
  <c r="AP1138" i="4"/>
  <c r="AQ1138" i="4"/>
  <c r="AR1138" i="4"/>
  <c r="AO1139" i="4"/>
  <c r="AP1139" i="4"/>
  <c r="AQ1139" i="4"/>
  <c r="AR1139" i="4"/>
  <c r="AO1140" i="4"/>
  <c r="AP1140" i="4"/>
  <c r="AQ1140" i="4"/>
  <c r="AR1140" i="4"/>
  <c r="AO1141" i="4"/>
  <c r="AP1141" i="4"/>
  <c r="AQ1141" i="4"/>
  <c r="AR1141" i="4"/>
  <c r="AO1142" i="4"/>
  <c r="AP1142" i="4"/>
  <c r="AQ1142" i="4"/>
  <c r="AR1142" i="4"/>
  <c r="AO1143" i="4"/>
  <c r="AP1143" i="4"/>
  <c r="AQ1143" i="4"/>
  <c r="AR1143" i="4"/>
  <c r="AO1144" i="4"/>
  <c r="AP1144" i="4"/>
  <c r="AQ1144" i="4"/>
  <c r="AR1144" i="4"/>
  <c r="AO1145" i="4"/>
  <c r="AP1145" i="4"/>
  <c r="AQ1145" i="4"/>
  <c r="AR1145" i="4"/>
  <c r="AO1146" i="4"/>
  <c r="AP1146" i="4"/>
  <c r="AQ1146" i="4"/>
  <c r="AR1146" i="4"/>
  <c r="AO1147" i="4"/>
  <c r="AP1147" i="4"/>
  <c r="AQ1147" i="4"/>
  <c r="AR1147" i="4"/>
  <c r="AO1148" i="4"/>
  <c r="AP1148" i="4"/>
  <c r="AQ1148" i="4"/>
  <c r="AR1148" i="4"/>
  <c r="AO1149" i="4"/>
  <c r="AP1149" i="4"/>
  <c r="AQ1149" i="4"/>
  <c r="AR1149" i="4"/>
  <c r="AO1150" i="4"/>
  <c r="AP1150" i="4"/>
  <c r="AQ1150" i="4"/>
  <c r="AR1150" i="4"/>
  <c r="AO1151" i="4"/>
  <c r="AP1151" i="4"/>
  <c r="AQ1151" i="4"/>
  <c r="AR1151" i="4"/>
  <c r="AO1152" i="4"/>
  <c r="AP1152" i="4"/>
  <c r="AQ1152" i="4"/>
  <c r="AR1152" i="4"/>
  <c r="AO1153" i="4"/>
  <c r="AP1153" i="4"/>
  <c r="AQ1153" i="4"/>
  <c r="AR1153" i="4"/>
  <c r="AO1154" i="4"/>
  <c r="AP1154" i="4"/>
  <c r="AQ1154" i="4"/>
  <c r="AR1154" i="4"/>
  <c r="AO1155" i="4"/>
  <c r="AP1155" i="4"/>
  <c r="AQ1155" i="4"/>
  <c r="AR1155" i="4"/>
  <c r="AO1156" i="4"/>
  <c r="AP1156" i="4"/>
  <c r="AQ1156" i="4"/>
  <c r="AR1156" i="4"/>
  <c r="AO1157" i="4"/>
  <c r="AP1157" i="4"/>
  <c r="AQ1157" i="4"/>
  <c r="AR1157" i="4"/>
  <c r="AO1158" i="4"/>
  <c r="AP1158" i="4"/>
  <c r="AQ1158" i="4"/>
  <c r="AR1158" i="4"/>
  <c r="AO1159" i="4"/>
  <c r="AP1159" i="4"/>
  <c r="AQ1159" i="4"/>
  <c r="AR1159" i="4"/>
  <c r="AO1160" i="4"/>
  <c r="AP1160" i="4"/>
  <c r="AQ1160" i="4"/>
  <c r="AR1160" i="4"/>
  <c r="AO1161" i="4"/>
  <c r="AP1161" i="4"/>
  <c r="AQ1161" i="4"/>
  <c r="AR1161" i="4"/>
  <c r="AO1162" i="4"/>
  <c r="AP1162" i="4"/>
  <c r="AQ1162" i="4"/>
  <c r="AR1162" i="4"/>
  <c r="AO1163" i="4"/>
  <c r="AP1163" i="4"/>
  <c r="AQ1163" i="4"/>
  <c r="AR1163" i="4"/>
  <c r="AO1164" i="4"/>
  <c r="AP1164" i="4"/>
  <c r="AQ1164" i="4"/>
  <c r="AR1164" i="4"/>
  <c r="AO1165" i="4"/>
  <c r="AP1165" i="4"/>
  <c r="AQ1165" i="4"/>
  <c r="AR1165" i="4"/>
  <c r="AO1166" i="4"/>
  <c r="AP1166" i="4"/>
  <c r="AQ1166" i="4"/>
  <c r="AR1166" i="4"/>
  <c r="AO1167" i="4"/>
  <c r="AP1167" i="4"/>
  <c r="AQ1167" i="4"/>
  <c r="AR1167" i="4"/>
  <c r="AO1168" i="4"/>
  <c r="AP1168" i="4"/>
  <c r="AQ1168" i="4"/>
  <c r="AR1168" i="4"/>
  <c r="AO1169" i="4"/>
  <c r="AP1169" i="4"/>
  <c r="AQ1169" i="4"/>
  <c r="AR1169" i="4"/>
  <c r="AO1170" i="4"/>
  <c r="AP1170" i="4"/>
  <c r="AQ1170" i="4"/>
  <c r="AR1170" i="4"/>
  <c r="AO1171" i="4"/>
  <c r="AP1171" i="4"/>
  <c r="AQ1171" i="4"/>
  <c r="AR1171" i="4"/>
  <c r="AO1172" i="4"/>
  <c r="AP1172" i="4"/>
  <c r="AQ1172" i="4"/>
  <c r="AR1172" i="4"/>
  <c r="AO1173" i="4"/>
  <c r="AP1173" i="4"/>
  <c r="AQ1173" i="4"/>
  <c r="AR1173" i="4"/>
  <c r="AO1174" i="4"/>
  <c r="AP1174" i="4"/>
  <c r="AQ1174" i="4"/>
  <c r="AR1174" i="4"/>
  <c r="AO1175" i="4"/>
  <c r="AP1175" i="4"/>
  <c r="AQ1175" i="4"/>
  <c r="AR1175" i="4"/>
  <c r="AO1176" i="4"/>
  <c r="AP1176" i="4"/>
  <c r="AQ1176" i="4"/>
  <c r="AR1176" i="4"/>
  <c r="AO1177" i="4"/>
  <c r="AP1177" i="4"/>
  <c r="AQ1177" i="4"/>
  <c r="AR1177" i="4"/>
  <c r="AO1178" i="4"/>
  <c r="AP1178" i="4"/>
  <c r="AQ1178" i="4"/>
  <c r="AR1178" i="4"/>
  <c r="AO1179" i="4"/>
  <c r="AP1179" i="4"/>
  <c r="AQ1179" i="4"/>
  <c r="AR1179" i="4"/>
  <c r="AO1180" i="4"/>
  <c r="AP1180" i="4"/>
  <c r="AQ1180" i="4"/>
  <c r="AR1180" i="4"/>
  <c r="AO1181" i="4"/>
  <c r="AP1181" i="4"/>
  <c r="AQ1181" i="4"/>
  <c r="AR1181" i="4"/>
  <c r="AO1182" i="4"/>
  <c r="AP1182" i="4"/>
  <c r="AQ1182" i="4"/>
  <c r="AR1182" i="4"/>
  <c r="AO1183" i="4"/>
  <c r="AP1183" i="4"/>
  <c r="AQ1183" i="4"/>
  <c r="AR1183" i="4"/>
  <c r="AO1184" i="4"/>
  <c r="AP1184" i="4"/>
  <c r="AQ1184" i="4"/>
  <c r="AR1184" i="4"/>
  <c r="AO1185" i="4"/>
  <c r="AP1185" i="4"/>
  <c r="AQ1185" i="4"/>
  <c r="AR1185" i="4"/>
  <c r="AO1186" i="4"/>
  <c r="AP1186" i="4"/>
  <c r="AQ1186" i="4"/>
  <c r="AR1186" i="4"/>
  <c r="AO1187" i="4"/>
  <c r="AP1187" i="4"/>
  <c r="AQ1187" i="4"/>
  <c r="AR1187" i="4"/>
  <c r="AO1188" i="4"/>
  <c r="AP1188" i="4"/>
  <c r="AQ1188" i="4"/>
  <c r="AR1188" i="4"/>
  <c r="AO1189" i="4"/>
  <c r="AP1189" i="4"/>
  <c r="AQ1189" i="4"/>
  <c r="AR1189" i="4"/>
  <c r="AO1190" i="4"/>
  <c r="AP1190" i="4"/>
  <c r="AQ1190" i="4"/>
  <c r="AR1190" i="4"/>
  <c r="AO1191" i="4"/>
  <c r="AP1191" i="4"/>
  <c r="AQ1191" i="4"/>
  <c r="AR1191" i="4"/>
  <c r="AO1192" i="4"/>
  <c r="AP1192" i="4"/>
  <c r="AQ1192" i="4"/>
  <c r="AR1192" i="4"/>
  <c r="AO1193" i="4"/>
  <c r="AP1193" i="4"/>
  <c r="AQ1193" i="4"/>
  <c r="AR1193" i="4"/>
  <c r="AO1194" i="4"/>
  <c r="AP1194" i="4"/>
  <c r="AQ1194" i="4"/>
  <c r="AR1194" i="4"/>
  <c r="AO1195" i="4"/>
  <c r="AP1195" i="4"/>
  <c r="AQ1195" i="4"/>
  <c r="AR1195" i="4"/>
  <c r="AO1196" i="4"/>
  <c r="AP1196" i="4"/>
  <c r="AQ1196" i="4"/>
  <c r="AR1196" i="4"/>
  <c r="AO1197" i="4"/>
  <c r="AP1197" i="4"/>
  <c r="AQ1197" i="4"/>
  <c r="AR1197" i="4"/>
  <c r="AO1198" i="4"/>
  <c r="AP1198" i="4"/>
  <c r="AQ1198" i="4"/>
  <c r="AR1198" i="4"/>
  <c r="AO1199" i="4"/>
  <c r="AP1199" i="4"/>
  <c r="AQ1199" i="4"/>
  <c r="AR1199" i="4"/>
  <c r="AO1200" i="4"/>
  <c r="AP1200" i="4"/>
  <c r="AQ1200" i="4"/>
  <c r="AR1200" i="4"/>
  <c r="AO1201" i="4"/>
  <c r="AP1201" i="4"/>
  <c r="AQ1201" i="4"/>
  <c r="AR1201" i="4"/>
  <c r="AO1202" i="4"/>
  <c r="AP1202" i="4"/>
  <c r="AQ1202" i="4"/>
  <c r="AR1202" i="4"/>
  <c r="AO1203" i="4"/>
  <c r="AP1203" i="4"/>
  <c r="AQ1203" i="4"/>
  <c r="AR1203" i="4"/>
  <c r="AO1204" i="4"/>
  <c r="AP1204" i="4"/>
  <c r="AQ1204" i="4"/>
  <c r="AR1204" i="4"/>
  <c r="AO1205" i="4"/>
  <c r="AP1205" i="4"/>
  <c r="AQ1205" i="4"/>
  <c r="AR1205" i="4"/>
  <c r="AO1206" i="4"/>
  <c r="AP1206" i="4"/>
  <c r="AQ1206" i="4"/>
  <c r="AR1206" i="4"/>
  <c r="AO1207" i="4"/>
  <c r="AP1207" i="4"/>
  <c r="AQ1207" i="4"/>
  <c r="AR1207" i="4"/>
  <c r="AO1208" i="4"/>
  <c r="AP1208" i="4"/>
  <c r="AQ1208" i="4"/>
  <c r="AR1208" i="4"/>
  <c r="AO1209" i="4"/>
  <c r="AP1209" i="4"/>
  <c r="AQ1209" i="4"/>
  <c r="AR1209" i="4"/>
  <c r="AO1210" i="4"/>
  <c r="AP1210" i="4"/>
  <c r="AQ1210" i="4"/>
  <c r="AR1210" i="4"/>
  <c r="AO1211" i="4"/>
  <c r="AP1211" i="4"/>
  <c r="AQ1211" i="4"/>
  <c r="AR1211" i="4"/>
  <c r="AO1212" i="4"/>
  <c r="AP1212" i="4"/>
  <c r="AQ1212" i="4"/>
  <c r="AR1212" i="4"/>
  <c r="AO1213" i="4"/>
  <c r="AP1213" i="4"/>
  <c r="AQ1213" i="4"/>
  <c r="AR1213" i="4"/>
  <c r="AO1214" i="4"/>
  <c r="AP1214" i="4"/>
  <c r="AQ1214" i="4"/>
  <c r="AR1214" i="4"/>
  <c r="AO1215" i="4"/>
  <c r="AP1215" i="4"/>
  <c r="AQ1215" i="4"/>
  <c r="AR1215" i="4"/>
  <c r="AO1216" i="4"/>
  <c r="AP1216" i="4"/>
  <c r="AQ1216" i="4"/>
  <c r="AR1216" i="4"/>
  <c r="AO1217" i="4"/>
  <c r="AP1217" i="4"/>
  <c r="AQ1217" i="4"/>
  <c r="AR1217" i="4"/>
  <c r="AO1218" i="4"/>
  <c r="AP1218" i="4"/>
  <c r="AQ1218" i="4"/>
  <c r="AR1218" i="4"/>
  <c r="AO1219" i="4"/>
  <c r="AP1219" i="4"/>
  <c r="AQ1219" i="4"/>
  <c r="AR1219" i="4"/>
  <c r="AO1220" i="4"/>
  <c r="AP1220" i="4"/>
  <c r="AQ1220" i="4"/>
  <c r="AR1220" i="4"/>
  <c r="AO1221" i="4"/>
  <c r="AP1221" i="4"/>
  <c r="AQ1221" i="4"/>
  <c r="AR1221" i="4"/>
  <c r="AO1222" i="4"/>
  <c r="AP1222" i="4"/>
  <c r="AQ1222" i="4"/>
  <c r="AR1222" i="4"/>
  <c r="AO1223" i="4"/>
  <c r="AP1223" i="4"/>
  <c r="AQ1223" i="4"/>
  <c r="AR1223" i="4"/>
  <c r="AO1224" i="4"/>
  <c r="AP1224" i="4"/>
  <c r="AQ1224" i="4"/>
  <c r="AR1224" i="4"/>
  <c r="AO1225" i="4"/>
  <c r="AP1225" i="4"/>
  <c r="AQ1225" i="4"/>
  <c r="AR1225" i="4"/>
  <c r="AO1226" i="4"/>
  <c r="AP1226" i="4"/>
  <c r="AQ1226" i="4"/>
  <c r="AR1226" i="4"/>
  <c r="AO1227" i="4"/>
  <c r="AP1227" i="4"/>
  <c r="AQ1227" i="4"/>
  <c r="AR1227" i="4"/>
  <c r="AO1228" i="4"/>
  <c r="AP1228" i="4"/>
  <c r="AQ1228" i="4"/>
  <c r="AR1228" i="4"/>
  <c r="AO1229" i="4"/>
  <c r="AP1229" i="4"/>
  <c r="AQ1229" i="4"/>
  <c r="AR1229" i="4"/>
  <c r="AO1230" i="4"/>
  <c r="AP1230" i="4"/>
  <c r="AQ1230" i="4"/>
  <c r="AR1230" i="4"/>
  <c r="AO1231" i="4"/>
  <c r="AP1231" i="4"/>
  <c r="AQ1231" i="4"/>
  <c r="AR1231" i="4"/>
  <c r="AO1232" i="4"/>
  <c r="AP1232" i="4"/>
  <c r="AQ1232" i="4"/>
  <c r="AR1232" i="4"/>
  <c r="AO1233" i="4"/>
  <c r="AP1233" i="4"/>
  <c r="AQ1233" i="4"/>
  <c r="AR1233" i="4"/>
  <c r="AO1234" i="4"/>
  <c r="AP1234" i="4"/>
  <c r="AQ1234" i="4"/>
  <c r="AR1234" i="4"/>
  <c r="AO1235" i="4"/>
  <c r="AP1235" i="4"/>
  <c r="AQ1235" i="4"/>
  <c r="AR1235" i="4"/>
  <c r="AO1236" i="4"/>
  <c r="AP1236" i="4"/>
  <c r="AQ1236" i="4"/>
  <c r="AR1236" i="4"/>
  <c r="AO1237" i="4"/>
  <c r="AP1237" i="4"/>
  <c r="AQ1237" i="4"/>
  <c r="AR1237" i="4"/>
  <c r="AO1238" i="4"/>
  <c r="AP1238" i="4"/>
  <c r="AQ1238" i="4"/>
  <c r="AR1238" i="4"/>
  <c r="AO1239" i="4"/>
  <c r="AP1239" i="4"/>
  <c r="AQ1239" i="4"/>
  <c r="AR1239" i="4"/>
  <c r="AO1240" i="4"/>
  <c r="AP1240" i="4"/>
  <c r="AQ1240" i="4"/>
  <c r="AR1240" i="4"/>
  <c r="AO1241" i="4"/>
  <c r="AP1241" i="4"/>
  <c r="AQ1241" i="4"/>
  <c r="AR1241" i="4"/>
  <c r="AO1242" i="4"/>
  <c r="AP1242" i="4"/>
  <c r="AQ1242" i="4"/>
  <c r="AR1242" i="4"/>
  <c r="AO1243" i="4"/>
  <c r="AP1243" i="4"/>
  <c r="AQ1243" i="4"/>
  <c r="AR1243" i="4"/>
  <c r="AO1244" i="4"/>
  <c r="AP1244" i="4"/>
  <c r="AQ1244" i="4"/>
  <c r="AR1244" i="4"/>
  <c r="AO1245" i="4"/>
  <c r="AP1245" i="4"/>
  <c r="AQ1245" i="4"/>
  <c r="AR1245" i="4"/>
  <c r="AO1246" i="4"/>
  <c r="AP1246" i="4"/>
  <c r="AQ1246" i="4"/>
  <c r="AR1246" i="4"/>
  <c r="AO1247" i="4"/>
  <c r="AP1247" i="4"/>
  <c r="AQ1247" i="4"/>
  <c r="AR1247" i="4"/>
  <c r="AO1248" i="4"/>
  <c r="AP1248" i="4"/>
  <c r="AQ1248" i="4"/>
  <c r="AR1248" i="4"/>
  <c r="AO1249" i="4"/>
  <c r="AP1249" i="4"/>
  <c r="AQ1249" i="4"/>
  <c r="AR1249" i="4"/>
  <c r="AO1250" i="4"/>
  <c r="AP1250" i="4"/>
  <c r="AQ1250" i="4"/>
  <c r="AR1250" i="4"/>
  <c r="AO1251" i="4"/>
  <c r="AP1251" i="4"/>
  <c r="AQ1251" i="4"/>
  <c r="AR1251" i="4"/>
  <c r="AO1252" i="4"/>
  <c r="AP1252" i="4"/>
  <c r="AQ1252" i="4"/>
  <c r="AR1252" i="4"/>
  <c r="AO1253" i="4"/>
  <c r="AP1253" i="4"/>
  <c r="AQ1253" i="4"/>
  <c r="AR1253" i="4"/>
  <c r="AO1254" i="4"/>
  <c r="AP1254" i="4"/>
  <c r="AQ1254" i="4"/>
  <c r="AR1254" i="4"/>
  <c r="AO1255" i="4"/>
  <c r="AP1255" i="4"/>
  <c r="AQ1255" i="4"/>
  <c r="AR1255" i="4"/>
  <c r="AO1256" i="4"/>
  <c r="AP1256" i="4"/>
  <c r="AQ1256" i="4"/>
  <c r="AR1256" i="4"/>
  <c r="AO1257" i="4"/>
  <c r="AP1257" i="4"/>
  <c r="AQ1257" i="4"/>
  <c r="AR1257" i="4"/>
  <c r="AO1258" i="4"/>
  <c r="AP1258" i="4"/>
  <c r="AQ1258" i="4"/>
  <c r="AR1258" i="4"/>
  <c r="AO1259" i="4"/>
  <c r="AP1259" i="4"/>
  <c r="AQ1259" i="4"/>
  <c r="AR1259" i="4"/>
  <c r="AO1260" i="4"/>
  <c r="AP1260" i="4"/>
  <c r="AQ1260" i="4"/>
  <c r="AR1260" i="4"/>
  <c r="AO1261" i="4"/>
  <c r="AP1261" i="4"/>
  <c r="AQ1261" i="4"/>
  <c r="AR1261" i="4"/>
  <c r="AO1262" i="4"/>
  <c r="AP1262" i="4"/>
  <c r="AQ1262" i="4"/>
  <c r="AR1262" i="4"/>
  <c r="AO1263" i="4"/>
  <c r="AP1263" i="4"/>
  <c r="AQ1263" i="4"/>
  <c r="AR1263" i="4"/>
  <c r="AO1264" i="4"/>
  <c r="AP1264" i="4"/>
  <c r="AQ1264" i="4"/>
  <c r="AR1264" i="4"/>
  <c r="AO1265" i="4"/>
  <c r="AP1265" i="4"/>
  <c r="AQ1265" i="4"/>
  <c r="AR1265" i="4"/>
  <c r="AO1266" i="4"/>
  <c r="AP1266" i="4"/>
  <c r="AQ1266" i="4"/>
  <c r="AR1266" i="4"/>
  <c r="AO1267" i="4"/>
  <c r="AP1267" i="4"/>
  <c r="AQ1267" i="4"/>
  <c r="AR1267" i="4"/>
  <c r="AO1268" i="4"/>
  <c r="AP1268" i="4"/>
  <c r="AQ1268" i="4"/>
  <c r="AR1268" i="4"/>
  <c r="AO1269" i="4"/>
  <c r="AP1269" i="4"/>
  <c r="AQ1269" i="4"/>
  <c r="AR1269" i="4"/>
  <c r="AO1270" i="4"/>
  <c r="AP1270" i="4"/>
  <c r="AQ1270" i="4"/>
  <c r="AR1270" i="4"/>
  <c r="AO1271" i="4"/>
  <c r="AP1271" i="4"/>
  <c r="AQ1271" i="4"/>
  <c r="AR1271" i="4"/>
  <c r="AO1272" i="4"/>
  <c r="AP1272" i="4"/>
  <c r="AQ1272" i="4"/>
  <c r="AR1272" i="4"/>
  <c r="AO1273" i="4"/>
  <c r="AP1273" i="4"/>
  <c r="AQ1273" i="4"/>
  <c r="AR1273" i="4"/>
  <c r="AO1274" i="4"/>
  <c r="AP1274" i="4"/>
  <c r="AQ1274" i="4"/>
  <c r="AR1274" i="4"/>
  <c r="AO1275" i="4"/>
  <c r="AP1275" i="4"/>
  <c r="AQ1275" i="4"/>
  <c r="AR1275" i="4"/>
  <c r="AO1276" i="4"/>
  <c r="AP1276" i="4"/>
  <c r="AQ1276" i="4"/>
  <c r="AR1276" i="4"/>
  <c r="AO1277" i="4"/>
  <c r="AP1277" i="4"/>
  <c r="AQ1277" i="4"/>
  <c r="AR1277" i="4"/>
  <c r="AO1278" i="4"/>
  <c r="AP1278" i="4"/>
  <c r="AQ1278" i="4"/>
  <c r="AR1278" i="4"/>
  <c r="AO1279" i="4"/>
  <c r="AP1279" i="4"/>
  <c r="AQ1279" i="4"/>
  <c r="AR1279" i="4"/>
  <c r="AO1280" i="4"/>
  <c r="AP1280" i="4"/>
  <c r="AQ1280" i="4"/>
  <c r="AR1280" i="4"/>
  <c r="AO1281" i="4"/>
  <c r="AP1281" i="4"/>
  <c r="AQ1281" i="4"/>
  <c r="AR1281" i="4"/>
  <c r="AO1282" i="4"/>
  <c r="AP1282" i="4"/>
  <c r="AQ1282" i="4"/>
  <c r="AR1282" i="4"/>
  <c r="AO1283" i="4"/>
  <c r="AP1283" i="4"/>
  <c r="AQ1283" i="4"/>
  <c r="AR1283" i="4"/>
  <c r="AO1284" i="4"/>
  <c r="AP1284" i="4"/>
  <c r="AQ1284" i="4"/>
  <c r="AR1284" i="4"/>
  <c r="AO1285" i="4"/>
  <c r="AP1285" i="4"/>
  <c r="AQ1285" i="4"/>
  <c r="AR1285" i="4"/>
  <c r="AO1286" i="4"/>
  <c r="AP1286" i="4"/>
  <c r="AQ1286" i="4"/>
  <c r="AR1286" i="4"/>
  <c r="AO1287" i="4"/>
  <c r="AP1287" i="4"/>
  <c r="AQ1287" i="4"/>
  <c r="AR1287" i="4"/>
  <c r="AO1288" i="4"/>
  <c r="AP1288" i="4"/>
  <c r="AQ1288" i="4"/>
  <c r="AR1288" i="4"/>
  <c r="AO1289" i="4"/>
  <c r="AP1289" i="4"/>
  <c r="AQ1289" i="4"/>
  <c r="AR1289" i="4"/>
  <c r="AO1290" i="4"/>
  <c r="AP1290" i="4"/>
  <c r="AQ1290" i="4"/>
  <c r="AR1290" i="4"/>
  <c r="AO1291" i="4"/>
  <c r="AP1291" i="4"/>
  <c r="AQ1291" i="4"/>
  <c r="AR1291" i="4"/>
  <c r="AO1292" i="4"/>
  <c r="AP1292" i="4"/>
  <c r="AQ1292" i="4"/>
  <c r="AR1292" i="4"/>
  <c r="AO1293" i="4"/>
  <c r="AP1293" i="4"/>
  <c r="AQ1293" i="4"/>
  <c r="AR1293" i="4"/>
  <c r="AO1294" i="4"/>
  <c r="AP1294" i="4"/>
  <c r="AQ1294" i="4"/>
  <c r="AR1294" i="4"/>
  <c r="AO1295" i="4"/>
  <c r="AP1295" i="4"/>
  <c r="AQ1295" i="4"/>
  <c r="AR1295" i="4"/>
  <c r="AO1296" i="4"/>
  <c r="AP1296" i="4"/>
  <c r="AQ1296" i="4"/>
  <c r="AR1296" i="4"/>
  <c r="AO1297" i="4"/>
  <c r="AP1297" i="4"/>
  <c r="AQ1297" i="4"/>
  <c r="AR1297" i="4"/>
  <c r="AO1298" i="4"/>
  <c r="AP1298" i="4"/>
  <c r="AQ1298" i="4"/>
  <c r="AR1298" i="4"/>
  <c r="AO1299" i="4"/>
  <c r="AP1299" i="4"/>
  <c r="AQ1299" i="4"/>
  <c r="AR1299" i="4"/>
  <c r="AO1300" i="4"/>
  <c r="AP1300" i="4"/>
  <c r="AQ1300" i="4"/>
  <c r="AR1300" i="4"/>
  <c r="AO1301" i="4"/>
  <c r="AP1301" i="4"/>
  <c r="AQ1301" i="4"/>
  <c r="AR1301" i="4"/>
  <c r="AO1302" i="4"/>
  <c r="AP1302" i="4"/>
  <c r="AQ1302" i="4"/>
  <c r="AR1302" i="4"/>
  <c r="AO1303" i="4"/>
  <c r="AP1303" i="4"/>
  <c r="AQ1303" i="4"/>
  <c r="AR1303" i="4"/>
  <c r="AO1304" i="4"/>
  <c r="AP1304" i="4"/>
  <c r="AQ1304" i="4"/>
  <c r="AR1304" i="4"/>
  <c r="AO1305" i="4"/>
  <c r="AP1305" i="4"/>
  <c r="AQ1305" i="4"/>
  <c r="AR1305" i="4"/>
  <c r="AO1306" i="4"/>
  <c r="AP1306" i="4"/>
  <c r="AQ1306" i="4"/>
  <c r="AR1306" i="4"/>
  <c r="AO1307" i="4"/>
  <c r="AP1307" i="4"/>
  <c r="AQ1307" i="4"/>
  <c r="AR1307" i="4"/>
  <c r="AO1308" i="4"/>
  <c r="AP1308" i="4"/>
  <c r="AQ1308" i="4"/>
  <c r="AR1308" i="4"/>
  <c r="AO1309" i="4"/>
  <c r="AP1309" i="4"/>
  <c r="AQ1309" i="4"/>
  <c r="AR1309" i="4"/>
  <c r="AO1310" i="4"/>
  <c r="AP1310" i="4"/>
  <c r="AQ1310" i="4"/>
  <c r="AR1310" i="4"/>
  <c r="AO1311" i="4"/>
  <c r="AP1311" i="4"/>
  <c r="AQ1311" i="4"/>
  <c r="AR1311" i="4"/>
  <c r="AO1312" i="4"/>
  <c r="AP1312" i="4"/>
  <c r="AQ1312" i="4"/>
  <c r="AR1312" i="4"/>
  <c r="AO1313" i="4"/>
  <c r="AP1313" i="4"/>
  <c r="AQ1313" i="4"/>
  <c r="AR1313" i="4"/>
  <c r="AO1314" i="4"/>
  <c r="AP1314" i="4"/>
  <c r="AQ1314" i="4"/>
  <c r="AR1314" i="4"/>
  <c r="AO1315" i="4"/>
  <c r="AP1315" i="4"/>
  <c r="AQ1315" i="4"/>
  <c r="AR1315" i="4"/>
  <c r="AO1316" i="4"/>
  <c r="AP1316" i="4"/>
  <c r="AQ1316" i="4"/>
  <c r="AR1316" i="4"/>
  <c r="AO1317" i="4"/>
  <c r="AP1317" i="4"/>
  <c r="AQ1317" i="4"/>
  <c r="AR1317" i="4"/>
  <c r="AO1318" i="4"/>
  <c r="AP1318" i="4"/>
  <c r="AQ1318" i="4"/>
  <c r="AR1318" i="4"/>
  <c r="AO1319" i="4"/>
  <c r="AP1319" i="4"/>
  <c r="AQ1319" i="4"/>
  <c r="AR1319" i="4"/>
  <c r="AO1320" i="4"/>
  <c r="AP1320" i="4"/>
  <c r="AQ1320" i="4"/>
  <c r="AR1320" i="4"/>
  <c r="AO1321" i="4"/>
  <c r="AP1321" i="4"/>
  <c r="AQ1321" i="4"/>
  <c r="AR1321" i="4"/>
  <c r="AO1322" i="4"/>
  <c r="AP1322" i="4"/>
  <c r="AQ1322" i="4"/>
  <c r="AR1322" i="4"/>
  <c r="AO1323" i="4"/>
  <c r="AP1323" i="4"/>
  <c r="AQ1323" i="4"/>
  <c r="AR1323" i="4"/>
  <c r="AO1324" i="4"/>
  <c r="AP1324" i="4"/>
  <c r="AQ1324" i="4"/>
  <c r="AR1324" i="4"/>
  <c r="AO1325" i="4"/>
  <c r="AP1325" i="4"/>
  <c r="AQ1325" i="4"/>
  <c r="AR1325" i="4"/>
  <c r="AO1326" i="4"/>
  <c r="AP1326" i="4"/>
  <c r="AQ1326" i="4"/>
  <c r="AR1326" i="4"/>
  <c r="AO1327" i="4"/>
  <c r="AP1327" i="4"/>
  <c r="AQ1327" i="4"/>
  <c r="AR1327" i="4"/>
  <c r="AO1328" i="4"/>
  <c r="AP1328" i="4"/>
  <c r="AQ1328" i="4"/>
  <c r="AR1328" i="4"/>
  <c r="AO1329" i="4"/>
  <c r="AP1329" i="4"/>
  <c r="AQ1329" i="4"/>
  <c r="AR1329" i="4"/>
  <c r="AO1330" i="4"/>
  <c r="AP1330" i="4"/>
  <c r="AQ1330" i="4"/>
  <c r="AR1330" i="4"/>
  <c r="AO1331" i="4"/>
  <c r="AP1331" i="4"/>
  <c r="AQ1331" i="4"/>
  <c r="AR1331" i="4"/>
  <c r="AO1332" i="4"/>
  <c r="AP1332" i="4"/>
  <c r="AQ1332" i="4"/>
  <c r="AR1332" i="4"/>
  <c r="AO1333" i="4"/>
  <c r="AP1333" i="4"/>
  <c r="AQ1333" i="4"/>
  <c r="AR1333" i="4"/>
  <c r="AO1334" i="4"/>
  <c r="AP1334" i="4"/>
  <c r="AQ1334" i="4"/>
  <c r="AR1334" i="4"/>
  <c r="AO1335" i="4"/>
  <c r="AP1335" i="4"/>
  <c r="AQ1335" i="4"/>
  <c r="AR1335" i="4"/>
  <c r="AO1336" i="4"/>
  <c r="AP1336" i="4"/>
  <c r="AQ1336" i="4"/>
  <c r="AR1336" i="4"/>
  <c r="AO1337" i="4"/>
  <c r="AP1337" i="4"/>
  <c r="AQ1337" i="4"/>
  <c r="AR1337" i="4"/>
  <c r="AO1338" i="4"/>
  <c r="AP1338" i="4"/>
  <c r="AQ1338" i="4"/>
  <c r="AR1338" i="4"/>
  <c r="AO1339" i="4"/>
  <c r="AP1339" i="4"/>
  <c r="AQ1339" i="4"/>
  <c r="AR1339" i="4"/>
  <c r="AO1340" i="4"/>
  <c r="AP1340" i="4"/>
  <c r="AQ1340" i="4"/>
  <c r="AR1340" i="4"/>
  <c r="AO1341" i="4"/>
  <c r="AP1341" i="4"/>
  <c r="AQ1341" i="4"/>
  <c r="AR1341" i="4"/>
  <c r="AO1342" i="4"/>
  <c r="AP1342" i="4"/>
  <c r="AQ1342" i="4"/>
  <c r="AR1342" i="4"/>
  <c r="AO1343" i="4"/>
  <c r="AP1343" i="4"/>
  <c r="AQ1343" i="4"/>
  <c r="AR1343" i="4"/>
  <c r="AO1344" i="4"/>
  <c r="AP1344" i="4"/>
  <c r="AQ1344" i="4"/>
  <c r="AR1344" i="4"/>
  <c r="AO1345" i="4"/>
  <c r="AP1345" i="4"/>
  <c r="AQ1345" i="4"/>
  <c r="AR1345" i="4"/>
  <c r="AO1346" i="4"/>
  <c r="AP1346" i="4"/>
  <c r="AQ1346" i="4"/>
  <c r="AR1346" i="4"/>
  <c r="AO1347" i="4"/>
  <c r="AP1347" i="4"/>
  <c r="AQ1347" i="4"/>
  <c r="AR1347" i="4"/>
  <c r="AO1348" i="4"/>
  <c r="AP1348" i="4"/>
  <c r="AQ1348" i="4"/>
  <c r="AR1348" i="4"/>
  <c r="AO1349" i="4"/>
  <c r="AP1349" i="4"/>
  <c r="AQ1349" i="4"/>
  <c r="AR1349" i="4"/>
  <c r="AO1350" i="4"/>
  <c r="AP1350" i="4"/>
  <c r="AQ1350" i="4"/>
  <c r="AR1350" i="4"/>
  <c r="AO1351" i="4"/>
  <c r="AP1351" i="4"/>
  <c r="AQ1351" i="4"/>
  <c r="AR1351" i="4"/>
  <c r="AO1352" i="4"/>
  <c r="AP1352" i="4"/>
  <c r="AQ1352" i="4"/>
  <c r="AR1352" i="4"/>
  <c r="AO1353" i="4"/>
  <c r="AP1353" i="4"/>
  <c r="AQ1353" i="4"/>
  <c r="AR1353" i="4"/>
  <c r="AO1354" i="4"/>
  <c r="AP1354" i="4"/>
  <c r="AQ1354" i="4"/>
  <c r="AR1354" i="4"/>
  <c r="AO1355" i="4"/>
  <c r="AP1355" i="4"/>
  <c r="AQ1355" i="4"/>
  <c r="AR1355" i="4"/>
  <c r="AO1356" i="4"/>
  <c r="AP1356" i="4"/>
  <c r="AQ1356" i="4"/>
  <c r="AR1356" i="4"/>
  <c r="AO1357" i="4"/>
  <c r="AP1357" i="4"/>
  <c r="AQ1357" i="4"/>
  <c r="AR1357" i="4"/>
  <c r="AO1358" i="4"/>
  <c r="AP1358" i="4"/>
  <c r="AQ1358" i="4"/>
  <c r="AR1358" i="4"/>
  <c r="AO1359" i="4"/>
  <c r="AP1359" i="4"/>
  <c r="AQ1359" i="4"/>
  <c r="AR1359" i="4"/>
  <c r="AO1360" i="4"/>
  <c r="AP1360" i="4"/>
  <c r="AQ1360" i="4"/>
  <c r="AR1360" i="4"/>
  <c r="AO1361" i="4"/>
  <c r="AP1361" i="4"/>
  <c r="AQ1361" i="4"/>
  <c r="AR1361" i="4"/>
  <c r="AO1362" i="4"/>
  <c r="AP1362" i="4"/>
  <c r="AQ1362" i="4"/>
  <c r="AR1362" i="4"/>
  <c r="AO1363" i="4"/>
  <c r="AP1363" i="4"/>
  <c r="AQ1363" i="4"/>
  <c r="AR1363" i="4"/>
  <c r="AO1364" i="4"/>
  <c r="AP1364" i="4"/>
  <c r="AQ1364" i="4"/>
  <c r="AR1364" i="4"/>
  <c r="AO1365" i="4"/>
  <c r="AP1365" i="4"/>
  <c r="AQ1365" i="4"/>
  <c r="AR1365" i="4"/>
  <c r="AO1366" i="4"/>
  <c r="AP1366" i="4"/>
  <c r="AQ1366" i="4"/>
  <c r="AR1366" i="4"/>
  <c r="AO1367" i="4"/>
  <c r="AP1367" i="4"/>
  <c r="AQ1367" i="4"/>
  <c r="AR1367" i="4"/>
  <c r="AO1368" i="4"/>
  <c r="AP1368" i="4"/>
  <c r="AQ1368" i="4"/>
  <c r="AR1368" i="4"/>
  <c r="AO1369" i="4"/>
  <c r="AP1369" i="4"/>
  <c r="AQ1369" i="4"/>
  <c r="AR1369" i="4"/>
  <c r="AO1370" i="4"/>
  <c r="AP1370" i="4"/>
  <c r="AQ1370" i="4"/>
  <c r="AR1370" i="4"/>
  <c r="AO1371" i="4"/>
  <c r="AP1371" i="4"/>
  <c r="AQ1371" i="4"/>
  <c r="AR1371" i="4"/>
  <c r="AO1372" i="4"/>
  <c r="AP1372" i="4"/>
  <c r="AQ1372" i="4"/>
  <c r="AR1372" i="4"/>
  <c r="AO1373" i="4"/>
  <c r="AP1373" i="4"/>
  <c r="AQ1373" i="4"/>
  <c r="AR1373" i="4"/>
  <c r="AO1374" i="4"/>
  <c r="AP1374" i="4"/>
  <c r="AQ1374" i="4"/>
  <c r="AR1374" i="4"/>
  <c r="AO1375" i="4"/>
  <c r="AP1375" i="4"/>
  <c r="AQ1375" i="4"/>
  <c r="AR1375" i="4"/>
  <c r="AO1376" i="4"/>
  <c r="AP1376" i="4"/>
  <c r="AQ1376" i="4"/>
  <c r="AR1376" i="4"/>
  <c r="AO1377" i="4"/>
  <c r="AP1377" i="4"/>
  <c r="AQ1377" i="4"/>
  <c r="AR1377" i="4"/>
  <c r="AO1378" i="4"/>
  <c r="AP1378" i="4"/>
  <c r="AQ1378" i="4"/>
  <c r="AR1378" i="4"/>
  <c r="AO1379" i="4"/>
  <c r="AP1379" i="4"/>
  <c r="AQ1379" i="4"/>
  <c r="AR1379" i="4"/>
  <c r="AO1380" i="4"/>
  <c r="AP1380" i="4"/>
  <c r="AQ1380" i="4"/>
  <c r="AR1380" i="4"/>
  <c r="AO1381" i="4"/>
  <c r="AP1381" i="4"/>
  <c r="AQ1381" i="4"/>
  <c r="AR1381" i="4"/>
  <c r="AO1382" i="4"/>
  <c r="AP1382" i="4"/>
  <c r="AQ1382" i="4"/>
  <c r="AR1382" i="4"/>
  <c r="AO1383" i="4"/>
  <c r="AP1383" i="4"/>
  <c r="AQ1383" i="4"/>
  <c r="AR1383" i="4"/>
  <c r="AO1384" i="4"/>
  <c r="AP1384" i="4"/>
  <c r="AQ1384" i="4"/>
  <c r="AR1384" i="4"/>
  <c r="AO1385" i="4"/>
  <c r="AP1385" i="4"/>
  <c r="AQ1385" i="4"/>
  <c r="AR1385" i="4"/>
  <c r="AO1386" i="4"/>
  <c r="AP1386" i="4"/>
  <c r="AQ1386" i="4"/>
  <c r="AR1386" i="4"/>
  <c r="AO1387" i="4"/>
  <c r="AP1387" i="4"/>
  <c r="AQ1387" i="4"/>
  <c r="AR1387" i="4"/>
  <c r="AO1388" i="4"/>
  <c r="AP1388" i="4"/>
  <c r="AQ1388" i="4"/>
  <c r="AR1388" i="4"/>
  <c r="AO1389" i="4"/>
  <c r="AP1389" i="4"/>
  <c r="AQ1389" i="4"/>
  <c r="AR1389" i="4"/>
  <c r="AO1390" i="4"/>
  <c r="AP1390" i="4"/>
  <c r="AQ1390" i="4"/>
  <c r="AR1390" i="4"/>
  <c r="AO1391" i="4"/>
  <c r="AP1391" i="4"/>
  <c r="AQ1391" i="4"/>
  <c r="AR1391" i="4"/>
  <c r="AO1392" i="4"/>
  <c r="AP1392" i="4"/>
  <c r="AQ1392" i="4"/>
  <c r="AR1392" i="4"/>
  <c r="AO1393" i="4"/>
  <c r="AP1393" i="4"/>
  <c r="AQ1393" i="4"/>
  <c r="AR1393" i="4"/>
  <c r="AO1394" i="4"/>
  <c r="AP1394" i="4"/>
  <c r="AQ1394" i="4"/>
  <c r="AR1394" i="4"/>
  <c r="AO1395" i="4"/>
  <c r="AP1395" i="4"/>
  <c r="AQ1395" i="4"/>
  <c r="AR1395" i="4"/>
  <c r="AO1396" i="4"/>
  <c r="AP1396" i="4"/>
  <c r="AQ1396" i="4"/>
  <c r="AR1396" i="4"/>
  <c r="AO1397" i="4"/>
  <c r="AP1397" i="4"/>
  <c r="AQ1397" i="4"/>
  <c r="AR1397" i="4"/>
  <c r="AO1398" i="4"/>
  <c r="AP1398" i="4"/>
  <c r="AQ1398" i="4"/>
  <c r="AR1398" i="4"/>
  <c r="AO1399" i="4"/>
  <c r="AP1399" i="4"/>
  <c r="AQ1399" i="4"/>
  <c r="AR1399" i="4"/>
  <c r="AO1400" i="4"/>
  <c r="AP1400" i="4"/>
  <c r="AQ1400" i="4"/>
  <c r="AR1400" i="4"/>
  <c r="AO1401" i="4"/>
  <c r="AP1401" i="4"/>
  <c r="AQ1401" i="4"/>
  <c r="AR1401" i="4"/>
  <c r="AO1402" i="4"/>
  <c r="AP1402" i="4"/>
  <c r="AQ1402" i="4"/>
  <c r="AR1402" i="4"/>
  <c r="AO1403" i="4"/>
  <c r="AP1403" i="4"/>
  <c r="AQ1403" i="4"/>
  <c r="AR1403" i="4"/>
  <c r="AO1404" i="4"/>
  <c r="AP1404" i="4"/>
  <c r="AQ1404" i="4"/>
  <c r="AR1404" i="4"/>
  <c r="AO1405" i="4"/>
  <c r="AP1405" i="4"/>
  <c r="AQ1405" i="4"/>
  <c r="AR1405" i="4"/>
  <c r="AO1406" i="4"/>
  <c r="AP1406" i="4"/>
  <c r="AQ1406" i="4"/>
  <c r="AR1406" i="4"/>
  <c r="AO1407" i="4"/>
  <c r="AP1407" i="4"/>
  <c r="AQ1407" i="4"/>
  <c r="AR1407" i="4"/>
  <c r="AO1408" i="4"/>
  <c r="AP1408" i="4"/>
  <c r="AQ1408" i="4"/>
  <c r="AR1408" i="4"/>
  <c r="AO1409" i="4"/>
  <c r="AP1409" i="4"/>
  <c r="AQ1409" i="4"/>
  <c r="AR1409" i="4"/>
  <c r="AO1410" i="4"/>
  <c r="AP1410" i="4"/>
  <c r="AQ1410" i="4"/>
  <c r="AR1410" i="4"/>
  <c r="AO1411" i="4"/>
  <c r="AP1411" i="4"/>
  <c r="AQ1411" i="4"/>
  <c r="AR1411" i="4"/>
  <c r="AO1412" i="4"/>
  <c r="AP1412" i="4"/>
  <c r="AQ1412" i="4"/>
  <c r="AR1412" i="4"/>
  <c r="AO1413" i="4"/>
  <c r="AP1413" i="4"/>
  <c r="AQ1413" i="4"/>
  <c r="AR1413" i="4"/>
  <c r="AO1414" i="4"/>
  <c r="AP1414" i="4"/>
  <c r="AQ1414" i="4"/>
  <c r="AR1414" i="4"/>
  <c r="AO1415" i="4"/>
  <c r="AP1415" i="4"/>
  <c r="AQ1415" i="4"/>
  <c r="AR1415" i="4"/>
  <c r="AO1416" i="4"/>
  <c r="AP1416" i="4"/>
  <c r="AQ1416" i="4"/>
  <c r="AR1416" i="4"/>
  <c r="AO1417" i="4"/>
  <c r="AP1417" i="4"/>
  <c r="AQ1417" i="4"/>
  <c r="AR1417" i="4"/>
  <c r="AO1418" i="4"/>
  <c r="AP1418" i="4"/>
  <c r="AQ1418" i="4"/>
  <c r="AR1418" i="4"/>
  <c r="AO1419" i="4"/>
  <c r="AP1419" i="4"/>
  <c r="AQ1419" i="4"/>
  <c r="AR1419" i="4"/>
  <c r="AO1420" i="4"/>
  <c r="AP1420" i="4"/>
  <c r="AQ1420" i="4"/>
  <c r="AR1420" i="4"/>
  <c r="AO1421" i="4"/>
  <c r="AP1421" i="4"/>
  <c r="AQ1421" i="4"/>
  <c r="AR1421" i="4"/>
  <c r="AO1422" i="4"/>
  <c r="AP1422" i="4"/>
  <c r="AQ1422" i="4"/>
  <c r="AR1422" i="4"/>
  <c r="AO1423" i="4"/>
  <c r="AP1423" i="4"/>
  <c r="AQ1423" i="4"/>
  <c r="AR1423" i="4"/>
  <c r="AO1424" i="4"/>
  <c r="AP1424" i="4"/>
  <c r="AQ1424" i="4"/>
  <c r="AR1424" i="4"/>
  <c r="AO1425" i="4"/>
  <c r="AP1425" i="4"/>
  <c r="AQ1425" i="4"/>
  <c r="AR1425" i="4"/>
  <c r="AO1426" i="4"/>
  <c r="AP1426" i="4"/>
  <c r="AQ1426" i="4"/>
  <c r="AR1426" i="4"/>
  <c r="AO1427" i="4"/>
  <c r="AP1427" i="4"/>
  <c r="AQ1427" i="4"/>
  <c r="AR1427" i="4"/>
  <c r="AO1428" i="4"/>
  <c r="AP1428" i="4"/>
  <c r="AQ1428" i="4"/>
  <c r="AR1428" i="4"/>
  <c r="AO1429" i="4"/>
  <c r="AP1429" i="4"/>
  <c r="AQ1429" i="4"/>
  <c r="AR1429" i="4"/>
  <c r="AO1430" i="4"/>
  <c r="AP1430" i="4"/>
  <c r="AQ1430" i="4"/>
  <c r="AR1430" i="4"/>
  <c r="AO1431" i="4"/>
  <c r="AP1431" i="4"/>
  <c r="AQ1431" i="4"/>
  <c r="AR1431" i="4"/>
  <c r="AO1432" i="4"/>
  <c r="AP1432" i="4"/>
  <c r="AQ1432" i="4"/>
  <c r="AR1432" i="4"/>
  <c r="AO1433" i="4"/>
  <c r="AP1433" i="4"/>
  <c r="AQ1433" i="4"/>
  <c r="AR1433" i="4"/>
  <c r="AO1434" i="4"/>
  <c r="AP1434" i="4"/>
  <c r="AQ1434" i="4"/>
  <c r="AR1434" i="4"/>
  <c r="AO1435" i="4"/>
  <c r="AP1435" i="4"/>
  <c r="AQ1435" i="4"/>
  <c r="AR1435" i="4"/>
  <c r="AO1436" i="4"/>
  <c r="AP1436" i="4"/>
  <c r="AQ1436" i="4"/>
  <c r="AR1436" i="4"/>
  <c r="AO1437" i="4"/>
  <c r="AP1437" i="4"/>
  <c r="AQ1437" i="4"/>
  <c r="AR1437" i="4"/>
  <c r="AO1438" i="4"/>
  <c r="AP1438" i="4"/>
  <c r="AQ1438" i="4"/>
  <c r="AR1438" i="4"/>
  <c r="AO1439" i="4"/>
  <c r="AP1439" i="4"/>
  <c r="AQ1439" i="4"/>
  <c r="AR1439" i="4"/>
  <c r="AO1440" i="4"/>
  <c r="AP1440" i="4"/>
  <c r="AQ1440" i="4"/>
  <c r="AR1440" i="4"/>
  <c r="AO1441" i="4"/>
  <c r="AP1441" i="4"/>
  <c r="AQ1441" i="4"/>
  <c r="AR1441" i="4"/>
  <c r="AO1442" i="4"/>
  <c r="AP1442" i="4"/>
  <c r="AQ1442" i="4"/>
  <c r="AR1442" i="4"/>
  <c r="AO1443" i="4"/>
  <c r="AP1443" i="4"/>
  <c r="AQ1443" i="4"/>
  <c r="AR1443" i="4"/>
  <c r="AO1444" i="4"/>
  <c r="AP1444" i="4"/>
  <c r="AQ1444" i="4"/>
  <c r="AR1444" i="4"/>
  <c r="AO1445" i="4"/>
  <c r="AP1445" i="4"/>
  <c r="AQ1445" i="4"/>
  <c r="AR1445" i="4"/>
  <c r="AO1446" i="4"/>
  <c r="AP1446" i="4"/>
  <c r="AQ1446" i="4"/>
  <c r="AR1446" i="4"/>
  <c r="AO1447" i="4"/>
  <c r="AP1447" i="4"/>
  <c r="AQ1447" i="4"/>
  <c r="AR1447" i="4"/>
  <c r="AO1448" i="4"/>
  <c r="AP1448" i="4"/>
  <c r="AQ1448" i="4"/>
  <c r="AR1448" i="4"/>
  <c r="AO1449" i="4"/>
  <c r="AP1449" i="4"/>
  <c r="AQ1449" i="4"/>
  <c r="AR1449" i="4"/>
  <c r="AO1450" i="4"/>
  <c r="AP1450" i="4"/>
  <c r="AQ1450" i="4"/>
  <c r="AR1450" i="4"/>
  <c r="AO1451" i="4"/>
  <c r="AP1451" i="4"/>
  <c r="AQ1451" i="4"/>
  <c r="AR1451" i="4"/>
  <c r="AO1452" i="4"/>
  <c r="AP1452" i="4"/>
  <c r="AQ1452" i="4"/>
  <c r="AR1452" i="4"/>
  <c r="AO1453" i="4"/>
  <c r="AP1453" i="4"/>
  <c r="AQ1453" i="4"/>
  <c r="AR1453" i="4"/>
  <c r="AO1454" i="4"/>
  <c r="AP1454" i="4"/>
  <c r="AQ1454" i="4"/>
  <c r="AR1454" i="4"/>
  <c r="AO1455" i="4"/>
  <c r="AP1455" i="4"/>
  <c r="AQ1455" i="4"/>
  <c r="AR1455" i="4"/>
  <c r="AO1456" i="4"/>
  <c r="AP1456" i="4"/>
  <c r="AQ1456" i="4"/>
  <c r="AR1456" i="4"/>
  <c r="AO1457" i="4"/>
  <c r="AP1457" i="4"/>
  <c r="AQ1457" i="4"/>
  <c r="AR1457" i="4"/>
  <c r="AO1458" i="4"/>
  <c r="AP1458" i="4"/>
  <c r="AQ1458" i="4"/>
  <c r="AR1458" i="4"/>
  <c r="AO1459" i="4"/>
  <c r="AP1459" i="4"/>
  <c r="AQ1459" i="4"/>
  <c r="AR1459" i="4"/>
  <c r="AO1460" i="4"/>
  <c r="AP1460" i="4"/>
  <c r="AQ1460" i="4"/>
  <c r="AR1460" i="4"/>
  <c r="AO1461" i="4"/>
  <c r="AP1461" i="4"/>
  <c r="AQ1461" i="4"/>
  <c r="AR1461" i="4"/>
  <c r="AO1462" i="4"/>
  <c r="AP1462" i="4"/>
  <c r="AQ1462" i="4"/>
  <c r="AR1462" i="4"/>
  <c r="AO1463" i="4"/>
  <c r="AP1463" i="4"/>
  <c r="AQ1463" i="4"/>
  <c r="AR1463" i="4"/>
  <c r="AO1464" i="4"/>
  <c r="AP1464" i="4"/>
  <c r="AQ1464" i="4"/>
  <c r="AR1464" i="4"/>
  <c r="AO1465" i="4"/>
  <c r="AP1465" i="4"/>
  <c r="AQ1465" i="4"/>
  <c r="AR1465" i="4"/>
  <c r="AO1466" i="4"/>
  <c r="AP1466" i="4"/>
  <c r="AQ1466" i="4"/>
  <c r="AR1466" i="4"/>
  <c r="AO1467" i="4"/>
  <c r="AP1467" i="4"/>
  <c r="AQ1467" i="4"/>
  <c r="AR1467" i="4"/>
  <c r="AO1468" i="4"/>
  <c r="AP1468" i="4"/>
  <c r="AQ1468" i="4"/>
  <c r="AR1468" i="4"/>
  <c r="AO1469" i="4"/>
  <c r="AP1469" i="4"/>
  <c r="AQ1469" i="4"/>
  <c r="AR1469" i="4"/>
  <c r="AO1470" i="4"/>
  <c r="AP1470" i="4"/>
  <c r="AQ1470" i="4"/>
  <c r="AR1470" i="4"/>
  <c r="AO1471" i="4"/>
  <c r="AP1471" i="4"/>
  <c r="AQ1471" i="4"/>
  <c r="AR1471" i="4"/>
  <c r="AO1472" i="4"/>
  <c r="AP1472" i="4"/>
  <c r="AQ1472" i="4"/>
  <c r="AR1472" i="4"/>
  <c r="AO1473" i="4"/>
  <c r="AP1473" i="4"/>
  <c r="AQ1473" i="4"/>
  <c r="AR1473" i="4"/>
  <c r="AO1474" i="4"/>
  <c r="AP1474" i="4"/>
  <c r="AQ1474" i="4"/>
  <c r="AR1474" i="4"/>
  <c r="AO1475" i="4"/>
  <c r="AP1475" i="4"/>
  <c r="AQ1475" i="4"/>
  <c r="AR1475" i="4"/>
  <c r="AO1476" i="4"/>
  <c r="AP1476" i="4"/>
  <c r="AQ1476" i="4"/>
  <c r="AR1476" i="4"/>
  <c r="AO1477" i="4"/>
  <c r="AP1477" i="4"/>
  <c r="AQ1477" i="4"/>
  <c r="AR1477" i="4"/>
  <c r="AO1478" i="4"/>
  <c r="AP1478" i="4"/>
  <c r="AQ1478" i="4"/>
  <c r="AR1478" i="4"/>
  <c r="AO1479" i="4"/>
  <c r="AP1479" i="4"/>
  <c r="AQ1479" i="4"/>
  <c r="AR1479" i="4"/>
  <c r="AO1480" i="4"/>
  <c r="AP1480" i="4"/>
  <c r="AQ1480" i="4"/>
  <c r="AR1480" i="4"/>
  <c r="AO1481" i="4"/>
  <c r="AP1481" i="4"/>
  <c r="AQ1481" i="4"/>
  <c r="AR1481" i="4"/>
  <c r="AO1482" i="4"/>
  <c r="AP1482" i="4"/>
  <c r="AQ1482" i="4"/>
  <c r="AR1482" i="4"/>
  <c r="AO1483" i="4"/>
  <c r="AP1483" i="4"/>
  <c r="AQ1483" i="4"/>
  <c r="AR1483" i="4"/>
  <c r="AO1484" i="4"/>
  <c r="AP1484" i="4"/>
  <c r="AQ1484" i="4"/>
  <c r="AR1484" i="4"/>
  <c r="AO1485" i="4"/>
  <c r="AP1485" i="4"/>
  <c r="AQ1485" i="4"/>
  <c r="AR1485" i="4"/>
  <c r="AO1486" i="4"/>
  <c r="AP1486" i="4"/>
  <c r="AQ1486" i="4"/>
  <c r="AR1486" i="4"/>
  <c r="AO1487" i="4"/>
  <c r="AP1487" i="4"/>
  <c r="AQ1487" i="4"/>
  <c r="AR1487" i="4"/>
  <c r="AO1488" i="4"/>
  <c r="AP1488" i="4"/>
  <c r="AQ1488" i="4"/>
  <c r="AR1488" i="4"/>
  <c r="AO1489" i="4"/>
  <c r="AP1489" i="4"/>
  <c r="AQ1489" i="4"/>
  <c r="AR1489" i="4"/>
  <c r="AO1490" i="4"/>
  <c r="AP1490" i="4"/>
  <c r="AQ1490" i="4"/>
  <c r="AR1490" i="4"/>
  <c r="AO1491" i="4"/>
  <c r="AP1491" i="4"/>
  <c r="AQ1491" i="4"/>
  <c r="AR1491" i="4"/>
  <c r="AO1492" i="4"/>
  <c r="AP1492" i="4"/>
  <c r="AQ1492" i="4"/>
  <c r="AR1492" i="4"/>
  <c r="AO1493" i="4"/>
  <c r="AP1493" i="4"/>
  <c r="AQ1493" i="4"/>
  <c r="AR1493" i="4"/>
  <c r="AO1494" i="4"/>
  <c r="AP1494" i="4"/>
  <c r="AQ1494" i="4"/>
  <c r="AR1494" i="4"/>
  <c r="AO1495" i="4"/>
  <c r="AP1495" i="4"/>
  <c r="AQ1495" i="4"/>
  <c r="AR1495" i="4"/>
  <c r="AO1496" i="4"/>
  <c r="AP1496" i="4"/>
  <c r="AQ1496" i="4"/>
  <c r="AR1496" i="4"/>
  <c r="AO1497" i="4"/>
  <c r="AP1497" i="4"/>
  <c r="AQ1497" i="4"/>
  <c r="AR1497" i="4"/>
  <c r="AO1498" i="4"/>
  <c r="AP1498" i="4"/>
  <c r="AQ1498" i="4"/>
  <c r="AR1498" i="4"/>
  <c r="AO1499" i="4"/>
  <c r="AP1499" i="4"/>
  <c r="AQ1499" i="4"/>
  <c r="AR1499" i="4"/>
  <c r="AO1500" i="4"/>
  <c r="AP1500" i="4"/>
  <c r="AQ1500" i="4"/>
  <c r="AR1500" i="4"/>
  <c r="AO1501" i="4"/>
  <c r="AP1501" i="4"/>
  <c r="AQ1501" i="4"/>
  <c r="AR1501" i="4"/>
  <c r="AO1502" i="4"/>
  <c r="AP1502" i="4"/>
  <c r="AQ1502" i="4"/>
  <c r="AR1502" i="4"/>
  <c r="AO1503" i="4"/>
  <c r="AP1503" i="4"/>
  <c r="AQ1503" i="4"/>
  <c r="AR1503" i="4"/>
  <c r="AO1504" i="4"/>
  <c r="AP1504" i="4"/>
  <c r="AQ1504" i="4"/>
  <c r="AR1504" i="4"/>
  <c r="AO1505" i="4"/>
  <c r="AP1505" i="4"/>
  <c r="AQ1505" i="4"/>
  <c r="AR1505" i="4"/>
  <c r="AO1506" i="4"/>
  <c r="AP1506" i="4"/>
  <c r="AQ1506" i="4"/>
  <c r="AR1506" i="4"/>
  <c r="AO1507" i="4"/>
  <c r="AP1507" i="4"/>
  <c r="AQ1507" i="4"/>
  <c r="AR1507" i="4"/>
  <c r="AO1508" i="4"/>
  <c r="AP1508" i="4"/>
  <c r="AQ1508" i="4"/>
  <c r="AR1508" i="4"/>
  <c r="AO1509" i="4"/>
  <c r="AP1509" i="4"/>
  <c r="AQ1509" i="4"/>
  <c r="AR1509" i="4"/>
  <c r="AO1510" i="4"/>
  <c r="AP1510" i="4"/>
  <c r="AQ1510" i="4"/>
  <c r="AR1510" i="4"/>
  <c r="AO1511" i="4"/>
  <c r="AP1511" i="4"/>
  <c r="AQ1511" i="4"/>
  <c r="AR1511" i="4"/>
  <c r="AO1512" i="4"/>
  <c r="AP1512" i="4"/>
  <c r="AQ1512" i="4"/>
  <c r="AR1512" i="4"/>
  <c r="AO1513" i="4"/>
  <c r="AP1513" i="4"/>
  <c r="AQ1513" i="4"/>
  <c r="AR1513" i="4"/>
  <c r="AO1514" i="4"/>
  <c r="AP1514" i="4"/>
  <c r="AQ1514" i="4"/>
  <c r="AR1514" i="4"/>
  <c r="AO1515" i="4"/>
  <c r="AP1515" i="4"/>
  <c r="AQ1515" i="4"/>
  <c r="AR1515" i="4"/>
  <c r="AO1516" i="4"/>
  <c r="AP1516" i="4"/>
  <c r="AQ1516" i="4"/>
  <c r="AR1516" i="4"/>
  <c r="AO1517" i="4"/>
  <c r="AP1517" i="4"/>
  <c r="AQ1517" i="4"/>
  <c r="AR1517" i="4"/>
  <c r="AO1518" i="4"/>
  <c r="AP1518" i="4"/>
  <c r="AQ1518" i="4"/>
  <c r="AR1518" i="4"/>
  <c r="AO1519" i="4"/>
  <c r="AP1519" i="4"/>
  <c r="AQ1519" i="4"/>
  <c r="AR1519" i="4"/>
  <c r="AO1520" i="4"/>
  <c r="AP1520" i="4"/>
  <c r="AQ1520" i="4"/>
  <c r="AR1520" i="4"/>
  <c r="AO1521" i="4"/>
  <c r="AP1521" i="4"/>
  <c r="AQ1521" i="4"/>
  <c r="AR1521" i="4"/>
  <c r="AO1522" i="4"/>
  <c r="AP1522" i="4"/>
  <c r="AQ1522" i="4"/>
  <c r="AR1522" i="4"/>
  <c r="AO1523" i="4"/>
  <c r="AP1523" i="4"/>
  <c r="AQ1523" i="4"/>
  <c r="AR1523" i="4"/>
  <c r="AO1524" i="4"/>
  <c r="AP1524" i="4"/>
  <c r="AQ1524" i="4"/>
  <c r="AR1524" i="4"/>
  <c r="AO1525" i="4"/>
  <c r="AP1525" i="4"/>
  <c r="AQ1525" i="4"/>
  <c r="AR1525" i="4"/>
  <c r="AO1526" i="4"/>
  <c r="AP1526" i="4"/>
  <c r="AQ1526" i="4"/>
  <c r="AR1526" i="4"/>
  <c r="AO1527" i="4"/>
  <c r="AP1527" i="4"/>
  <c r="AQ1527" i="4"/>
  <c r="AR1527" i="4"/>
  <c r="AO1528" i="4"/>
  <c r="AP1528" i="4"/>
  <c r="AQ1528" i="4"/>
  <c r="AR1528" i="4"/>
  <c r="AO1529" i="4"/>
  <c r="AP1529" i="4"/>
  <c r="AQ1529" i="4"/>
  <c r="AR1529" i="4"/>
  <c r="AO1530" i="4"/>
  <c r="AP1530" i="4"/>
  <c r="AQ1530" i="4"/>
  <c r="AR1530" i="4"/>
  <c r="AO1531" i="4"/>
  <c r="AP1531" i="4"/>
  <c r="AQ1531" i="4"/>
  <c r="AR1531" i="4"/>
  <c r="AO1532" i="4"/>
  <c r="AP1532" i="4"/>
  <c r="AQ1532" i="4"/>
  <c r="AR1532" i="4"/>
  <c r="AO1533" i="4"/>
  <c r="AP1533" i="4"/>
  <c r="AQ1533" i="4"/>
  <c r="AR1533" i="4"/>
  <c r="AO1534" i="4"/>
  <c r="AP1534" i="4"/>
  <c r="AQ1534" i="4"/>
  <c r="AR1534" i="4"/>
  <c r="AO1535" i="4"/>
  <c r="AP1535" i="4"/>
  <c r="AQ1535" i="4"/>
  <c r="AR1535" i="4"/>
  <c r="AO1536" i="4"/>
  <c r="AP1536" i="4"/>
  <c r="AQ1536" i="4"/>
  <c r="AR1536" i="4"/>
  <c r="AO1537" i="4"/>
  <c r="AP1537" i="4"/>
  <c r="AQ1537" i="4"/>
  <c r="AR1537" i="4"/>
  <c r="AO1538" i="4"/>
  <c r="AP1538" i="4"/>
  <c r="AQ1538" i="4"/>
  <c r="AR1538" i="4"/>
  <c r="AO1539" i="4"/>
  <c r="AP1539" i="4"/>
  <c r="AQ1539" i="4"/>
  <c r="AR1539" i="4"/>
  <c r="AO1540" i="4"/>
  <c r="AP1540" i="4"/>
  <c r="AQ1540" i="4"/>
  <c r="AR1540" i="4"/>
  <c r="AO1541" i="4"/>
  <c r="AP1541" i="4"/>
  <c r="AQ1541" i="4"/>
  <c r="AR1541" i="4"/>
  <c r="AO1542" i="4"/>
  <c r="AP1542" i="4"/>
  <c r="AQ1542" i="4"/>
  <c r="AR1542" i="4"/>
  <c r="AO1543" i="4"/>
  <c r="AP1543" i="4"/>
  <c r="AQ1543" i="4"/>
  <c r="AR1543" i="4"/>
  <c r="AO1544" i="4"/>
  <c r="AP1544" i="4"/>
  <c r="AQ1544" i="4"/>
  <c r="AR1544" i="4"/>
  <c r="AO1545" i="4"/>
  <c r="AP1545" i="4"/>
  <c r="AQ1545" i="4"/>
  <c r="AR1545" i="4"/>
  <c r="AO1546" i="4"/>
  <c r="AP1546" i="4"/>
  <c r="AQ1546" i="4"/>
  <c r="AR1546" i="4"/>
  <c r="AO1547" i="4"/>
  <c r="AP1547" i="4"/>
  <c r="AQ1547" i="4"/>
  <c r="AR1547" i="4"/>
  <c r="AO1548" i="4"/>
  <c r="AP1548" i="4"/>
  <c r="AQ1548" i="4"/>
  <c r="AR1548" i="4"/>
  <c r="AO1549" i="4"/>
  <c r="AP1549" i="4"/>
  <c r="AQ1549" i="4"/>
  <c r="AR1549" i="4"/>
  <c r="AO1550" i="4"/>
  <c r="AP1550" i="4"/>
  <c r="AQ1550" i="4"/>
  <c r="AR1550" i="4"/>
  <c r="AO1551" i="4"/>
  <c r="AP1551" i="4"/>
  <c r="AQ1551" i="4"/>
  <c r="AR1551" i="4"/>
  <c r="AO1552" i="4"/>
  <c r="AP1552" i="4"/>
  <c r="AQ1552" i="4"/>
  <c r="AR1552" i="4"/>
  <c r="AO1553" i="4"/>
  <c r="AP1553" i="4"/>
  <c r="AQ1553" i="4"/>
  <c r="AR1553" i="4"/>
  <c r="AO1554" i="4"/>
  <c r="AP1554" i="4"/>
  <c r="AQ1554" i="4"/>
  <c r="AR1554" i="4"/>
  <c r="AO1555" i="4"/>
  <c r="AP1555" i="4"/>
  <c r="AQ1555" i="4"/>
  <c r="AR1555" i="4"/>
  <c r="AO1556" i="4"/>
  <c r="AP1556" i="4"/>
  <c r="AQ1556" i="4"/>
  <c r="AR1556" i="4"/>
  <c r="AO1557" i="4"/>
  <c r="AP1557" i="4"/>
  <c r="AQ1557" i="4"/>
  <c r="AR1557" i="4"/>
  <c r="AO1558" i="4"/>
  <c r="AP1558" i="4"/>
  <c r="AQ1558" i="4"/>
  <c r="AR1558" i="4"/>
  <c r="AO1559" i="4"/>
  <c r="AP1559" i="4"/>
  <c r="AQ1559" i="4"/>
  <c r="AR1559" i="4"/>
  <c r="AO1560" i="4"/>
  <c r="AP1560" i="4"/>
  <c r="AQ1560" i="4"/>
  <c r="AR1560" i="4"/>
  <c r="AO1561" i="4"/>
  <c r="AP1561" i="4"/>
  <c r="AQ1561" i="4"/>
  <c r="AR1561" i="4"/>
  <c r="AO1562" i="4"/>
  <c r="AP1562" i="4"/>
  <c r="AQ1562" i="4"/>
  <c r="AR1562" i="4"/>
  <c r="AO1563" i="4"/>
  <c r="AP1563" i="4"/>
  <c r="AQ1563" i="4"/>
  <c r="AR1563" i="4"/>
  <c r="AO1564" i="4"/>
  <c r="AP1564" i="4"/>
  <c r="AQ1564" i="4"/>
  <c r="AR1564" i="4"/>
  <c r="AO1565" i="4"/>
  <c r="AP1565" i="4"/>
  <c r="AQ1565" i="4"/>
  <c r="AR1565" i="4"/>
  <c r="AO1566" i="4"/>
  <c r="AP1566" i="4"/>
  <c r="AQ1566" i="4"/>
  <c r="AR1566" i="4"/>
  <c r="AO1567" i="4"/>
  <c r="AP1567" i="4"/>
  <c r="AQ1567" i="4"/>
  <c r="AR1567" i="4"/>
  <c r="AO1568" i="4"/>
  <c r="AP1568" i="4"/>
  <c r="AQ1568" i="4"/>
  <c r="AR1568" i="4"/>
  <c r="AO1569" i="4"/>
  <c r="AP1569" i="4"/>
  <c r="AQ1569" i="4"/>
  <c r="AR1569" i="4"/>
  <c r="AO1570" i="4"/>
  <c r="AP1570" i="4"/>
  <c r="AQ1570" i="4"/>
  <c r="AR1570" i="4"/>
  <c r="AO1571" i="4"/>
  <c r="AP1571" i="4"/>
  <c r="AQ1571" i="4"/>
  <c r="AR1571" i="4"/>
  <c r="AO1572" i="4"/>
  <c r="AP1572" i="4"/>
  <c r="AQ1572" i="4"/>
  <c r="AR1572" i="4"/>
  <c r="AO1573" i="4"/>
  <c r="AP1573" i="4"/>
  <c r="AQ1573" i="4"/>
  <c r="AR1573" i="4"/>
  <c r="AO1574" i="4"/>
  <c r="AP1574" i="4"/>
  <c r="AQ1574" i="4"/>
  <c r="AR1574" i="4"/>
  <c r="AO1575" i="4"/>
  <c r="AP1575" i="4"/>
  <c r="AQ1575" i="4"/>
  <c r="AR1575" i="4"/>
  <c r="AO1576" i="4"/>
  <c r="AP1576" i="4"/>
  <c r="AQ1576" i="4"/>
  <c r="AR1576" i="4"/>
  <c r="AO1577" i="4"/>
  <c r="AP1577" i="4"/>
  <c r="AQ1577" i="4"/>
  <c r="AR1577" i="4"/>
  <c r="AO1578" i="4"/>
  <c r="AP1578" i="4"/>
  <c r="AQ1578" i="4"/>
  <c r="AR1578" i="4"/>
  <c r="AO1579" i="4"/>
  <c r="AP1579" i="4"/>
  <c r="AQ1579" i="4"/>
  <c r="AR1579" i="4"/>
  <c r="AO1580" i="4"/>
  <c r="AP1580" i="4"/>
  <c r="AQ1580" i="4"/>
  <c r="AR1580" i="4"/>
  <c r="AO1581" i="4"/>
  <c r="AP1581" i="4"/>
  <c r="AQ1581" i="4"/>
  <c r="AR1581" i="4"/>
  <c r="AO1582" i="4"/>
  <c r="AP1582" i="4"/>
  <c r="AQ1582" i="4"/>
  <c r="AR1582" i="4"/>
  <c r="AO1583" i="4"/>
  <c r="AP1583" i="4"/>
  <c r="AQ1583" i="4"/>
  <c r="AR1583" i="4"/>
  <c r="AO1584" i="4"/>
  <c r="AP1584" i="4"/>
  <c r="AQ1584" i="4"/>
  <c r="AR1584" i="4"/>
  <c r="AO1585" i="4"/>
  <c r="AP1585" i="4"/>
  <c r="AQ1585" i="4"/>
  <c r="AR1585" i="4"/>
  <c r="AO1586" i="4"/>
  <c r="AP1586" i="4"/>
  <c r="AQ1586" i="4"/>
  <c r="AR1586" i="4"/>
  <c r="AO1587" i="4"/>
  <c r="AP1587" i="4"/>
  <c r="AQ1587" i="4"/>
  <c r="AR1587" i="4"/>
  <c r="AO1588" i="4"/>
  <c r="AP1588" i="4"/>
  <c r="AQ1588" i="4"/>
  <c r="AR1588" i="4"/>
  <c r="AO1589" i="4"/>
  <c r="AP1589" i="4"/>
  <c r="AQ1589" i="4"/>
  <c r="AR1589" i="4"/>
  <c r="AO1590" i="4"/>
  <c r="AP1590" i="4"/>
  <c r="AQ1590" i="4"/>
  <c r="AR1590" i="4"/>
  <c r="AO1591" i="4"/>
  <c r="AP1591" i="4"/>
  <c r="AQ1591" i="4"/>
  <c r="AR1591" i="4"/>
  <c r="AO1592" i="4"/>
  <c r="AP1592" i="4"/>
  <c r="AQ1592" i="4"/>
  <c r="AR1592" i="4"/>
  <c r="AO1593" i="4"/>
  <c r="AP1593" i="4"/>
  <c r="AQ1593" i="4"/>
  <c r="AR1593" i="4"/>
  <c r="AO1594" i="4"/>
  <c r="AP1594" i="4"/>
  <c r="AQ1594" i="4"/>
  <c r="AR1594" i="4"/>
  <c r="AO1595" i="4"/>
  <c r="AP1595" i="4"/>
  <c r="AQ1595" i="4"/>
  <c r="AR1595" i="4"/>
  <c r="AO1596" i="4"/>
  <c r="AP1596" i="4"/>
  <c r="AQ1596" i="4"/>
  <c r="AR1596" i="4"/>
  <c r="AO1597" i="4"/>
  <c r="AP1597" i="4"/>
  <c r="AQ1597" i="4"/>
  <c r="AR1597" i="4"/>
  <c r="AO1598" i="4"/>
  <c r="AP1598" i="4"/>
  <c r="AQ1598" i="4"/>
  <c r="AR1598" i="4"/>
  <c r="AO1599" i="4"/>
  <c r="AP1599" i="4"/>
  <c r="AQ1599" i="4"/>
  <c r="AR1599" i="4"/>
  <c r="AO1600" i="4"/>
  <c r="AP1600" i="4"/>
  <c r="AQ1600" i="4"/>
  <c r="AR1600" i="4"/>
  <c r="AO1601" i="4"/>
  <c r="AP1601" i="4"/>
  <c r="AQ1601" i="4"/>
  <c r="AR1601" i="4"/>
  <c r="AO1602" i="4"/>
  <c r="AP1602" i="4"/>
  <c r="AQ1602" i="4"/>
  <c r="AR1602" i="4"/>
  <c r="AO1603" i="4"/>
  <c r="AP1603" i="4"/>
  <c r="AQ1603" i="4"/>
  <c r="AR1603" i="4"/>
  <c r="AO1604" i="4"/>
  <c r="AP1604" i="4"/>
  <c r="AQ1604" i="4"/>
  <c r="AR1604" i="4"/>
  <c r="AO1605" i="4"/>
  <c r="AP1605" i="4"/>
  <c r="AQ1605" i="4"/>
  <c r="AR1605" i="4"/>
  <c r="AO1606" i="4"/>
  <c r="AP1606" i="4"/>
  <c r="AQ1606" i="4"/>
  <c r="AR1606" i="4"/>
  <c r="AO1607" i="4"/>
  <c r="AP1607" i="4"/>
  <c r="AQ1607" i="4"/>
  <c r="AR1607" i="4"/>
  <c r="AO1608" i="4"/>
  <c r="AP1608" i="4"/>
  <c r="AQ1608" i="4"/>
  <c r="AR1608" i="4"/>
  <c r="AO1609" i="4"/>
  <c r="AP1609" i="4"/>
  <c r="AQ1609" i="4"/>
  <c r="AR1609" i="4"/>
  <c r="AO1610" i="4"/>
  <c r="AP1610" i="4"/>
  <c r="AQ1610" i="4"/>
  <c r="AR1610" i="4"/>
  <c r="AO1611" i="4"/>
  <c r="AP1611" i="4"/>
  <c r="AQ1611" i="4"/>
  <c r="AR1611" i="4"/>
  <c r="AO1612" i="4"/>
  <c r="AP1612" i="4"/>
  <c r="AQ1612" i="4"/>
  <c r="AR1612" i="4"/>
  <c r="AO1613" i="4"/>
  <c r="AP1613" i="4"/>
  <c r="AQ1613" i="4"/>
  <c r="AR1613" i="4"/>
  <c r="AO1614" i="4"/>
  <c r="AP1614" i="4"/>
  <c r="AQ1614" i="4"/>
  <c r="AR1614" i="4"/>
  <c r="AO1615" i="4"/>
  <c r="AP1615" i="4"/>
  <c r="AQ1615" i="4"/>
  <c r="AR1615" i="4"/>
  <c r="AO1616" i="4"/>
  <c r="AP1616" i="4"/>
  <c r="AQ1616" i="4"/>
  <c r="AR1616" i="4"/>
  <c r="AO1617" i="4"/>
  <c r="AP1617" i="4"/>
  <c r="AQ1617" i="4"/>
  <c r="AR1617" i="4"/>
  <c r="AO1618" i="4"/>
  <c r="AP1618" i="4"/>
  <c r="AQ1618" i="4"/>
  <c r="AR1618" i="4"/>
  <c r="AO1619" i="4"/>
  <c r="AP1619" i="4"/>
  <c r="AQ1619" i="4"/>
  <c r="AR1619" i="4"/>
  <c r="AO1620" i="4"/>
  <c r="AP1620" i="4"/>
  <c r="AQ1620" i="4"/>
  <c r="AR1620" i="4"/>
  <c r="AO1621" i="4"/>
  <c r="AP1621" i="4"/>
  <c r="AQ1621" i="4"/>
  <c r="AR1621" i="4"/>
  <c r="AO1622" i="4"/>
  <c r="AP1622" i="4"/>
  <c r="AQ1622" i="4"/>
  <c r="AR1622" i="4"/>
  <c r="AO1623" i="4"/>
  <c r="AP1623" i="4"/>
  <c r="AQ1623" i="4"/>
  <c r="AR1623" i="4"/>
  <c r="AO1624" i="4"/>
  <c r="AP1624" i="4"/>
  <c r="AQ1624" i="4"/>
  <c r="AR1624" i="4"/>
  <c r="AO1625" i="4"/>
  <c r="AP1625" i="4"/>
  <c r="AQ1625" i="4"/>
  <c r="AR1625" i="4"/>
  <c r="AO1626" i="4"/>
  <c r="AP1626" i="4"/>
  <c r="AQ1626" i="4"/>
  <c r="AR1626" i="4"/>
  <c r="AO1627" i="4"/>
  <c r="AP1627" i="4"/>
  <c r="AQ1627" i="4"/>
  <c r="AR1627" i="4"/>
  <c r="AO1628" i="4"/>
  <c r="AP1628" i="4"/>
  <c r="AQ1628" i="4"/>
  <c r="AR1628" i="4"/>
  <c r="AO1629" i="4"/>
  <c r="AP1629" i="4"/>
  <c r="AQ1629" i="4"/>
  <c r="AR1629" i="4"/>
  <c r="AO1630" i="4"/>
  <c r="AP1630" i="4"/>
  <c r="AQ1630" i="4"/>
  <c r="AR1630" i="4"/>
  <c r="AO1631" i="4"/>
  <c r="AP1631" i="4"/>
  <c r="AQ1631" i="4"/>
  <c r="AR1631" i="4"/>
  <c r="AO1632" i="4"/>
  <c r="AP1632" i="4"/>
  <c r="AQ1632" i="4"/>
  <c r="AR1632" i="4"/>
  <c r="AO1633" i="4"/>
  <c r="AP1633" i="4"/>
  <c r="AQ1633" i="4"/>
  <c r="AR1633" i="4"/>
  <c r="AO1634" i="4"/>
  <c r="AP1634" i="4"/>
  <c r="AQ1634" i="4"/>
  <c r="AR1634" i="4"/>
  <c r="AO1635" i="4"/>
  <c r="AP1635" i="4"/>
  <c r="AQ1635" i="4"/>
  <c r="AR1635" i="4"/>
  <c r="AO1636" i="4"/>
  <c r="AP1636" i="4"/>
  <c r="AQ1636" i="4"/>
  <c r="AR1636" i="4"/>
  <c r="AO1637" i="4"/>
  <c r="AP1637" i="4"/>
  <c r="AQ1637" i="4"/>
  <c r="AR1637" i="4"/>
  <c r="AO1638" i="4"/>
  <c r="AP1638" i="4"/>
  <c r="AQ1638" i="4"/>
  <c r="AR1638" i="4"/>
  <c r="AO1639" i="4"/>
  <c r="AP1639" i="4"/>
  <c r="AQ1639" i="4"/>
  <c r="AR1639" i="4"/>
  <c r="AO1640" i="4"/>
  <c r="AP1640" i="4"/>
  <c r="AQ1640" i="4"/>
  <c r="AR1640" i="4"/>
  <c r="AO1641" i="4"/>
  <c r="AP1641" i="4"/>
  <c r="AQ1641" i="4"/>
  <c r="AR1641" i="4"/>
  <c r="AO1642" i="4"/>
  <c r="AP1642" i="4"/>
  <c r="AQ1642" i="4"/>
  <c r="AR1642" i="4"/>
  <c r="AO1643" i="4"/>
  <c r="AP1643" i="4"/>
  <c r="AQ1643" i="4"/>
  <c r="AR1643" i="4"/>
  <c r="AO1644" i="4"/>
  <c r="AP1644" i="4"/>
  <c r="AQ1644" i="4"/>
  <c r="AR1644" i="4"/>
  <c r="AO1645" i="4"/>
  <c r="AP1645" i="4"/>
  <c r="AQ1645" i="4"/>
  <c r="AR1645" i="4"/>
  <c r="AO1646" i="4"/>
  <c r="AP1646" i="4"/>
  <c r="AQ1646" i="4"/>
  <c r="AR1646" i="4"/>
  <c r="AO1647" i="4"/>
  <c r="AP1647" i="4"/>
  <c r="AQ1647" i="4"/>
  <c r="AR1647" i="4"/>
  <c r="AO1648" i="4"/>
  <c r="AP1648" i="4"/>
  <c r="AQ1648" i="4"/>
  <c r="AR1648" i="4"/>
  <c r="AO1649" i="4"/>
  <c r="AP1649" i="4"/>
  <c r="AQ1649" i="4"/>
  <c r="AR1649" i="4"/>
  <c r="AO1650" i="4"/>
  <c r="AP1650" i="4"/>
  <c r="AQ1650" i="4"/>
  <c r="AR1650" i="4"/>
  <c r="AO1651" i="4"/>
  <c r="AP1651" i="4"/>
  <c r="AQ1651" i="4"/>
  <c r="AR1651" i="4"/>
  <c r="AO1652" i="4"/>
  <c r="AP1652" i="4"/>
  <c r="AQ1652" i="4"/>
  <c r="AR1652" i="4"/>
  <c r="AO1653" i="4"/>
  <c r="AP1653" i="4"/>
  <c r="AQ1653" i="4"/>
  <c r="AR1653" i="4"/>
  <c r="AO1654" i="4"/>
  <c r="AP1654" i="4"/>
  <c r="AQ1654" i="4"/>
  <c r="AR1654" i="4"/>
  <c r="AO1655" i="4"/>
  <c r="AP1655" i="4"/>
  <c r="AQ1655" i="4"/>
  <c r="AR1655" i="4"/>
  <c r="AO1656" i="4"/>
  <c r="AP1656" i="4"/>
  <c r="AQ1656" i="4"/>
  <c r="AR1656" i="4"/>
  <c r="AO1657" i="4"/>
  <c r="AP1657" i="4"/>
  <c r="AQ1657" i="4"/>
  <c r="AR1657" i="4"/>
  <c r="AO1658" i="4"/>
  <c r="AP1658" i="4"/>
  <c r="AQ1658" i="4"/>
  <c r="AR1658" i="4"/>
  <c r="AO1659" i="4"/>
  <c r="AP1659" i="4"/>
  <c r="AQ1659" i="4"/>
  <c r="AR1659" i="4"/>
  <c r="AO1660" i="4"/>
  <c r="AP1660" i="4"/>
  <c r="AQ1660" i="4"/>
  <c r="AR1660" i="4"/>
  <c r="AO1661" i="4"/>
  <c r="AP1661" i="4"/>
  <c r="AQ1661" i="4"/>
  <c r="AR1661" i="4"/>
  <c r="AO1662" i="4"/>
  <c r="AP1662" i="4"/>
  <c r="AQ1662" i="4"/>
  <c r="AR1662" i="4"/>
  <c r="AO1663" i="4"/>
  <c r="AP1663" i="4"/>
  <c r="AQ1663" i="4"/>
  <c r="AR1663" i="4"/>
  <c r="AO1664" i="4"/>
  <c r="AP1664" i="4"/>
  <c r="AQ1664" i="4"/>
  <c r="AR1664" i="4"/>
  <c r="AO1665" i="4"/>
  <c r="AP1665" i="4"/>
  <c r="AQ1665" i="4"/>
  <c r="AR1665" i="4"/>
  <c r="AO1666" i="4"/>
  <c r="AP1666" i="4"/>
  <c r="AQ1666" i="4"/>
  <c r="AR1666" i="4"/>
  <c r="AO1667" i="4"/>
  <c r="AP1667" i="4"/>
  <c r="AQ1667" i="4"/>
  <c r="AR1667" i="4"/>
  <c r="AO1668" i="4"/>
  <c r="AP1668" i="4"/>
  <c r="AQ1668" i="4"/>
  <c r="AR1668" i="4"/>
  <c r="AO1669" i="4"/>
  <c r="AP1669" i="4"/>
  <c r="AQ1669" i="4"/>
  <c r="AR1669" i="4"/>
  <c r="AO1670" i="4"/>
  <c r="AP1670" i="4"/>
  <c r="AQ1670" i="4"/>
  <c r="AR1670" i="4"/>
  <c r="AO1671" i="4"/>
  <c r="AP1671" i="4"/>
  <c r="AQ1671" i="4"/>
  <c r="AR1671" i="4"/>
  <c r="AO1672" i="4"/>
  <c r="AP1672" i="4"/>
  <c r="AQ1672" i="4"/>
  <c r="AR1672" i="4"/>
  <c r="AO1673" i="4"/>
  <c r="AP1673" i="4"/>
  <c r="AQ1673" i="4"/>
  <c r="AR1673" i="4"/>
  <c r="AO1674" i="4"/>
  <c r="AP1674" i="4"/>
  <c r="AQ1674" i="4"/>
  <c r="AR1674" i="4"/>
  <c r="AO1675" i="4"/>
  <c r="AP1675" i="4"/>
  <c r="AQ1675" i="4"/>
  <c r="AR1675" i="4"/>
  <c r="AO1676" i="4"/>
  <c r="AP1676" i="4"/>
  <c r="AQ1676" i="4"/>
  <c r="AR1676" i="4"/>
  <c r="AO1677" i="4"/>
  <c r="AP1677" i="4"/>
  <c r="AQ1677" i="4"/>
  <c r="AR1677" i="4"/>
  <c r="AO1678" i="4"/>
  <c r="AP1678" i="4"/>
  <c r="AQ1678" i="4"/>
  <c r="AR1678" i="4"/>
  <c r="AO1679" i="4"/>
  <c r="AP1679" i="4"/>
  <c r="AQ1679" i="4"/>
  <c r="AR1679" i="4"/>
  <c r="AO1680" i="4"/>
  <c r="AP1680" i="4"/>
  <c r="AQ1680" i="4"/>
  <c r="AR1680" i="4"/>
  <c r="AO1681" i="4"/>
  <c r="AP1681" i="4"/>
  <c r="AQ1681" i="4"/>
  <c r="AR1681" i="4"/>
  <c r="AO1682" i="4"/>
  <c r="AP1682" i="4"/>
  <c r="AQ1682" i="4"/>
  <c r="AR1682" i="4"/>
  <c r="AO1683" i="4"/>
  <c r="AP1683" i="4"/>
  <c r="AQ1683" i="4"/>
  <c r="AR1683" i="4"/>
  <c r="AO1684" i="4"/>
  <c r="AP1684" i="4"/>
  <c r="AQ1684" i="4"/>
  <c r="AR1684" i="4"/>
  <c r="AO1685" i="4"/>
  <c r="AP1685" i="4"/>
  <c r="AQ1685" i="4"/>
  <c r="AR1685" i="4"/>
  <c r="AO1686" i="4"/>
  <c r="AP1686" i="4"/>
  <c r="AQ1686" i="4"/>
  <c r="AR1686" i="4"/>
  <c r="AO1687" i="4"/>
  <c r="AP1687" i="4"/>
  <c r="AQ1687" i="4"/>
  <c r="AR1687" i="4"/>
  <c r="AO1688" i="4"/>
  <c r="AP1688" i="4"/>
  <c r="AQ1688" i="4"/>
  <c r="AR1688" i="4"/>
  <c r="AO1689" i="4"/>
  <c r="AP1689" i="4"/>
  <c r="AQ1689" i="4"/>
  <c r="AR1689" i="4"/>
  <c r="AO1690" i="4"/>
  <c r="AP1690" i="4"/>
  <c r="AQ1690" i="4"/>
  <c r="AR1690" i="4"/>
  <c r="AO1691" i="4"/>
  <c r="AP1691" i="4"/>
  <c r="AQ1691" i="4"/>
  <c r="AR1691" i="4"/>
  <c r="AO1692" i="4"/>
  <c r="AP1692" i="4"/>
  <c r="AQ1692" i="4"/>
  <c r="AR1692" i="4"/>
  <c r="AO1693" i="4"/>
  <c r="AP1693" i="4"/>
  <c r="AQ1693" i="4"/>
  <c r="AR1693" i="4"/>
  <c r="AO1694" i="4"/>
  <c r="AP1694" i="4"/>
  <c r="AQ1694" i="4"/>
  <c r="AR1694" i="4"/>
  <c r="AO1695" i="4"/>
  <c r="AP1695" i="4"/>
  <c r="AQ1695" i="4"/>
  <c r="AR1695" i="4"/>
  <c r="AO1696" i="4"/>
  <c r="AP1696" i="4"/>
  <c r="AQ1696" i="4"/>
  <c r="AR1696" i="4"/>
  <c r="AO1697" i="4"/>
  <c r="AP1697" i="4"/>
  <c r="AQ1697" i="4"/>
  <c r="AR1697" i="4"/>
  <c r="AO1698" i="4"/>
  <c r="AP1698" i="4"/>
  <c r="AQ1698" i="4"/>
  <c r="AR1698" i="4"/>
  <c r="AO1699" i="4"/>
  <c r="AP1699" i="4"/>
  <c r="AQ1699" i="4"/>
  <c r="AR1699" i="4"/>
  <c r="AO1700" i="4"/>
  <c r="AP1700" i="4"/>
  <c r="AQ1700" i="4"/>
  <c r="AR1700" i="4"/>
  <c r="AO1701" i="4"/>
  <c r="AP1701" i="4"/>
  <c r="AQ1701" i="4"/>
  <c r="AR1701" i="4"/>
  <c r="AO1702" i="4"/>
  <c r="AP1702" i="4"/>
  <c r="AQ1702" i="4"/>
  <c r="AR1702" i="4"/>
  <c r="AO1703" i="4"/>
  <c r="AP1703" i="4"/>
  <c r="AQ1703" i="4"/>
  <c r="AR1703" i="4"/>
  <c r="AO1704" i="4"/>
  <c r="AP1704" i="4"/>
  <c r="AQ1704" i="4"/>
  <c r="AR1704" i="4"/>
  <c r="AO1705" i="4"/>
  <c r="AP1705" i="4"/>
  <c r="AQ1705" i="4"/>
  <c r="AR1705" i="4"/>
  <c r="AO1706" i="4"/>
  <c r="AP1706" i="4"/>
  <c r="AQ1706" i="4"/>
  <c r="AR1706" i="4"/>
  <c r="AO1707" i="4"/>
  <c r="AP1707" i="4"/>
  <c r="AQ1707" i="4"/>
  <c r="AR1707" i="4"/>
  <c r="AO1708" i="4"/>
  <c r="AP1708" i="4"/>
  <c r="AQ1708" i="4"/>
  <c r="AR1708" i="4"/>
  <c r="AO1709" i="4"/>
  <c r="AP1709" i="4"/>
  <c r="AQ1709" i="4"/>
  <c r="AR1709" i="4"/>
  <c r="AO1710" i="4"/>
  <c r="AP1710" i="4"/>
  <c r="AQ1710" i="4"/>
  <c r="AR1710" i="4"/>
  <c r="AO1711" i="4"/>
  <c r="AP1711" i="4"/>
  <c r="AQ1711" i="4"/>
  <c r="AR1711" i="4"/>
  <c r="AO1712" i="4"/>
  <c r="AP1712" i="4"/>
  <c r="AQ1712" i="4"/>
  <c r="AR1712" i="4"/>
  <c r="AO1713" i="4"/>
  <c r="AP1713" i="4"/>
  <c r="AQ1713" i="4"/>
  <c r="AR1713" i="4"/>
  <c r="AO1714" i="4"/>
  <c r="AP1714" i="4"/>
  <c r="AQ1714" i="4"/>
  <c r="AR1714" i="4"/>
  <c r="AO1715" i="4"/>
  <c r="AP1715" i="4"/>
  <c r="AQ1715" i="4"/>
  <c r="AR1715" i="4"/>
  <c r="AO1716" i="4"/>
  <c r="AP1716" i="4"/>
  <c r="AQ1716" i="4"/>
  <c r="AR1716" i="4"/>
  <c r="AO1717" i="4"/>
  <c r="AP1717" i="4"/>
  <c r="AQ1717" i="4"/>
  <c r="AR1717" i="4"/>
  <c r="AO1718" i="4"/>
  <c r="AP1718" i="4"/>
  <c r="AQ1718" i="4"/>
  <c r="AR1718" i="4"/>
  <c r="AO1719" i="4"/>
  <c r="AP1719" i="4"/>
  <c r="AQ1719" i="4"/>
  <c r="AR1719" i="4"/>
  <c r="AO1720" i="4"/>
  <c r="AP1720" i="4"/>
  <c r="AQ1720" i="4"/>
  <c r="AR1720" i="4"/>
  <c r="AO1721" i="4"/>
  <c r="AP1721" i="4"/>
  <c r="AQ1721" i="4"/>
  <c r="AR1721" i="4"/>
  <c r="AO1722" i="4"/>
  <c r="AP1722" i="4"/>
  <c r="AQ1722" i="4"/>
  <c r="AR1722" i="4"/>
  <c r="AO1723" i="4"/>
  <c r="AP1723" i="4"/>
  <c r="AQ1723" i="4"/>
  <c r="AR1723" i="4"/>
  <c r="AO1724" i="4"/>
  <c r="AP1724" i="4"/>
  <c r="AQ1724" i="4"/>
  <c r="AR1724" i="4"/>
  <c r="AO1725" i="4"/>
  <c r="AP1725" i="4"/>
  <c r="AQ1725" i="4"/>
  <c r="AR1725" i="4"/>
  <c r="AO1726" i="4"/>
  <c r="AP1726" i="4"/>
  <c r="AQ1726" i="4"/>
  <c r="AR1726" i="4"/>
  <c r="AO1727" i="4"/>
  <c r="AP1727" i="4"/>
  <c r="AQ1727" i="4"/>
  <c r="AR1727" i="4"/>
  <c r="AO1728" i="4"/>
  <c r="AP1728" i="4"/>
  <c r="AQ1728" i="4"/>
  <c r="AR1728" i="4"/>
  <c r="AO1729" i="4"/>
  <c r="AP1729" i="4"/>
  <c r="AQ1729" i="4"/>
  <c r="AR1729" i="4"/>
  <c r="AO1730" i="4"/>
  <c r="AP1730" i="4"/>
  <c r="AQ1730" i="4"/>
  <c r="AR1730" i="4"/>
  <c r="AO1731" i="4"/>
  <c r="AP1731" i="4"/>
  <c r="AQ1731" i="4"/>
  <c r="AR1731" i="4"/>
  <c r="AO1732" i="4"/>
  <c r="AP1732" i="4"/>
  <c r="AQ1732" i="4"/>
  <c r="AR1732" i="4"/>
  <c r="AO1733" i="4"/>
  <c r="AP1733" i="4"/>
  <c r="AQ1733" i="4"/>
  <c r="AR1733" i="4"/>
  <c r="AO1734" i="4"/>
  <c r="AP1734" i="4"/>
  <c r="AQ1734" i="4"/>
  <c r="AR1734" i="4"/>
  <c r="AO1735" i="4"/>
  <c r="AP1735" i="4"/>
  <c r="AQ1735" i="4"/>
  <c r="AR1735" i="4"/>
  <c r="AO1736" i="4"/>
  <c r="AP1736" i="4"/>
  <c r="AQ1736" i="4"/>
  <c r="AR1736" i="4"/>
  <c r="AO1737" i="4"/>
  <c r="AP1737" i="4"/>
  <c r="AQ1737" i="4"/>
  <c r="AR1737" i="4"/>
  <c r="AO1738" i="4"/>
  <c r="AP1738" i="4"/>
  <c r="AQ1738" i="4"/>
  <c r="AR1738" i="4"/>
  <c r="AO1739" i="4"/>
  <c r="AP1739" i="4"/>
  <c r="AQ1739" i="4"/>
  <c r="AR1739" i="4"/>
  <c r="AO1740" i="4"/>
  <c r="AP1740" i="4"/>
  <c r="AQ1740" i="4"/>
  <c r="AR1740" i="4"/>
  <c r="AO1741" i="4"/>
  <c r="AP1741" i="4"/>
  <c r="AQ1741" i="4"/>
  <c r="AR1741" i="4"/>
  <c r="AO1742" i="4"/>
  <c r="AP1742" i="4"/>
  <c r="AQ1742" i="4"/>
  <c r="AR1742" i="4"/>
  <c r="AO1743" i="4"/>
  <c r="AP1743" i="4"/>
  <c r="AQ1743" i="4"/>
  <c r="AR1743" i="4"/>
  <c r="AO1744" i="4"/>
  <c r="AP1744" i="4"/>
  <c r="AQ1744" i="4"/>
  <c r="AR1744" i="4"/>
  <c r="AO1745" i="4"/>
  <c r="AP1745" i="4"/>
  <c r="AQ1745" i="4"/>
  <c r="AR1745" i="4"/>
  <c r="AO1746" i="4"/>
  <c r="AP1746" i="4"/>
  <c r="AQ1746" i="4"/>
  <c r="AR1746" i="4"/>
  <c r="AO1747" i="4"/>
  <c r="AP1747" i="4"/>
  <c r="AQ1747" i="4"/>
  <c r="AR1747" i="4"/>
  <c r="AO1748" i="4"/>
  <c r="AP1748" i="4"/>
  <c r="AQ1748" i="4"/>
  <c r="AR1748" i="4"/>
  <c r="AO1749" i="4"/>
  <c r="AP1749" i="4"/>
  <c r="AQ1749" i="4"/>
  <c r="AR1749" i="4"/>
  <c r="AO1750" i="4"/>
  <c r="AP1750" i="4"/>
  <c r="AQ1750" i="4"/>
  <c r="AR1750" i="4"/>
  <c r="AO1751" i="4"/>
  <c r="AP1751" i="4"/>
  <c r="AQ1751" i="4"/>
  <c r="AR1751" i="4"/>
  <c r="AO1752" i="4"/>
  <c r="AP1752" i="4"/>
  <c r="AQ1752" i="4"/>
  <c r="AR1752" i="4"/>
  <c r="AO1753" i="4"/>
  <c r="AP1753" i="4"/>
  <c r="AQ1753" i="4"/>
  <c r="AR1753" i="4"/>
  <c r="AO1754" i="4"/>
  <c r="AP1754" i="4"/>
  <c r="AQ1754" i="4"/>
  <c r="AR1754" i="4"/>
  <c r="AO1755" i="4"/>
  <c r="AP1755" i="4"/>
  <c r="AQ1755" i="4"/>
  <c r="AR1755" i="4"/>
  <c r="AO1756" i="4"/>
  <c r="AP1756" i="4"/>
  <c r="AQ1756" i="4"/>
  <c r="AR1756" i="4"/>
  <c r="AO1757" i="4"/>
  <c r="AP1757" i="4"/>
  <c r="AQ1757" i="4"/>
  <c r="AR1757" i="4"/>
  <c r="AO1758" i="4"/>
  <c r="AP1758" i="4"/>
  <c r="AQ1758" i="4"/>
  <c r="AR1758" i="4"/>
  <c r="AO1759" i="4"/>
  <c r="AP1759" i="4"/>
  <c r="AQ1759" i="4"/>
  <c r="AR1759" i="4"/>
  <c r="AO1760" i="4"/>
  <c r="AP1760" i="4"/>
  <c r="AQ1760" i="4"/>
  <c r="AR1760" i="4"/>
  <c r="AO1761" i="4"/>
  <c r="AP1761" i="4"/>
  <c r="AQ1761" i="4"/>
  <c r="AR1761" i="4"/>
  <c r="AO1762" i="4"/>
  <c r="AP1762" i="4"/>
  <c r="AQ1762" i="4"/>
  <c r="AR1762" i="4"/>
  <c r="AO1763" i="4"/>
  <c r="AP1763" i="4"/>
  <c r="AQ1763" i="4"/>
  <c r="AR1763" i="4"/>
  <c r="AO1764" i="4"/>
  <c r="AP1764" i="4"/>
  <c r="AQ1764" i="4"/>
  <c r="AR1764" i="4"/>
  <c r="AO1765" i="4"/>
  <c r="AP1765" i="4"/>
  <c r="AQ1765" i="4"/>
  <c r="AR1765" i="4"/>
  <c r="AO1766" i="4"/>
  <c r="AP1766" i="4"/>
  <c r="AQ1766" i="4"/>
  <c r="AR1766" i="4"/>
  <c r="AO1767" i="4"/>
  <c r="AP1767" i="4"/>
  <c r="AQ1767" i="4"/>
  <c r="AR1767" i="4"/>
  <c r="AO1768" i="4"/>
  <c r="AP1768" i="4"/>
  <c r="AQ1768" i="4"/>
  <c r="AR1768" i="4"/>
  <c r="AO1769" i="4"/>
  <c r="AP1769" i="4"/>
  <c r="AQ1769" i="4"/>
  <c r="AR1769" i="4"/>
  <c r="AO1770" i="4"/>
  <c r="AP1770" i="4"/>
  <c r="AQ1770" i="4"/>
  <c r="AR1770" i="4"/>
  <c r="AO1771" i="4"/>
  <c r="AP1771" i="4"/>
  <c r="AQ1771" i="4"/>
  <c r="AR1771" i="4"/>
  <c r="AO1772" i="4"/>
  <c r="AP1772" i="4"/>
  <c r="AQ1772" i="4"/>
  <c r="AR1772" i="4"/>
  <c r="AO1773" i="4"/>
  <c r="AP1773" i="4"/>
  <c r="AQ1773" i="4"/>
  <c r="AR1773" i="4"/>
  <c r="AO1774" i="4"/>
  <c r="AP1774" i="4"/>
  <c r="AQ1774" i="4"/>
  <c r="AR1774" i="4"/>
  <c r="AO1775" i="4"/>
  <c r="AP1775" i="4"/>
  <c r="AQ1775" i="4"/>
  <c r="AR1775" i="4"/>
  <c r="AO1776" i="4"/>
  <c r="AP1776" i="4"/>
  <c r="AQ1776" i="4"/>
  <c r="AR1776" i="4"/>
  <c r="AO1777" i="4"/>
  <c r="AP1777" i="4"/>
  <c r="AQ1777" i="4"/>
  <c r="AR1777" i="4"/>
  <c r="AO1778" i="4"/>
  <c r="AP1778" i="4"/>
  <c r="AQ1778" i="4"/>
  <c r="AR1778" i="4"/>
  <c r="AO1779" i="4"/>
  <c r="AP1779" i="4"/>
  <c r="AQ1779" i="4"/>
  <c r="AR1779" i="4"/>
  <c r="AO1780" i="4"/>
  <c r="AP1780" i="4"/>
  <c r="AQ1780" i="4"/>
  <c r="AR1780" i="4"/>
  <c r="AO1781" i="4"/>
  <c r="AP1781" i="4"/>
  <c r="AQ1781" i="4"/>
  <c r="AR1781" i="4"/>
  <c r="AO1782" i="4"/>
  <c r="AP1782" i="4"/>
  <c r="AQ1782" i="4"/>
  <c r="AR1782" i="4"/>
  <c r="AO1783" i="4"/>
  <c r="AP1783" i="4"/>
  <c r="AQ1783" i="4"/>
  <c r="AR1783" i="4"/>
  <c r="AO1784" i="4"/>
  <c r="AP1784" i="4"/>
  <c r="AQ1784" i="4"/>
  <c r="AR1784" i="4"/>
  <c r="AO1785" i="4"/>
  <c r="AP1785" i="4"/>
  <c r="AQ1785" i="4"/>
  <c r="AR1785" i="4"/>
  <c r="AO1786" i="4"/>
  <c r="AP1786" i="4"/>
  <c r="AQ1786" i="4"/>
  <c r="AR1786" i="4"/>
  <c r="AO1787" i="4"/>
  <c r="AP1787" i="4"/>
  <c r="AQ1787" i="4"/>
  <c r="AR1787" i="4"/>
  <c r="AO1788" i="4"/>
  <c r="AP1788" i="4"/>
  <c r="AQ1788" i="4"/>
  <c r="AR1788" i="4"/>
  <c r="AO1789" i="4"/>
  <c r="AP1789" i="4"/>
  <c r="AQ1789" i="4"/>
  <c r="AR1789" i="4"/>
  <c r="AO1790" i="4"/>
  <c r="AP1790" i="4"/>
  <c r="AQ1790" i="4"/>
  <c r="AR1790" i="4"/>
  <c r="AO1791" i="4"/>
  <c r="AP1791" i="4"/>
  <c r="AQ1791" i="4"/>
  <c r="AR1791" i="4"/>
  <c r="AO1792" i="4"/>
  <c r="AP1792" i="4"/>
  <c r="AQ1792" i="4"/>
  <c r="AR1792" i="4"/>
  <c r="AO1793" i="4"/>
  <c r="AP1793" i="4"/>
  <c r="AQ1793" i="4"/>
  <c r="AR1793" i="4"/>
  <c r="AO1794" i="4"/>
  <c r="AP1794" i="4"/>
  <c r="AQ1794" i="4"/>
  <c r="AR1794" i="4"/>
  <c r="AO1795" i="4"/>
  <c r="AP1795" i="4"/>
  <c r="AQ1795" i="4"/>
  <c r="AR1795" i="4"/>
  <c r="AO1796" i="4"/>
  <c r="AP1796" i="4"/>
  <c r="AQ1796" i="4"/>
  <c r="AR1796" i="4"/>
  <c r="AO1797" i="4"/>
  <c r="AP1797" i="4"/>
  <c r="AQ1797" i="4"/>
  <c r="AR1797" i="4"/>
  <c r="AO1798" i="4"/>
  <c r="AP1798" i="4"/>
  <c r="AQ1798" i="4"/>
  <c r="AR1798" i="4"/>
  <c r="AO1799" i="4"/>
  <c r="AP1799" i="4"/>
  <c r="AQ1799" i="4"/>
  <c r="AR1799" i="4"/>
  <c r="AO1800" i="4"/>
  <c r="AP1800" i="4"/>
  <c r="AQ1800" i="4"/>
  <c r="AR1800" i="4"/>
  <c r="AO1801" i="4"/>
  <c r="AP1801" i="4"/>
  <c r="AQ1801" i="4"/>
  <c r="AR1801" i="4"/>
  <c r="AO1802" i="4"/>
  <c r="AP1802" i="4"/>
  <c r="AQ1802" i="4"/>
  <c r="AR1802" i="4"/>
  <c r="AO1803" i="4"/>
  <c r="AP1803" i="4"/>
  <c r="AQ1803" i="4"/>
  <c r="AR1803" i="4"/>
  <c r="AO1804" i="4"/>
  <c r="AP1804" i="4"/>
  <c r="AQ1804" i="4"/>
  <c r="AR1804" i="4"/>
  <c r="AO1805" i="4"/>
  <c r="AP1805" i="4"/>
  <c r="AQ1805" i="4"/>
  <c r="AR1805" i="4"/>
  <c r="AO1806" i="4"/>
  <c r="AP1806" i="4"/>
  <c r="AQ1806" i="4"/>
  <c r="AR1806" i="4"/>
  <c r="AO1807" i="4"/>
  <c r="AP1807" i="4"/>
  <c r="AQ1807" i="4"/>
  <c r="AR1807" i="4"/>
  <c r="AO1808" i="4"/>
  <c r="AP1808" i="4"/>
  <c r="AQ1808" i="4"/>
  <c r="AR1808" i="4"/>
  <c r="AO1809" i="4"/>
  <c r="AP1809" i="4"/>
  <c r="AQ1809" i="4"/>
  <c r="AR1809" i="4"/>
  <c r="AO1810" i="4"/>
  <c r="AP1810" i="4"/>
  <c r="AQ1810" i="4"/>
  <c r="AR1810" i="4"/>
  <c r="AO1811" i="4"/>
  <c r="AP1811" i="4"/>
  <c r="AQ1811" i="4"/>
  <c r="AR1811" i="4"/>
  <c r="AO1812" i="4"/>
  <c r="AP1812" i="4"/>
  <c r="AQ1812" i="4"/>
  <c r="AR1812" i="4"/>
  <c r="AO1813" i="4"/>
  <c r="AP1813" i="4"/>
  <c r="AQ1813" i="4"/>
  <c r="AR1813" i="4"/>
  <c r="AO1814" i="4"/>
  <c r="AP1814" i="4"/>
  <c r="AQ1814" i="4"/>
  <c r="AR1814" i="4"/>
  <c r="AO1815" i="4"/>
  <c r="AP1815" i="4"/>
  <c r="AQ1815" i="4"/>
  <c r="AR1815" i="4"/>
  <c r="AO1816" i="4"/>
  <c r="AP1816" i="4"/>
  <c r="AQ1816" i="4"/>
  <c r="AR1816" i="4"/>
  <c r="AO1817" i="4"/>
  <c r="AP1817" i="4"/>
  <c r="AQ1817" i="4"/>
  <c r="AR1817" i="4"/>
  <c r="AO1818" i="4"/>
  <c r="AP1818" i="4"/>
  <c r="AQ1818" i="4"/>
  <c r="AR1818" i="4"/>
  <c r="AO1819" i="4"/>
  <c r="AP1819" i="4"/>
  <c r="AQ1819" i="4"/>
  <c r="AR1819" i="4"/>
  <c r="AO1820" i="4"/>
  <c r="AP1820" i="4"/>
  <c r="AQ1820" i="4"/>
  <c r="AR1820" i="4"/>
  <c r="AO1821" i="4"/>
  <c r="AP1821" i="4"/>
  <c r="AQ1821" i="4"/>
  <c r="AR1821" i="4"/>
  <c r="AO1822" i="4"/>
  <c r="AP1822" i="4"/>
  <c r="AQ1822" i="4"/>
  <c r="AR1822" i="4"/>
  <c r="AO1823" i="4"/>
  <c r="AP1823" i="4"/>
  <c r="AQ1823" i="4"/>
  <c r="AR1823" i="4"/>
  <c r="AO1824" i="4"/>
  <c r="AP1824" i="4"/>
  <c r="AQ1824" i="4"/>
  <c r="AR1824" i="4"/>
  <c r="AO1825" i="4"/>
  <c r="AP1825" i="4"/>
  <c r="AQ1825" i="4"/>
  <c r="AR1825" i="4"/>
  <c r="AO1826" i="4"/>
  <c r="AP1826" i="4"/>
  <c r="AQ1826" i="4"/>
  <c r="AR1826" i="4"/>
  <c r="AO1827" i="4"/>
  <c r="AP1827" i="4"/>
  <c r="AQ1827" i="4"/>
  <c r="AR1827" i="4"/>
  <c r="AO1828" i="4"/>
  <c r="AP1828" i="4"/>
  <c r="AQ1828" i="4"/>
  <c r="AR1828" i="4"/>
  <c r="AO1829" i="4"/>
  <c r="AP1829" i="4"/>
  <c r="AQ1829" i="4"/>
  <c r="AR1829" i="4"/>
  <c r="AO1830" i="4"/>
  <c r="AP1830" i="4"/>
  <c r="AQ1830" i="4"/>
  <c r="AR1830" i="4"/>
  <c r="AO1831" i="4"/>
  <c r="AP1831" i="4"/>
  <c r="AQ1831" i="4"/>
  <c r="AR1831" i="4"/>
  <c r="AO1832" i="4"/>
  <c r="AP1832" i="4"/>
  <c r="AQ1832" i="4"/>
  <c r="AR1832" i="4"/>
  <c r="AO1833" i="4"/>
  <c r="AP1833" i="4"/>
  <c r="AQ1833" i="4"/>
  <c r="AR1833" i="4"/>
  <c r="AO1834" i="4"/>
  <c r="AP1834" i="4"/>
  <c r="AQ1834" i="4"/>
  <c r="AR1834" i="4"/>
  <c r="AO1835" i="4"/>
  <c r="AP1835" i="4"/>
  <c r="AQ1835" i="4"/>
  <c r="AR1835" i="4"/>
  <c r="AO1836" i="4"/>
  <c r="AP1836" i="4"/>
  <c r="AQ1836" i="4"/>
  <c r="AR1836" i="4"/>
  <c r="AO1837" i="4"/>
  <c r="AP1837" i="4"/>
  <c r="AQ1837" i="4"/>
  <c r="AR1837" i="4"/>
  <c r="AO1838" i="4"/>
  <c r="AP1838" i="4"/>
  <c r="AQ1838" i="4"/>
  <c r="AR1838" i="4"/>
  <c r="AO1839" i="4"/>
  <c r="AP1839" i="4"/>
  <c r="AQ1839" i="4"/>
  <c r="AR1839" i="4"/>
  <c r="AO1840" i="4"/>
  <c r="AP1840" i="4"/>
  <c r="AQ1840" i="4"/>
  <c r="AR1840" i="4"/>
  <c r="AO1841" i="4"/>
  <c r="AP1841" i="4"/>
  <c r="AQ1841" i="4"/>
  <c r="AR1841" i="4"/>
  <c r="AO1842" i="4"/>
  <c r="AP1842" i="4"/>
  <c r="AQ1842" i="4"/>
  <c r="AR1842" i="4"/>
  <c r="AO1843" i="4"/>
  <c r="AP1843" i="4"/>
  <c r="AQ1843" i="4"/>
  <c r="AR1843" i="4"/>
  <c r="AO1844" i="4"/>
  <c r="AP1844" i="4"/>
  <c r="AQ1844" i="4"/>
  <c r="AR1844" i="4"/>
  <c r="AO1845" i="4"/>
  <c r="AP1845" i="4"/>
  <c r="AQ1845" i="4"/>
  <c r="AR1845" i="4"/>
  <c r="AO1846" i="4"/>
  <c r="AP1846" i="4"/>
  <c r="AQ1846" i="4"/>
  <c r="AR1846" i="4"/>
  <c r="AO1847" i="4"/>
  <c r="AP1847" i="4"/>
  <c r="AQ1847" i="4"/>
  <c r="AR1847" i="4"/>
  <c r="AO1848" i="4"/>
  <c r="AP1848" i="4"/>
  <c r="AQ1848" i="4"/>
  <c r="AR1848" i="4"/>
  <c r="AO1849" i="4"/>
  <c r="AP1849" i="4"/>
  <c r="AQ1849" i="4"/>
  <c r="AR1849" i="4"/>
  <c r="AO1850" i="4"/>
  <c r="AP1850" i="4"/>
  <c r="AQ1850" i="4"/>
  <c r="AR1850" i="4"/>
  <c r="AO1851" i="4"/>
  <c r="AP1851" i="4"/>
  <c r="AQ1851" i="4"/>
  <c r="AR1851" i="4"/>
  <c r="AO1852" i="4"/>
  <c r="AP1852" i="4"/>
  <c r="AQ1852" i="4"/>
  <c r="AR1852" i="4"/>
  <c r="AO1853" i="4"/>
  <c r="AP1853" i="4"/>
  <c r="AQ1853" i="4"/>
  <c r="AR1853" i="4"/>
  <c r="AO1854" i="4"/>
  <c r="AP1854" i="4"/>
  <c r="AQ1854" i="4"/>
  <c r="AR1854" i="4"/>
  <c r="AO1855" i="4"/>
  <c r="AP1855" i="4"/>
  <c r="AQ1855" i="4"/>
  <c r="AR1855" i="4"/>
  <c r="AO1856" i="4"/>
  <c r="AP1856" i="4"/>
  <c r="AQ1856" i="4"/>
  <c r="AR1856" i="4"/>
  <c r="AO1857" i="4"/>
  <c r="AP1857" i="4"/>
  <c r="AQ1857" i="4"/>
  <c r="AR1857" i="4"/>
  <c r="AO1858" i="4"/>
  <c r="AP1858" i="4"/>
  <c r="AQ1858" i="4"/>
  <c r="AR1858" i="4"/>
  <c r="AO1859" i="4"/>
  <c r="AP1859" i="4"/>
  <c r="AQ1859" i="4"/>
  <c r="AR1859" i="4"/>
  <c r="AO1860" i="4"/>
  <c r="AP1860" i="4"/>
  <c r="AQ1860" i="4"/>
  <c r="AR1860" i="4"/>
  <c r="AO1861" i="4"/>
  <c r="AP1861" i="4"/>
  <c r="AQ1861" i="4"/>
  <c r="AR1861" i="4"/>
  <c r="AO1862" i="4"/>
  <c r="AP1862" i="4"/>
  <c r="AQ1862" i="4"/>
  <c r="AR1862" i="4"/>
  <c r="AO1863" i="4"/>
  <c r="AP1863" i="4"/>
  <c r="AQ1863" i="4"/>
  <c r="AR1863" i="4"/>
  <c r="AO1864" i="4"/>
  <c r="AP1864" i="4"/>
  <c r="AQ1864" i="4"/>
  <c r="AR1864" i="4"/>
  <c r="AO1865" i="4"/>
  <c r="AP1865" i="4"/>
  <c r="AQ1865" i="4"/>
  <c r="AR1865" i="4"/>
  <c r="AO1866" i="4"/>
  <c r="AP1866" i="4"/>
  <c r="AQ1866" i="4"/>
  <c r="AR1866" i="4"/>
  <c r="AO1867" i="4"/>
  <c r="AP1867" i="4"/>
  <c r="AQ1867" i="4"/>
  <c r="AR1867" i="4"/>
  <c r="AO1868" i="4"/>
  <c r="AP1868" i="4"/>
  <c r="AQ1868" i="4"/>
  <c r="AR1868" i="4"/>
  <c r="AO1869" i="4"/>
  <c r="AP1869" i="4"/>
  <c r="AQ1869" i="4"/>
  <c r="AR1869" i="4"/>
  <c r="AO1870" i="4"/>
  <c r="AP1870" i="4"/>
  <c r="AQ1870" i="4"/>
  <c r="AR1870" i="4"/>
  <c r="AO1871" i="4"/>
  <c r="AP1871" i="4"/>
  <c r="AQ1871" i="4"/>
  <c r="AR1871" i="4"/>
  <c r="AO1872" i="4"/>
  <c r="AP1872" i="4"/>
  <c r="AQ1872" i="4"/>
  <c r="AR1872" i="4"/>
  <c r="AO1873" i="4"/>
  <c r="AP1873" i="4"/>
  <c r="AQ1873" i="4"/>
  <c r="AR1873" i="4"/>
  <c r="AO1874" i="4"/>
  <c r="AP1874" i="4"/>
  <c r="AQ1874" i="4"/>
  <c r="AR1874" i="4"/>
  <c r="AO1875" i="4"/>
  <c r="AP1875" i="4"/>
  <c r="AQ1875" i="4"/>
  <c r="AR1875" i="4"/>
  <c r="AO1876" i="4"/>
  <c r="AP1876" i="4"/>
  <c r="AQ1876" i="4"/>
  <c r="AR1876" i="4"/>
  <c r="AO1877" i="4"/>
  <c r="AP1877" i="4"/>
  <c r="AQ1877" i="4"/>
  <c r="AR1877" i="4"/>
  <c r="AO1878" i="4"/>
  <c r="AP1878" i="4"/>
  <c r="AQ1878" i="4"/>
  <c r="AR1878" i="4"/>
  <c r="AO1879" i="4"/>
  <c r="AP1879" i="4"/>
  <c r="AQ1879" i="4"/>
  <c r="AR1879" i="4"/>
  <c r="AO1880" i="4"/>
  <c r="AP1880" i="4"/>
  <c r="AQ1880" i="4"/>
  <c r="AR1880" i="4"/>
  <c r="AO1881" i="4"/>
  <c r="AP1881" i="4"/>
  <c r="AQ1881" i="4"/>
  <c r="AR1881" i="4"/>
  <c r="AO1882" i="4"/>
  <c r="AP1882" i="4"/>
  <c r="AQ1882" i="4"/>
  <c r="AR1882" i="4"/>
  <c r="AO1883" i="4"/>
  <c r="AP1883" i="4"/>
  <c r="AQ1883" i="4"/>
  <c r="AR1883" i="4"/>
  <c r="AO1884" i="4"/>
  <c r="AP1884" i="4"/>
  <c r="AQ1884" i="4"/>
  <c r="AR1884" i="4"/>
  <c r="AO1885" i="4"/>
  <c r="AP1885" i="4"/>
  <c r="AQ1885" i="4"/>
  <c r="AR1885" i="4"/>
  <c r="AO1886" i="4"/>
  <c r="AP1886" i="4"/>
  <c r="AQ1886" i="4"/>
  <c r="AR1886" i="4"/>
  <c r="AO1887" i="4"/>
  <c r="AP1887" i="4"/>
  <c r="AQ1887" i="4"/>
  <c r="AR1887" i="4"/>
  <c r="AO1888" i="4"/>
  <c r="AP1888" i="4"/>
  <c r="AQ1888" i="4"/>
  <c r="AR1888" i="4"/>
  <c r="AO1889" i="4"/>
  <c r="AP1889" i="4"/>
  <c r="AQ1889" i="4"/>
  <c r="AR1889" i="4"/>
  <c r="AO1890" i="4"/>
  <c r="AP1890" i="4"/>
  <c r="AQ1890" i="4"/>
  <c r="AR1890" i="4"/>
  <c r="AO1891" i="4"/>
  <c r="AP1891" i="4"/>
  <c r="AQ1891" i="4"/>
  <c r="AR1891" i="4"/>
  <c r="AO1892" i="4"/>
  <c r="AP1892" i="4"/>
  <c r="AQ1892" i="4"/>
  <c r="AR1892" i="4"/>
  <c r="AO1893" i="4"/>
  <c r="AP1893" i="4"/>
  <c r="AQ1893" i="4"/>
  <c r="AR1893" i="4"/>
  <c r="AO1894" i="4"/>
  <c r="AP1894" i="4"/>
  <c r="AQ1894" i="4"/>
  <c r="AR1894" i="4"/>
  <c r="AO1895" i="4"/>
  <c r="AP1895" i="4"/>
  <c r="AQ1895" i="4"/>
  <c r="AR1895" i="4"/>
  <c r="AO1896" i="4"/>
  <c r="AP1896" i="4"/>
  <c r="AQ1896" i="4"/>
  <c r="AR1896" i="4"/>
  <c r="AO1897" i="4"/>
  <c r="AP1897" i="4"/>
  <c r="AQ1897" i="4"/>
  <c r="AR1897" i="4"/>
  <c r="AO1898" i="4"/>
  <c r="AP1898" i="4"/>
  <c r="AQ1898" i="4"/>
  <c r="AR1898" i="4"/>
  <c r="AO1899" i="4"/>
  <c r="AP1899" i="4"/>
  <c r="AQ1899" i="4"/>
  <c r="AR1899" i="4"/>
  <c r="AO1900" i="4"/>
  <c r="AP1900" i="4"/>
  <c r="AQ1900" i="4"/>
  <c r="AR1900" i="4"/>
  <c r="AO1901" i="4"/>
  <c r="AP1901" i="4"/>
  <c r="AQ1901" i="4"/>
  <c r="AR1901" i="4"/>
  <c r="AO1902" i="4"/>
  <c r="AP1902" i="4"/>
  <c r="AQ1902" i="4"/>
  <c r="AR1902" i="4"/>
  <c r="AO1903" i="4"/>
  <c r="AP1903" i="4"/>
  <c r="AQ1903" i="4"/>
  <c r="AR1903" i="4"/>
  <c r="AO1904" i="4"/>
  <c r="AP1904" i="4"/>
  <c r="AQ1904" i="4"/>
  <c r="AR1904" i="4"/>
  <c r="AO1905" i="4"/>
  <c r="AP1905" i="4"/>
  <c r="AQ1905" i="4"/>
  <c r="AR1905" i="4"/>
  <c r="AO1906" i="4"/>
  <c r="AP1906" i="4"/>
  <c r="AQ1906" i="4"/>
  <c r="AR1906" i="4"/>
  <c r="AO1907" i="4"/>
  <c r="AP1907" i="4"/>
  <c r="AQ1907" i="4"/>
  <c r="AR1907" i="4"/>
  <c r="AO1908" i="4"/>
  <c r="AP1908" i="4"/>
  <c r="AQ1908" i="4"/>
  <c r="AR1908" i="4"/>
  <c r="AO1909" i="4"/>
  <c r="AP1909" i="4"/>
  <c r="AQ1909" i="4"/>
  <c r="AR1909" i="4"/>
  <c r="AO1910" i="4"/>
  <c r="AP1910" i="4"/>
  <c r="AQ1910" i="4"/>
  <c r="AR1910" i="4"/>
  <c r="AO1911" i="4"/>
  <c r="AP1911" i="4"/>
  <c r="AQ1911" i="4"/>
  <c r="AR1911" i="4"/>
  <c r="AO1912" i="4"/>
  <c r="AP1912" i="4"/>
  <c r="AQ1912" i="4"/>
  <c r="AR1912" i="4"/>
  <c r="AO1913" i="4"/>
  <c r="AP1913" i="4"/>
  <c r="AQ1913" i="4"/>
  <c r="AR1913" i="4"/>
  <c r="AO1914" i="4"/>
  <c r="AP1914" i="4"/>
  <c r="AQ1914" i="4"/>
  <c r="AR1914" i="4"/>
  <c r="AO1915" i="4"/>
  <c r="AP1915" i="4"/>
  <c r="AQ1915" i="4"/>
  <c r="AR1915" i="4"/>
  <c r="AO1916" i="4"/>
  <c r="AP1916" i="4"/>
  <c r="AQ1916" i="4"/>
  <c r="AR1916" i="4"/>
  <c r="AO1917" i="4"/>
  <c r="AP1917" i="4"/>
  <c r="AQ1917" i="4"/>
  <c r="AR1917" i="4"/>
  <c r="AO1918" i="4"/>
  <c r="AP1918" i="4"/>
  <c r="AQ1918" i="4"/>
  <c r="AR1918" i="4"/>
  <c r="AO1919" i="4"/>
  <c r="AP1919" i="4"/>
  <c r="AQ1919" i="4"/>
  <c r="AR1919" i="4"/>
  <c r="AO1920" i="4"/>
  <c r="AP1920" i="4"/>
  <c r="AQ1920" i="4"/>
  <c r="AR1920" i="4"/>
  <c r="AO1921" i="4"/>
  <c r="AP1921" i="4"/>
  <c r="AQ1921" i="4"/>
  <c r="AR1921" i="4"/>
  <c r="AO1922" i="4"/>
  <c r="AP1922" i="4"/>
  <c r="AQ1922" i="4"/>
  <c r="AR1922" i="4"/>
  <c r="AO1923" i="4"/>
  <c r="AP1923" i="4"/>
  <c r="AQ1923" i="4"/>
  <c r="AR1923" i="4"/>
  <c r="AO1924" i="4"/>
  <c r="AP1924" i="4"/>
  <c r="AQ1924" i="4"/>
  <c r="AR1924" i="4"/>
  <c r="AO1925" i="4"/>
  <c r="AP1925" i="4"/>
  <c r="AQ1925" i="4"/>
  <c r="AR1925" i="4"/>
  <c r="AO1926" i="4"/>
  <c r="AP1926" i="4"/>
  <c r="AQ1926" i="4"/>
  <c r="AR1926" i="4"/>
  <c r="AO1927" i="4"/>
  <c r="AP1927" i="4"/>
  <c r="AQ1927" i="4"/>
  <c r="AR1927" i="4"/>
  <c r="AO1928" i="4"/>
  <c r="AP1928" i="4"/>
  <c r="AQ1928" i="4"/>
  <c r="AR1928" i="4"/>
  <c r="AO1929" i="4"/>
  <c r="AP1929" i="4"/>
  <c r="AQ1929" i="4"/>
  <c r="AR1929" i="4"/>
  <c r="AO1930" i="4"/>
  <c r="AP1930" i="4"/>
  <c r="AQ1930" i="4"/>
  <c r="AR1930" i="4"/>
  <c r="AO1931" i="4"/>
  <c r="AP1931" i="4"/>
  <c r="AQ1931" i="4"/>
  <c r="AR1931" i="4"/>
  <c r="AO1932" i="4"/>
  <c r="AP1932" i="4"/>
  <c r="AQ1932" i="4"/>
  <c r="AR1932" i="4"/>
  <c r="AO1933" i="4"/>
  <c r="AP1933" i="4"/>
  <c r="AQ1933" i="4"/>
  <c r="AR1933" i="4"/>
  <c r="AO1934" i="4"/>
  <c r="AP1934" i="4"/>
  <c r="AQ1934" i="4"/>
  <c r="AR1934" i="4"/>
  <c r="AO1935" i="4"/>
  <c r="AP1935" i="4"/>
  <c r="AQ1935" i="4"/>
  <c r="AR1935" i="4"/>
  <c r="AO1936" i="4"/>
  <c r="AP1936" i="4"/>
  <c r="AQ1936" i="4"/>
  <c r="AR1936" i="4"/>
  <c r="AO1937" i="4"/>
  <c r="AP1937" i="4"/>
  <c r="AQ1937" i="4"/>
  <c r="AR1937" i="4"/>
  <c r="AO1938" i="4"/>
  <c r="AP1938" i="4"/>
  <c r="AQ1938" i="4"/>
  <c r="AR1938" i="4"/>
  <c r="AO1939" i="4"/>
  <c r="AP1939" i="4"/>
  <c r="AQ1939" i="4"/>
  <c r="AR1939" i="4"/>
  <c r="AO1940" i="4"/>
  <c r="AP1940" i="4"/>
  <c r="AQ1940" i="4"/>
  <c r="AR1940" i="4"/>
  <c r="AO1941" i="4"/>
  <c r="AP1941" i="4"/>
  <c r="AQ1941" i="4"/>
  <c r="AR1941" i="4"/>
  <c r="AO1942" i="4"/>
  <c r="AP1942" i="4"/>
  <c r="AQ1942" i="4"/>
  <c r="AR1942" i="4"/>
  <c r="AO1943" i="4"/>
  <c r="AP1943" i="4"/>
  <c r="AQ1943" i="4"/>
  <c r="AR1943" i="4"/>
  <c r="AO1944" i="4"/>
  <c r="AP1944" i="4"/>
  <c r="AQ1944" i="4"/>
  <c r="AR1944" i="4"/>
  <c r="AO1945" i="4"/>
  <c r="AP1945" i="4"/>
  <c r="AQ1945" i="4"/>
  <c r="AR1945" i="4"/>
  <c r="AO1946" i="4"/>
  <c r="AP1946" i="4"/>
  <c r="AQ1946" i="4"/>
  <c r="AR1946" i="4"/>
  <c r="AO1947" i="4"/>
  <c r="AP1947" i="4"/>
  <c r="AQ1947" i="4"/>
  <c r="AR1947" i="4"/>
  <c r="AO1948" i="4"/>
  <c r="AP1948" i="4"/>
  <c r="AQ1948" i="4"/>
  <c r="AR1948" i="4"/>
  <c r="AO1949" i="4"/>
  <c r="AP1949" i="4"/>
  <c r="AQ1949" i="4"/>
  <c r="AR1949" i="4"/>
  <c r="AO1950" i="4"/>
  <c r="AP1950" i="4"/>
  <c r="AQ1950" i="4"/>
  <c r="AR1950" i="4"/>
  <c r="AO1951" i="4"/>
  <c r="AP1951" i="4"/>
  <c r="AQ1951" i="4"/>
  <c r="AR1951" i="4"/>
  <c r="AO1952" i="4"/>
  <c r="AP1952" i="4"/>
  <c r="AQ1952" i="4"/>
  <c r="AR1952" i="4"/>
  <c r="AO1953" i="4"/>
  <c r="AP1953" i="4"/>
  <c r="AQ1953" i="4"/>
  <c r="AR1953" i="4"/>
  <c r="AO1954" i="4"/>
  <c r="AP1954" i="4"/>
  <c r="AQ1954" i="4"/>
  <c r="AR1954" i="4"/>
  <c r="AO1955" i="4"/>
  <c r="AP1955" i="4"/>
  <c r="AQ1955" i="4"/>
  <c r="AR1955" i="4"/>
  <c r="AO1956" i="4"/>
  <c r="AP1956" i="4"/>
  <c r="AQ1956" i="4"/>
  <c r="AR1956" i="4"/>
  <c r="AO1957" i="4"/>
  <c r="AP1957" i="4"/>
  <c r="AQ1957" i="4"/>
  <c r="AR1957" i="4"/>
  <c r="AO1958" i="4"/>
  <c r="AP1958" i="4"/>
  <c r="AQ1958" i="4"/>
  <c r="AR1958" i="4"/>
  <c r="AO1959" i="4"/>
  <c r="AP1959" i="4"/>
  <c r="AQ1959" i="4"/>
  <c r="AR1959" i="4"/>
  <c r="AO1960" i="4"/>
  <c r="AP1960" i="4"/>
  <c r="AQ1960" i="4"/>
  <c r="AR1960" i="4"/>
  <c r="AO1961" i="4"/>
  <c r="AP1961" i="4"/>
  <c r="AQ1961" i="4"/>
  <c r="AR1961" i="4"/>
  <c r="AO1962" i="4"/>
  <c r="AP1962" i="4"/>
  <c r="AQ1962" i="4"/>
  <c r="AR1962" i="4"/>
  <c r="AO1963" i="4"/>
  <c r="AP1963" i="4"/>
  <c r="AQ1963" i="4"/>
  <c r="AR1963" i="4"/>
  <c r="AO1964" i="4"/>
  <c r="AP1964" i="4"/>
  <c r="AQ1964" i="4"/>
  <c r="AR1964" i="4"/>
  <c r="AO1965" i="4"/>
  <c r="AP1965" i="4"/>
  <c r="AQ1965" i="4"/>
  <c r="AR1965" i="4"/>
  <c r="AO1966" i="4"/>
  <c r="AP1966" i="4"/>
  <c r="AQ1966" i="4"/>
  <c r="AR1966" i="4"/>
  <c r="AO1967" i="4"/>
  <c r="AP1967" i="4"/>
  <c r="AQ1967" i="4"/>
  <c r="AR1967" i="4"/>
  <c r="AO1968" i="4"/>
  <c r="AP1968" i="4"/>
  <c r="AQ1968" i="4"/>
  <c r="AR1968" i="4"/>
  <c r="AO1969" i="4"/>
  <c r="AP1969" i="4"/>
  <c r="AQ1969" i="4"/>
  <c r="AR1969" i="4"/>
  <c r="AO1970" i="4"/>
  <c r="AP1970" i="4"/>
  <c r="AQ1970" i="4"/>
  <c r="AR1970" i="4"/>
  <c r="AO1971" i="4"/>
  <c r="AP1971" i="4"/>
  <c r="AQ1971" i="4"/>
  <c r="AR1971" i="4"/>
  <c r="AO1972" i="4"/>
  <c r="AP1972" i="4"/>
  <c r="AQ1972" i="4"/>
  <c r="AR1972" i="4"/>
  <c r="AO1973" i="4"/>
  <c r="AP1973" i="4"/>
  <c r="AQ1973" i="4"/>
  <c r="AR1973" i="4"/>
  <c r="AO1974" i="4"/>
  <c r="AP1974" i="4"/>
  <c r="AQ1974" i="4"/>
  <c r="AR1974" i="4"/>
  <c r="AO1975" i="4"/>
  <c r="AP1975" i="4"/>
  <c r="AQ1975" i="4"/>
  <c r="AR1975" i="4"/>
  <c r="AO1976" i="4"/>
  <c r="AP1976" i="4"/>
  <c r="AQ1976" i="4"/>
  <c r="AR1976" i="4"/>
  <c r="AO1977" i="4"/>
  <c r="AP1977" i="4"/>
  <c r="AQ1977" i="4"/>
  <c r="AR1977" i="4"/>
  <c r="AO1978" i="4"/>
  <c r="AP1978" i="4"/>
  <c r="AQ1978" i="4"/>
  <c r="AR1978" i="4"/>
  <c r="AO1979" i="4"/>
  <c r="AP1979" i="4"/>
  <c r="AQ1979" i="4"/>
  <c r="AR1979" i="4"/>
  <c r="AO1980" i="4"/>
  <c r="AP1980" i="4"/>
  <c r="AQ1980" i="4"/>
  <c r="AR1980" i="4"/>
  <c r="AO1981" i="4"/>
  <c r="AP1981" i="4"/>
  <c r="AQ1981" i="4"/>
  <c r="AR1981" i="4"/>
  <c r="AO1982" i="4"/>
  <c r="AP1982" i="4"/>
  <c r="AQ1982" i="4"/>
  <c r="AR1982" i="4"/>
  <c r="AO1983" i="4"/>
  <c r="AP1983" i="4"/>
  <c r="AQ1983" i="4"/>
  <c r="AR1983" i="4"/>
  <c r="AO1984" i="4"/>
  <c r="AP1984" i="4"/>
  <c r="AQ1984" i="4"/>
  <c r="AR1984" i="4"/>
  <c r="AO1985" i="4"/>
  <c r="AP1985" i="4"/>
  <c r="AQ1985" i="4"/>
  <c r="AR1985" i="4"/>
  <c r="AO1986" i="4"/>
  <c r="AP1986" i="4"/>
  <c r="AQ1986" i="4"/>
  <c r="AR1986" i="4"/>
  <c r="AO1987" i="4"/>
  <c r="AP1987" i="4"/>
  <c r="AQ1987" i="4"/>
  <c r="AR1987" i="4"/>
  <c r="AO1988" i="4"/>
  <c r="AP1988" i="4"/>
  <c r="AQ1988" i="4"/>
  <c r="AR1988" i="4"/>
  <c r="AO1989" i="4"/>
  <c r="AP1989" i="4"/>
  <c r="AQ1989" i="4"/>
  <c r="AR1989" i="4"/>
  <c r="AO1990" i="4"/>
  <c r="AP1990" i="4"/>
  <c r="AQ1990" i="4"/>
  <c r="AR1990" i="4"/>
  <c r="AO1991" i="4"/>
  <c r="AP1991" i="4"/>
  <c r="AQ1991" i="4"/>
  <c r="AR1991" i="4"/>
  <c r="AO1992" i="4"/>
  <c r="AP1992" i="4"/>
  <c r="AQ1992" i="4"/>
  <c r="AR1992" i="4"/>
  <c r="AO1993" i="4"/>
  <c r="AP1993" i="4"/>
  <c r="AQ1993" i="4"/>
  <c r="AR1993" i="4"/>
  <c r="AO1994" i="4"/>
  <c r="AP1994" i="4"/>
  <c r="AQ1994" i="4"/>
  <c r="AR1994" i="4"/>
  <c r="AO1995" i="4"/>
  <c r="AP1995" i="4"/>
  <c r="AQ1995" i="4"/>
  <c r="AR1995" i="4"/>
  <c r="AO1996" i="4"/>
  <c r="AP1996" i="4"/>
  <c r="AQ1996" i="4"/>
  <c r="AR1996" i="4"/>
  <c r="AO1997" i="4"/>
  <c r="AP1997" i="4"/>
  <c r="AQ1997" i="4"/>
  <c r="AR1997" i="4"/>
  <c r="AO1998" i="4"/>
  <c r="AP1998" i="4"/>
  <c r="AQ1998" i="4"/>
  <c r="AR1998" i="4"/>
  <c r="AO1999" i="4"/>
  <c r="AP1999" i="4"/>
  <c r="AQ1999" i="4"/>
  <c r="AR1999" i="4"/>
  <c r="AO2000" i="4"/>
  <c r="AP2000" i="4"/>
  <c r="AQ2000" i="4"/>
  <c r="AR2000" i="4"/>
  <c r="AO2001" i="4"/>
  <c r="AP2001" i="4"/>
  <c r="AQ2001" i="4"/>
  <c r="AR2001" i="4"/>
  <c r="AO2002" i="4"/>
  <c r="AP2002" i="4"/>
  <c r="AQ2002" i="4"/>
  <c r="AR2002" i="4"/>
  <c r="AO2003" i="4"/>
  <c r="AP2003" i="4"/>
  <c r="AQ2003" i="4"/>
  <c r="AR2003" i="4"/>
  <c r="AO2004" i="4"/>
  <c r="AP2004" i="4"/>
  <c r="AQ2004" i="4"/>
  <c r="AR2004" i="4"/>
  <c r="AO2005" i="4"/>
  <c r="AP2005" i="4"/>
  <c r="AQ2005" i="4"/>
  <c r="AR2005" i="4"/>
  <c r="AO2006" i="4"/>
  <c r="AP2006" i="4"/>
  <c r="AQ2006" i="4"/>
  <c r="AR2006" i="4"/>
  <c r="AO2007" i="4"/>
  <c r="AP2007" i="4"/>
  <c r="AQ2007" i="4"/>
  <c r="AR2007" i="4"/>
  <c r="AO2008" i="4"/>
  <c r="AP2008" i="4"/>
  <c r="AQ2008" i="4"/>
  <c r="AR2008" i="4"/>
  <c r="AO2009" i="4"/>
  <c r="AP2009" i="4"/>
  <c r="AQ2009" i="4"/>
  <c r="AR2009" i="4"/>
  <c r="AO2010" i="4"/>
  <c r="AP2010" i="4"/>
  <c r="AQ2010" i="4"/>
  <c r="AR2010" i="4"/>
  <c r="AO2011" i="4"/>
  <c r="AP2011" i="4"/>
  <c r="AQ2011" i="4"/>
  <c r="AR2011" i="4"/>
  <c r="AO2012" i="4"/>
  <c r="AP2012" i="4"/>
  <c r="AQ2012" i="4"/>
  <c r="AR2012" i="4"/>
  <c r="AO2013" i="4"/>
  <c r="AP2013" i="4"/>
  <c r="AQ2013" i="4"/>
  <c r="AR2013" i="4"/>
  <c r="AO2014" i="4"/>
  <c r="AP2014" i="4"/>
  <c r="AQ2014" i="4"/>
  <c r="AR2014" i="4"/>
  <c r="AO2015" i="4"/>
  <c r="AP2015" i="4"/>
  <c r="AQ2015" i="4"/>
  <c r="AR2015" i="4"/>
  <c r="AO2016" i="4"/>
  <c r="AP2016" i="4"/>
  <c r="AQ2016" i="4"/>
  <c r="AR2016" i="4"/>
  <c r="AO2017" i="4"/>
  <c r="AP2017" i="4"/>
  <c r="AQ2017" i="4"/>
  <c r="AR2017" i="4"/>
  <c r="AO2018" i="4"/>
  <c r="AP2018" i="4"/>
  <c r="AQ2018" i="4"/>
  <c r="AR2018" i="4"/>
  <c r="AO2019" i="4"/>
  <c r="AP2019" i="4"/>
  <c r="AQ2019" i="4"/>
  <c r="AR2019" i="4"/>
  <c r="AO2020" i="4"/>
  <c r="AP2020" i="4"/>
  <c r="AQ2020" i="4"/>
  <c r="AR2020" i="4"/>
  <c r="AO2021" i="4"/>
  <c r="AP2021" i="4"/>
  <c r="AQ2021" i="4"/>
  <c r="AR2021" i="4"/>
  <c r="AO2022" i="4"/>
  <c r="AP2022" i="4"/>
  <c r="AQ2022" i="4"/>
  <c r="AR2022" i="4"/>
  <c r="AO2023" i="4"/>
  <c r="AP2023" i="4"/>
  <c r="AQ2023" i="4"/>
  <c r="AR2023" i="4"/>
  <c r="AO2024" i="4"/>
  <c r="AP2024" i="4"/>
  <c r="AQ2024" i="4"/>
  <c r="AR2024" i="4"/>
  <c r="AO2025" i="4"/>
  <c r="AP2025" i="4"/>
  <c r="AQ2025" i="4"/>
  <c r="AR2025" i="4"/>
  <c r="AO2026" i="4"/>
  <c r="AP2026" i="4"/>
  <c r="AQ2026" i="4"/>
  <c r="AR2026" i="4"/>
  <c r="AO2027" i="4"/>
  <c r="AP2027" i="4"/>
  <c r="AQ2027" i="4"/>
  <c r="AR2027" i="4"/>
  <c r="AO2028" i="4"/>
  <c r="AP2028" i="4"/>
  <c r="AQ2028" i="4"/>
  <c r="AR2028" i="4"/>
  <c r="AO2029" i="4"/>
  <c r="AP2029" i="4"/>
  <c r="AQ2029" i="4"/>
  <c r="AR2029" i="4"/>
  <c r="AO2030" i="4"/>
  <c r="AP2030" i="4"/>
  <c r="AQ2030" i="4"/>
  <c r="AR2030" i="4"/>
  <c r="AO2031" i="4"/>
  <c r="AP2031" i="4"/>
  <c r="AQ2031" i="4"/>
  <c r="AR2031" i="4"/>
  <c r="AO2032" i="4"/>
  <c r="AP2032" i="4"/>
  <c r="AQ2032" i="4"/>
  <c r="AR2032" i="4"/>
  <c r="AO2033" i="4"/>
  <c r="AP2033" i="4"/>
  <c r="AQ2033" i="4"/>
  <c r="AR2033" i="4"/>
  <c r="AO2034" i="4"/>
  <c r="AP2034" i="4"/>
  <c r="AQ2034" i="4"/>
  <c r="AR2034" i="4"/>
  <c r="AO2035" i="4"/>
  <c r="AP2035" i="4"/>
  <c r="AQ2035" i="4"/>
  <c r="AR2035" i="4"/>
  <c r="AO2036" i="4"/>
  <c r="AP2036" i="4"/>
  <c r="AQ2036" i="4"/>
  <c r="AR2036" i="4"/>
  <c r="AO2037" i="4"/>
  <c r="AP2037" i="4"/>
  <c r="AQ2037" i="4"/>
  <c r="AR2037" i="4"/>
  <c r="AO2038" i="4"/>
  <c r="AP2038" i="4"/>
  <c r="AQ2038" i="4"/>
  <c r="AR2038" i="4"/>
  <c r="AO2039" i="4"/>
  <c r="AP2039" i="4"/>
  <c r="AQ2039" i="4"/>
  <c r="AR2039" i="4"/>
  <c r="AO2040" i="4"/>
  <c r="AP2040" i="4"/>
  <c r="AQ2040" i="4"/>
  <c r="AR2040" i="4"/>
  <c r="AO2041" i="4"/>
  <c r="AP2041" i="4"/>
  <c r="AQ2041" i="4"/>
  <c r="AR2041" i="4"/>
  <c r="AO2042" i="4"/>
  <c r="AP2042" i="4"/>
  <c r="AQ2042" i="4"/>
  <c r="AR2042" i="4"/>
  <c r="AO2043" i="4"/>
  <c r="AP2043" i="4"/>
  <c r="AQ2043" i="4"/>
  <c r="AR2043" i="4"/>
  <c r="AO2044" i="4"/>
  <c r="AP2044" i="4"/>
  <c r="AQ2044" i="4"/>
  <c r="AR2044" i="4"/>
  <c r="AO2045" i="4"/>
  <c r="AP2045" i="4"/>
  <c r="AQ2045" i="4"/>
  <c r="AR2045" i="4"/>
  <c r="AO2046" i="4"/>
  <c r="AP2046" i="4"/>
  <c r="AQ2046" i="4"/>
  <c r="AR2046" i="4"/>
  <c r="AO2047" i="4"/>
  <c r="AP2047" i="4"/>
  <c r="AQ2047" i="4"/>
  <c r="AR2047" i="4"/>
  <c r="AO2048" i="4"/>
  <c r="AP2048" i="4"/>
  <c r="AQ2048" i="4"/>
  <c r="AR2048" i="4"/>
  <c r="AO2049" i="4"/>
  <c r="AP2049" i="4"/>
  <c r="AQ2049" i="4"/>
  <c r="AR2049" i="4"/>
  <c r="AO2050" i="4"/>
  <c r="AP2050" i="4"/>
  <c r="AQ2050" i="4"/>
  <c r="AR2050" i="4"/>
  <c r="AO2051" i="4"/>
  <c r="AP2051" i="4"/>
  <c r="AQ2051" i="4"/>
  <c r="AR2051" i="4"/>
  <c r="AO2052" i="4"/>
  <c r="AP2052" i="4"/>
  <c r="AQ2052" i="4"/>
  <c r="AR2052" i="4"/>
  <c r="AO2053" i="4"/>
  <c r="AP2053" i="4"/>
  <c r="AQ2053" i="4"/>
  <c r="AR2053" i="4"/>
  <c r="AO2054" i="4"/>
  <c r="AP2054" i="4"/>
  <c r="AQ2054" i="4"/>
  <c r="AR2054" i="4"/>
  <c r="AO2055" i="4"/>
  <c r="AP2055" i="4"/>
  <c r="AQ2055" i="4"/>
  <c r="AR2055" i="4"/>
  <c r="AO2056" i="4"/>
  <c r="AP2056" i="4"/>
  <c r="AQ2056" i="4"/>
  <c r="AR2056" i="4"/>
  <c r="AO2057" i="4"/>
  <c r="AP2057" i="4"/>
  <c r="AQ2057" i="4"/>
  <c r="AR2057" i="4"/>
  <c r="AO2058" i="4"/>
  <c r="AP2058" i="4"/>
  <c r="AQ2058" i="4"/>
  <c r="AR2058" i="4"/>
  <c r="AO2059" i="4"/>
  <c r="AP2059" i="4"/>
  <c r="AQ2059" i="4"/>
  <c r="AR2059" i="4"/>
  <c r="AO2060" i="4"/>
  <c r="AP2060" i="4"/>
  <c r="AQ2060" i="4"/>
  <c r="AR2060" i="4"/>
  <c r="AO2061" i="4"/>
  <c r="AP2061" i="4"/>
  <c r="AQ2061" i="4"/>
  <c r="AR2061" i="4"/>
  <c r="AO2062" i="4"/>
  <c r="AP2062" i="4"/>
  <c r="AQ2062" i="4"/>
  <c r="AR2062" i="4"/>
  <c r="AO2063" i="4"/>
  <c r="AP2063" i="4"/>
  <c r="AQ2063" i="4"/>
  <c r="AR2063" i="4"/>
  <c r="AO2064" i="4"/>
  <c r="AP2064" i="4"/>
  <c r="AQ2064" i="4"/>
  <c r="AR2064" i="4"/>
  <c r="AO2065" i="4"/>
  <c r="AP2065" i="4"/>
  <c r="AQ2065" i="4"/>
  <c r="AR2065" i="4"/>
  <c r="AO2066" i="4"/>
  <c r="AP2066" i="4"/>
  <c r="AQ2066" i="4"/>
  <c r="AR2066" i="4"/>
  <c r="AO2067" i="4"/>
  <c r="AP2067" i="4"/>
  <c r="AQ2067" i="4"/>
  <c r="AR2067" i="4"/>
  <c r="AO2068" i="4"/>
  <c r="AP2068" i="4"/>
  <c r="AQ2068" i="4"/>
  <c r="AR2068" i="4"/>
  <c r="AO2069" i="4"/>
  <c r="AP2069" i="4"/>
  <c r="AQ2069" i="4"/>
  <c r="AR2069" i="4"/>
  <c r="AO2070" i="4"/>
  <c r="AP2070" i="4"/>
  <c r="AQ2070" i="4"/>
  <c r="AR2070" i="4"/>
  <c r="AO2071" i="4"/>
  <c r="AP2071" i="4"/>
  <c r="AQ2071" i="4"/>
  <c r="AR2071" i="4"/>
  <c r="AO2072" i="4"/>
  <c r="AP2072" i="4"/>
  <c r="AQ2072" i="4"/>
  <c r="AR2072" i="4"/>
  <c r="AO2073" i="4"/>
  <c r="AP2073" i="4"/>
  <c r="AQ2073" i="4"/>
  <c r="AR2073" i="4"/>
  <c r="AO2074" i="4"/>
  <c r="AP2074" i="4"/>
  <c r="AQ2074" i="4"/>
  <c r="AR2074" i="4"/>
  <c r="AO2075" i="4"/>
  <c r="AP2075" i="4"/>
  <c r="AQ2075" i="4"/>
  <c r="AR2075" i="4"/>
  <c r="AO2076" i="4"/>
  <c r="AP2076" i="4"/>
  <c r="AQ2076" i="4"/>
  <c r="AR2076" i="4"/>
  <c r="AO2077" i="4"/>
  <c r="AP2077" i="4"/>
  <c r="AQ2077" i="4"/>
  <c r="AR2077" i="4"/>
  <c r="AO2078" i="4"/>
  <c r="AP2078" i="4"/>
  <c r="AQ2078" i="4"/>
  <c r="AR2078" i="4"/>
  <c r="AO2079" i="4"/>
  <c r="AP2079" i="4"/>
  <c r="AQ2079" i="4"/>
  <c r="AR2079" i="4"/>
  <c r="AO2080" i="4"/>
  <c r="AP2080" i="4"/>
  <c r="AQ2080" i="4"/>
  <c r="AR2080" i="4"/>
  <c r="AO2081" i="4"/>
  <c r="AP2081" i="4"/>
  <c r="AQ2081" i="4"/>
  <c r="AR2081" i="4"/>
  <c r="AO2082" i="4"/>
  <c r="AP2082" i="4"/>
  <c r="AQ2082" i="4"/>
  <c r="AR2082" i="4"/>
  <c r="AO2083" i="4"/>
  <c r="AP2083" i="4"/>
  <c r="AQ2083" i="4"/>
  <c r="AR2083" i="4"/>
  <c r="AO2084" i="4"/>
  <c r="AP2084" i="4"/>
  <c r="AQ2084" i="4"/>
  <c r="AR2084" i="4"/>
  <c r="AO2085" i="4"/>
  <c r="AP2085" i="4"/>
  <c r="AQ2085" i="4"/>
  <c r="AR2085" i="4"/>
  <c r="AO2086" i="4"/>
  <c r="AP2086" i="4"/>
  <c r="AQ2086" i="4"/>
  <c r="AR2086" i="4"/>
  <c r="AO2087" i="4"/>
  <c r="AP2087" i="4"/>
  <c r="AQ2087" i="4"/>
  <c r="AR2087" i="4"/>
  <c r="AO2088" i="4"/>
  <c r="AP2088" i="4"/>
  <c r="AQ2088" i="4"/>
  <c r="AR2088" i="4"/>
  <c r="AO2089" i="4"/>
  <c r="AP2089" i="4"/>
  <c r="AQ2089" i="4"/>
  <c r="AR2089" i="4"/>
  <c r="AO2090" i="4"/>
  <c r="AP2090" i="4"/>
  <c r="AQ2090" i="4"/>
  <c r="AR2090" i="4"/>
  <c r="AO2091" i="4"/>
  <c r="AP2091" i="4"/>
  <c r="AQ2091" i="4"/>
  <c r="AR2091" i="4"/>
  <c r="AO2092" i="4"/>
  <c r="AP2092" i="4"/>
  <c r="AQ2092" i="4"/>
  <c r="AR2092" i="4"/>
  <c r="AO2093" i="4"/>
  <c r="AP2093" i="4"/>
  <c r="AQ2093" i="4"/>
  <c r="AR2093" i="4"/>
  <c r="AO2094" i="4"/>
  <c r="AP2094" i="4"/>
  <c r="AQ2094" i="4"/>
  <c r="AR2094" i="4"/>
  <c r="AO2095" i="4"/>
  <c r="AP2095" i="4"/>
  <c r="AQ2095" i="4"/>
  <c r="AR2095" i="4"/>
  <c r="AO2096" i="4"/>
  <c r="AP2096" i="4"/>
  <c r="AQ2096" i="4"/>
  <c r="AR2096" i="4"/>
  <c r="AO2097" i="4"/>
  <c r="AP2097" i="4"/>
  <c r="AQ2097" i="4"/>
  <c r="AR2097" i="4"/>
  <c r="AO2098" i="4"/>
  <c r="AP2098" i="4"/>
  <c r="AQ2098" i="4"/>
  <c r="AR2098" i="4"/>
  <c r="AO2099" i="4"/>
  <c r="AP2099" i="4"/>
  <c r="AQ2099" i="4"/>
  <c r="AR2099" i="4"/>
  <c r="AO2100" i="4"/>
  <c r="AP2100" i="4"/>
  <c r="AQ2100" i="4"/>
  <c r="AR2100" i="4"/>
  <c r="AO2101" i="4"/>
  <c r="AP2101" i="4"/>
  <c r="AQ2101" i="4"/>
  <c r="AR2101" i="4"/>
  <c r="AO2102" i="4"/>
  <c r="AP2102" i="4"/>
  <c r="AQ2102" i="4"/>
  <c r="AR2102" i="4"/>
  <c r="AO2103" i="4"/>
  <c r="AP2103" i="4"/>
  <c r="AQ2103" i="4"/>
  <c r="AR2103" i="4"/>
  <c r="AO2104" i="4"/>
  <c r="AP2104" i="4"/>
  <c r="AQ2104" i="4"/>
  <c r="AR2104" i="4"/>
  <c r="AO2105" i="4"/>
  <c r="AP2105" i="4"/>
  <c r="AQ2105" i="4"/>
  <c r="AR2105" i="4"/>
  <c r="AO2106" i="4"/>
  <c r="AP2106" i="4"/>
  <c r="AQ2106" i="4"/>
  <c r="AR2106" i="4"/>
  <c r="AO2107" i="4"/>
  <c r="AP2107" i="4"/>
  <c r="AQ2107" i="4"/>
  <c r="AR2107" i="4"/>
  <c r="AO2108" i="4"/>
  <c r="AP2108" i="4"/>
  <c r="AQ2108" i="4"/>
  <c r="AR2108" i="4"/>
  <c r="AO2109" i="4"/>
  <c r="AP2109" i="4"/>
  <c r="AQ2109" i="4"/>
  <c r="AR2109" i="4"/>
  <c r="AO2110" i="4"/>
  <c r="AP2110" i="4"/>
  <c r="AQ2110" i="4"/>
  <c r="AR2110" i="4"/>
  <c r="AO2111" i="4"/>
  <c r="AP2111" i="4"/>
  <c r="AQ2111" i="4"/>
  <c r="AR2111" i="4"/>
  <c r="AO2112" i="4"/>
  <c r="AP2112" i="4"/>
  <c r="AQ2112" i="4"/>
  <c r="AR2112" i="4"/>
  <c r="AO2113" i="4"/>
  <c r="AP2113" i="4"/>
  <c r="AQ2113" i="4"/>
  <c r="AR2113" i="4"/>
  <c r="AO2114" i="4"/>
  <c r="AP2114" i="4"/>
  <c r="AQ2114" i="4"/>
  <c r="AR2114" i="4"/>
  <c r="AO2115" i="4"/>
  <c r="AP2115" i="4"/>
  <c r="AQ2115" i="4"/>
  <c r="AR2115" i="4"/>
  <c r="AO2116" i="4"/>
  <c r="AP2116" i="4"/>
  <c r="AQ2116" i="4"/>
  <c r="AR2116" i="4"/>
  <c r="AO2117" i="4"/>
  <c r="AP2117" i="4"/>
  <c r="AQ2117" i="4"/>
  <c r="AR2117" i="4"/>
  <c r="AO2118" i="4"/>
  <c r="AP2118" i="4"/>
  <c r="AQ2118" i="4"/>
  <c r="AR2118" i="4"/>
  <c r="AO2119" i="4"/>
  <c r="AP2119" i="4"/>
  <c r="AQ2119" i="4"/>
  <c r="AR2119" i="4"/>
  <c r="AO2120" i="4"/>
  <c r="AP2120" i="4"/>
  <c r="AQ2120" i="4"/>
  <c r="AR2120" i="4"/>
  <c r="AO2121" i="4"/>
  <c r="AP2121" i="4"/>
  <c r="AQ2121" i="4"/>
  <c r="AR2121" i="4"/>
  <c r="AO2122" i="4"/>
  <c r="AP2122" i="4"/>
  <c r="AQ2122" i="4"/>
  <c r="AR2122" i="4"/>
  <c r="AO2123" i="4"/>
  <c r="AP2123" i="4"/>
  <c r="AQ2123" i="4"/>
  <c r="AR2123" i="4"/>
  <c r="AO2124" i="4"/>
  <c r="AP2124" i="4"/>
  <c r="AQ2124" i="4"/>
  <c r="AR2124" i="4"/>
  <c r="AO2125" i="4"/>
  <c r="AP2125" i="4"/>
  <c r="AQ2125" i="4"/>
  <c r="AR2125" i="4"/>
  <c r="AO2126" i="4"/>
  <c r="AP2126" i="4"/>
  <c r="AQ2126" i="4"/>
  <c r="AR2126" i="4"/>
  <c r="AO2127" i="4"/>
  <c r="AP2127" i="4"/>
  <c r="AQ2127" i="4"/>
  <c r="AR2127" i="4"/>
  <c r="AO2128" i="4"/>
  <c r="AP2128" i="4"/>
  <c r="AQ2128" i="4"/>
  <c r="AR2128" i="4"/>
  <c r="AO2129" i="4"/>
  <c r="AP2129" i="4"/>
  <c r="AQ2129" i="4"/>
  <c r="AR2129" i="4"/>
  <c r="AO2130" i="4"/>
  <c r="AP2130" i="4"/>
  <c r="AQ2130" i="4"/>
  <c r="AR2130" i="4"/>
  <c r="AO2131" i="4"/>
  <c r="AP2131" i="4"/>
  <c r="AQ2131" i="4"/>
  <c r="AR2131" i="4"/>
  <c r="AO2132" i="4"/>
  <c r="AP2132" i="4"/>
  <c r="AQ2132" i="4"/>
  <c r="AR2132" i="4"/>
  <c r="AO2133" i="4"/>
  <c r="AP2133" i="4"/>
  <c r="AQ2133" i="4"/>
  <c r="AR2133" i="4"/>
  <c r="AO2134" i="4"/>
  <c r="AP2134" i="4"/>
  <c r="AQ2134" i="4"/>
  <c r="AR2134" i="4"/>
  <c r="AO2135" i="4"/>
  <c r="AP2135" i="4"/>
  <c r="AQ2135" i="4"/>
  <c r="AR2135" i="4"/>
  <c r="AO2136" i="4"/>
  <c r="AP2136" i="4"/>
  <c r="AQ2136" i="4"/>
  <c r="AR2136" i="4"/>
  <c r="AO2137" i="4"/>
  <c r="AP2137" i="4"/>
  <c r="AQ2137" i="4"/>
  <c r="AR2137" i="4"/>
  <c r="AO2138" i="4"/>
  <c r="AP2138" i="4"/>
  <c r="AQ2138" i="4"/>
  <c r="AR2138" i="4"/>
  <c r="AO2139" i="4"/>
  <c r="AP2139" i="4"/>
  <c r="AQ2139" i="4"/>
  <c r="AR2139" i="4"/>
  <c r="AO2140" i="4"/>
  <c r="AP2140" i="4"/>
  <c r="AQ2140" i="4"/>
  <c r="AR2140" i="4"/>
  <c r="AO2141" i="4"/>
  <c r="AP2141" i="4"/>
  <c r="AQ2141" i="4"/>
  <c r="AR2141" i="4"/>
  <c r="AO2142" i="4"/>
  <c r="AP2142" i="4"/>
  <c r="AQ2142" i="4"/>
  <c r="AR2142" i="4"/>
  <c r="AO2143" i="4"/>
  <c r="AP2143" i="4"/>
  <c r="AQ2143" i="4"/>
  <c r="AR2143" i="4"/>
  <c r="AO2144" i="4"/>
  <c r="AP2144" i="4"/>
  <c r="AQ2144" i="4"/>
  <c r="AR2144" i="4"/>
  <c r="AO2145" i="4"/>
  <c r="AP2145" i="4"/>
  <c r="AQ2145" i="4"/>
  <c r="AR2145" i="4"/>
  <c r="AO2146" i="4"/>
  <c r="AP2146" i="4"/>
  <c r="AQ2146" i="4"/>
  <c r="AR2146" i="4"/>
  <c r="AO2147" i="4"/>
  <c r="AP2147" i="4"/>
  <c r="AQ2147" i="4"/>
  <c r="AR2147" i="4"/>
  <c r="AO2148" i="4"/>
  <c r="AP2148" i="4"/>
  <c r="AQ2148" i="4"/>
  <c r="AR2148" i="4"/>
  <c r="AO2149" i="4"/>
  <c r="AP2149" i="4"/>
  <c r="AQ2149" i="4"/>
  <c r="AR2149" i="4"/>
  <c r="AO2150" i="4"/>
  <c r="AP2150" i="4"/>
  <c r="AQ2150" i="4"/>
  <c r="AR2150" i="4"/>
  <c r="AO2151" i="4"/>
  <c r="AP2151" i="4"/>
  <c r="AQ2151" i="4"/>
  <c r="AR2151" i="4"/>
  <c r="AO2152" i="4"/>
  <c r="AP2152" i="4"/>
  <c r="AQ2152" i="4"/>
  <c r="AR2152" i="4"/>
  <c r="AO2153" i="4"/>
  <c r="AP2153" i="4"/>
  <c r="AQ2153" i="4"/>
  <c r="AR2153" i="4"/>
  <c r="AO2154" i="4"/>
  <c r="AP2154" i="4"/>
  <c r="AQ2154" i="4"/>
  <c r="AR2154" i="4"/>
  <c r="AO2155" i="4"/>
  <c r="AP2155" i="4"/>
  <c r="AQ2155" i="4"/>
  <c r="AR2155" i="4"/>
  <c r="AO2156" i="4"/>
  <c r="AP2156" i="4"/>
  <c r="AQ2156" i="4"/>
  <c r="AR2156" i="4"/>
  <c r="AO2157" i="4"/>
  <c r="AP2157" i="4"/>
  <c r="AQ2157" i="4"/>
  <c r="AR2157" i="4"/>
  <c r="AO2158" i="4"/>
  <c r="AP2158" i="4"/>
  <c r="AQ2158" i="4"/>
  <c r="AR2158" i="4"/>
  <c r="AO2159" i="4"/>
  <c r="AP2159" i="4"/>
  <c r="AQ2159" i="4"/>
  <c r="AR2159" i="4"/>
  <c r="AO2160" i="4"/>
  <c r="AP2160" i="4"/>
  <c r="AQ2160" i="4"/>
  <c r="AR2160" i="4"/>
  <c r="AO2161" i="4"/>
  <c r="AP2161" i="4"/>
  <c r="AQ2161" i="4"/>
  <c r="AR2161" i="4"/>
  <c r="AO2162" i="4"/>
  <c r="AP2162" i="4"/>
  <c r="AQ2162" i="4"/>
  <c r="AR2162" i="4"/>
  <c r="AO2163" i="4"/>
  <c r="AP2163" i="4"/>
  <c r="AQ2163" i="4"/>
  <c r="AR2163" i="4"/>
  <c r="AO2164" i="4"/>
  <c r="AP2164" i="4"/>
  <c r="AQ2164" i="4"/>
  <c r="AR2164" i="4"/>
  <c r="AO2165" i="4"/>
  <c r="AP2165" i="4"/>
  <c r="AQ2165" i="4"/>
  <c r="AR2165" i="4"/>
  <c r="AO2166" i="4"/>
  <c r="AP2166" i="4"/>
  <c r="AQ2166" i="4"/>
  <c r="AR2166" i="4"/>
  <c r="AO2167" i="4"/>
  <c r="AP2167" i="4"/>
  <c r="AQ2167" i="4"/>
  <c r="AR2167" i="4"/>
  <c r="AO2168" i="4"/>
  <c r="AP2168" i="4"/>
  <c r="AQ2168" i="4"/>
  <c r="AR2168" i="4"/>
  <c r="AO2169" i="4"/>
  <c r="AP2169" i="4"/>
  <c r="AQ2169" i="4"/>
  <c r="AR2169" i="4"/>
  <c r="AO2170" i="4"/>
  <c r="AP2170" i="4"/>
  <c r="AQ2170" i="4"/>
  <c r="AR2170" i="4"/>
  <c r="AO2171" i="4"/>
  <c r="AP2171" i="4"/>
  <c r="AQ2171" i="4"/>
  <c r="AR2171" i="4"/>
  <c r="AO2172" i="4"/>
  <c r="AP2172" i="4"/>
  <c r="AQ2172" i="4"/>
  <c r="AR2172" i="4"/>
  <c r="AO2173" i="4"/>
  <c r="AP2173" i="4"/>
  <c r="AQ2173" i="4"/>
  <c r="AR2173" i="4"/>
  <c r="AO2174" i="4"/>
  <c r="AP2174" i="4"/>
  <c r="AQ2174" i="4"/>
  <c r="AR2174" i="4"/>
  <c r="AO2175" i="4"/>
  <c r="AP2175" i="4"/>
  <c r="AQ2175" i="4"/>
  <c r="AR2175" i="4"/>
  <c r="AO2176" i="4"/>
  <c r="AP2176" i="4"/>
  <c r="AQ2176" i="4"/>
  <c r="AR2176" i="4"/>
  <c r="AO2177" i="4"/>
  <c r="AP2177" i="4"/>
  <c r="AQ2177" i="4"/>
  <c r="AR2177" i="4"/>
  <c r="AO2178" i="4"/>
  <c r="AP2178" i="4"/>
  <c r="AQ2178" i="4"/>
  <c r="AR2178" i="4"/>
  <c r="AO2179" i="4"/>
  <c r="AP2179" i="4"/>
  <c r="AQ2179" i="4"/>
  <c r="AR2179" i="4"/>
  <c r="AO2180" i="4"/>
  <c r="AP2180" i="4"/>
  <c r="AQ2180" i="4"/>
  <c r="AR2180" i="4"/>
  <c r="AO2181" i="4"/>
  <c r="AP2181" i="4"/>
  <c r="AQ2181" i="4"/>
  <c r="AR2181" i="4"/>
  <c r="AO2182" i="4"/>
  <c r="AP2182" i="4"/>
  <c r="AQ2182" i="4"/>
  <c r="AR2182" i="4"/>
  <c r="AO2183" i="4"/>
  <c r="AP2183" i="4"/>
  <c r="AQ2183" i="4"/>
  <c r="AR2183" i="4"/>
  <c r="AO2184" i="4"/>
  <c r="AP2184" i="4"/>
  <c r="AQ2184" i="4"/>
  <c r="AR2184" i="4"/>
  <c r="AO2185" i="4"/>
  <c r="AP2185" i="4"/>
  <c r="AQ2185" i="4"/>
  <c r="AR2185" i="4"/>
  <c r="AO2186" i="4"/>
  <c r="AP2186" i="4"/>
  <c r="AQ2186" i="4"/>
  <c r="AR2186" i="4"/>
  <c r="AO2187" i="4"/>
  <c r="AP2187" i="4"/>
  <c r="AQ2187" i="4"/>
  <c r="AR2187" i="4"/>
  <c r="AO2188" i="4"/>
  <c r="AP2188" i="4"/>
  <c r="AQ2188" i="4"/>
  <c r="AR2188" i="4"/>
  <c r="AO2189" i="4"/>
  <c r="AP2189" i="4"/>
  <c r="AQ2189" i="4"/>
  <c r="AR2189" i="4"/>
  <c r="AO2190" i="4"/>
  <c r="AP2190" i="4"/>
  <c r="AQ2190" i="4"/>
  <c r="AR2190" i="4"/>
  <c r="AO2191" i="4"/>
  <c r="AP2191" i="4"/>
  <c r="AQ2191" i="4"/>
  <c r="AR2191" i="4"/>
  <c r="AO2192" i="4"/>
  <c r="AP2192" i="4"/>
  <c r="AQ2192" i="4"/>
  <c r="AR2192" i="4"/>
  <c r="AO2193" i="4"/>
  <c r="AP2193" i="4"/>
  <c r="AQ2193" i="4"/>
  <c r="AR2193" i="4"/>
  <c r="AO2194" i="4"/>
  <c r="AP2194" i="4"/>
  <c r="AQ2194" i="4"/>
  <c r="AR2194" i="4"/>
  <c r="AO2195" i="4"/>
  <c r="AP2195" i="4"/>
  <c r="AQ2195" i="4"/>
  <c r="AR2195" i="4"/>
  <c r="AO2196" i="4"/>
  <c r="AP2196" i="4"/>
  <c r="AQ2196" i="4"/>
  <c r="AR2196" i="4"/>
  <c r="AO2197" i="4"/>
  <c r="AP2197" i="4"/>
  <c r="AQ2197" i="4"/>
  <c r="AR2197" i="4"/>
  <c r="AO2198" i="4"/>
  <c r="AP2198" i="4"/>
  <c r="AQ2198" i="4"/>
  <c r="AR2198" i="4"/>
  <c r="AO2199" i="4"/>
  <c r="AP2199" i="4"/>
  <c r="AQ2199" i="4"/>
  <c r="AR2199" i="4"/>
  <c r="AO2200" i="4"/>
  <c r="AP2200" i="4"/>
  <c r="AQ2200" i="4"/>
  <c r="AR2200" i="4"/>
  <c r="AO2201" i="4"/>
  <c r="AP2201" i="4"/>
  <c r="AQ2201" i="4"/>
  <c r="AR2201" i="4"/>
  <c r="AO2202" i="4"/>
  <c r="AP2202" i="4"/>
  <c r="AQ2202" i="4"/>
  <c r="AR2202" i="4"/>
  <c r="AO2203" i="4"/>
  <c r="AP2203" i="4"/>
  <c r="AQ2203" i="4"/>
  <c r="AR2203" i="4"/>
  <c r="AO2204" i="4"/>
  <c r="AP2204" i="4"/>
  <c r="AQ2204" i="4"/>
  <c r="AR2204" i="4"/>
  <c r="AO2205" i="4"/>
  <c r="AP2205" i="4"/>
  <c r="AQ2205" i="4"/>
  <c r="AR2205" i="4"/>
  <c r="AO2206" i="4"/>
  <c r="AP2206" i="4"/>
  <c r="AQ2206" i="4"/>
  <c r="AR2206" i="4"/>
  <c r="AO2207" i="4"/>
  <c r="AP2207" i="4"/>
  <c r="AQ2207" i="4"/>
  <c r="AR2207" i="4"/>
  <c r="AO2208" i="4"/>
  <c r="AP2208" i="4"/>
  <c r="AQ2208" i="4"/>
  <c r="AR2208" i="4"/>
  <c r="AO2209" i="4"/>
  <c r="AP2209" i="4"/>
  <c r="AQ2209" i="4"/>
  <c r="AR2209" i="4"/>
  <c r="AO2210" i="4"/>
  <c r="AP2210" i="4"/>
  <c r="AQ2210" i="4"/>
  <c r="AR2210" i="4"/>
  <c r="AO2211" i="4"/>
  <c r="AP2211" i="4"/>
  <c r="AQ2211" i="4"/>
  <c r="AR2211" i="4"/>
  <c r="AO2212" i="4"/>
  <c r="AP2212" i="4"/>
  <c r="AQ2212" i="4"/>
  <c r="AR2212" i="4"/>
  <c r="AO2213" i="4"/>
  <c r="AP2213" i="4"/>
  <c r="AQ2213" i="4"/>
  <c r="AR2213" i="4"/>
  <c r="AO2214" i="4"/>
  <c r="AP2214" i="4"/>
  <c r="AQ2214" i="4"/>
  <c r="AR2214" i="4"/>
  <c r="AO2215" i="4"/>
  <c r="AP2215" i="4"/>
  <c r="AQ2215" i="4"/>
  <c r="AR2215" i="4"/>
  <c r="AO2216" i="4"/>
  <c r="AP2216" i="4"/>
  <c r="AQ2216" i="4"/>
  <c r="AR2216" i="4"/>
  <c r="AO2217" i="4"/>
  <c r="AP2217" i="4"/>
  <c r="AQ2217" i="4"/>
  <c r="AR2217" i="4"/>
  <c r="AO2218" i="4"/>
  <c r="AP2218" i="4"/>
  <c r="AQ2218" i="4"/>
  <c r="AR2218" i="4"/>
  <c r="AO2219" i="4"/>
  <c r="AP2219" i="4"/>
  <c r="AQ2219" i="4"/>
  <c r="AR2219" i="4"/>
  <c r="AO2220" i="4"/>
  <c r="AP2220" i="4"/>
  <c r="AQ2220" i="4"/>
  <c r="AR2220" i="4"/>
  <c r="AO2221" i="4"/>
  <c r="AP2221" i="4"/>
  <c r="AQ2221" i="4"/>
  <c r="AR2221" i="4"/>
  <c r="AO2222" i="4"/>
  <c r="AP2222" i="4"/>
  <c r="AQ2222" i="4"/>
  <c r="AR2222" i="4"/>
  <c r="AO2223" i="4"/>
  <c r="AP2223" i="4"/>
  <c r="AQ2223" i="4"/>
  <c r="AR2223" i="4"/>
  <c r="AO2224" i="4"/>
  <c r="AP2224" i="4"/>
  <c r="AQ2224" i="4"/>
  <c r="AR2224" i="4"/>
  <c r="AO2225" i="4"/>
  <c r="AP2225" i="4"/>
  <c r="AQ2225" i="4"/>
  <c r="AR2225" i="4"/>
  <c r="AO2226" i="4"/>
  <c r="AP2226" i="4"/>
  <c r="AQ2226" i="4"/>
  <c r="AR2226" i="4"/>
  <c r="AO2227" i="4"/>
  <c r="AP2227" i="4"/>
  <c r="AQ2227" i="4"/>
  <c r="AR2227" i="4"/>
  <c r="AO2228" i="4"/>
  <c r="AP2228" i="4"/>
  <c r="AQ2228" i="4"/>
  <c r="AR2228" i="4"/>
  <c r="AA29" i="4"/>
  <c r="AB29" i="4"/>
  <c r="AA201" i="4"/>
  <c r="AB201" i="4"/>
  <c r="I1603" i="4"/>
  <c r="J1603" i="4" s="1"/>
  <c r="I1602" i="4"/>
  <c r="J1602" i="4" s="1"/>
  <c r="K1602" i="4" s="1"/>
  <c r="I1601" i="4"/>
  <c r="J1601" i="4" s="1"/>
  <c r="K1601" i="4" s="1"/>
  <c r="I1600" i="4"/>
  <c r="J1600" i="4" s="1"/>
  <c r="I1599" i="4"/>
  <c r="J1599" i="4" s="1"/>
  <c r="K1599" i="4" s="1"/>
  <c r="I1598" i="4"/>
  <c r="J1598" i="4" s="1"/>
  <c r="I1597" i="4"/>
  <c r="J1597" i="4" s="1"/>
  <c r="K1597" i="4" s="1"/>
  <c r="I1596" i="4"/>
  <c r="J1596" i="4" s="1"/>
  <c r="K1596" i="4" s="1"/>
  <c r="I1595" i="4"/>
  <c r="J1595" i="4" s="1"/>
  <c r="K1595" i="4" s="1"/>
  <c r="I1594" i="4"/>
  <c r="J1594" i="4" s="1"/>
  <c r="K1594" i="4" s="1"/>
  <c r="I1593" i="4"/>
  <c r="J1593" i="4" s="1"/>
  <c r="K1593" i="4" s="1"/>
  <c r="I1592" i="4"/>
  <c r="J1592" i="4" s="1"/>
  <c r="K1592" i="4" s="1"/>
  <c r="I1591" i="4"/>
  <c r="J1591" i="4" s="1"/>
  <c r="I1590" i="4"/>
  <c r="J1590" i="4" s="1"/>
  <c r="K1590" i="4" s="1"/>
  <c r="I1589" i="4"/>
  <c r="J1589" i="4" s="1"/>
  <c r="K1589" i="4" s="1"/>
  <c r="I1588" i="4"/>
  <c r="J1588" i="4" s="1"/>
  <c r="K1588" i="4" s="1"/>
  <c r="I1587" i="4"/>
  <c r="J1587" i="4" s="1"/>
  <c r="K1587" i="4" s="1"/>
  <c r="I1586" i="4"/>
  <c r="J1586" i="4" s="1"/>
  <c r="K1586" i="4" s="1"/>
  <c r="I1585" i="4"/>
  <c r="J1585" i="4" s="1"/>
  <c r="K1585" i="4" s="1"/>
  <c r="I1584" i="4"/>
  <c r="J1584" i="4" s="1"/>
  <c r="K1584" i="4" s="1"/>
  <c r="I1583" i="4"/>
  <c r="J1583" i="4" s="1"/>
  <c r="K1583" i="4" s="1"/>
  <c r="I1582" i="4"/>
  <c r="J1582" i="4" s="1"/>
  <c r="K1582" i="4" s="1"/>
  <c r="I1581" i="4"/>
  <c r="J1581" i="4" s="1"/>
  <c r="K1581" i="4" s="1"/>
  <c r="I1580" i="4"/>
  <c r="J1580" i="4" s="1"/>
  <c r="K1580" i="4" s="1"/>
  <c r="I1579" i="4"/>
  <c r="J1579" i="4" s="1"/>
  <c r="K1579" i="4" s="1"/>
  <c r="I1578" i="4"/>
  <c r="J1578" i="4" s="1"/>
  <c r="K1578" i="4" s="1"/>
  <c r="I1577" i="4"/>
  <c r="J1577" i="4" s="1"/>
  <c r="K1577" i="4" s="1"/>
  <c r="I1576" i="4"/>
  <c r="J1576" i="4" s="1"/>
  <c r="K1576" i="4" s="1"/>
  <c r="I1575" i="4"/>
  <c r="J1575" i="4" s="1"/>
  <c r="K1575" i="4" s="1"/>
  <c r="I1574" i="4"/>
  <c r="J1574" i="4" s="1"/>
  <c r="K1574" i="4" s="1"/>
  <c r="I1573" i="4"/>
  <c r="J1573" i="4" s="1"/>
  <c r="K1573" i="4" s="1"/>
  <c r="I1572" i="4"/>
  <c r="J1572" i="4" s="1"/>
  <c r="K1572" i="4" s="1"/>
  <c r="I1571" i="4"/>
  <c r="J1571" i="4" s="1"/>
  <c r="K1571" i="4" s="1"/>
  <c r="I1570" i="4"/>
  <c r="J1570" i="4" s="1"/>
  <c r="K1570" i="4" s="1"/>
  <c r="I1569" i="4"/>
  <c r="J1569" i="4" s="1"/>
  <c r="K1569" i="4" s="1"/>
  <c r="I1568" i="4"/>
  <c r="J1568" i="4" s="1"/>
  <c r="K1568" i="4" s="1"/>
  <c r="I1567" i="4"/>
  <c r="I1566" i="4"/>
  <c r="I1565" i="4"/>
  <c r="J1565" i="4" s="1"/>
  <c r="K1565" i="4" s="1"/>
  <c r="I1564" i="4"/>
  <c r="J1564" i="4" s="1"/>
  <c r="K1564" i="4" s="1"/>
  <c r="I1563" i="4"/>
  <c r="J1563" i="4" s="1"/>
  <c r="I1562" i="4"/>
  <c r="J1562" i="4" s="1"/>
  <c r="K1562" i="4" s="1"/>
  <c r="I1561" i="4"/>
  <c r="J1561" i="4" s="1"/>
  <c r="K1561" i="4" s="1"/>
  <c r="I1560" i="4"/>
  <c r="J1560" i="4" s="1"/>
  <c r="K1560" i="4" s="1"/>
  <c r="I1559" i="4"/>
  <c r="J1559" i="4" s="1"/>
  <c r="K1559" i="4" s="1"/>
  <c r="I1558" i="4"/>
  <c r="J1558" i="4" s="1"/>
  <c r="K1558" i="4" s="1"/>
  <c r="I1557" i="4"/>
  <c r="J1557" i="4" s="1"/>
  <c r="K1557" i="4" s="1"/>
  <c r="I1556" i="4"/>
  <c r="J1556" i="4" s="1"/>
  <c r="K1556" i="4" s="1"/>
  <c r="I1555" i="4"/>
  <c r="J1555" i="4" s="1"/>
  <c r="K1555" i="4" s="1"/>
  <c r="I1554" i="4"/>
  <c r="J1554" i="4" s="1"/>
  <c r="K1554" i="4" s="1"/>
  <c r="I1553" i="4"/>
  <c r="J1553" i="4" s="1"/>
  <c r="K1553" i="4" s="1"/>
  <c r="I1552" i="4"/>
  <c r="J1552" i="4" s="1"/>
  <c r="K1552" i="4" s="1"/>
  <c r="I1551" i="4"/>
  <c r="J1551" i="4" s="1"/>
  <c r="I1550" i="4"/>
  <c r="J1550" i="4" s="1"/>
  <c r="I1549" i="4"/>
  <c r="J1549" i="4" s="1"/>
  <c r="K1549" i="4" s="1"/>
  <c r="I1548" i="4"/>
  <c r="J1548" i="4" s="1"/>
  <c r="I1547" i="4"/>
  <c r="J1547" i="4" s="1"/>
  <c r="I1546" i="4"/>
  <c r="J1546" i="4" s="1"/>
  <c r="K1546" i="4" s="1"/>
  <c r="I1545" i="4"/>
  <c r="J1545" i="4" s="1"/>
  <c r="K1545" i="4" s="1"/>
  <c r="I1544" i="4"/>
  <c r="J1544" i="4" s="1"/>
  <c r="K1544" i="4" s="1"/>
  <c r="I1543" i="4"/>
  <c r="J1543" i="4" s="1"/>
  <c r="K1543" i="4" s="1"/>
  <c r="I1542" i="4"/>
  <c r="J1542" i="4" s="1"/>
  <c r="K1542" i="4" s="1"/>
  <c r="I1541" i="4"/>
  <c r="J1541" i="4" s="1"/>
  <c r="K1541" i="4" s="1"/>
  <c r="I1540" i="4"/>
  <c r="J1540" i="4" s="1"/>
  <c r="I1539" i="4"/>
  <c r="J1539" i="4" s="1"/>
  <c r="K1539" i="4" s="1"/>
  <c r="I1538" i="4"/>
  <c r="J1538" i="4" s="1"/>
  <c r="K1538" i="4" s="1"/>
  <c r="I1537" i="4"/>
  <c r="J1537" i="4" s="1"/>
  <c r="I1536" i="4"/>
  <c r="J1536" i="4" s="1"/>
  <c r="K1536" i="4" s="1"/>
  <c r="I1535" i="4"/>
  <c r="J1535" i="4" s="1"/>
  <c r="K1535" i="4" s="1"/>
  <c r="I1534" i="4"/>
  <c r="J1534" i="4" s="1"/>
  <c r="I1533" i="4"/>
  <c r="J1533" i="4" s="1"/>
  <c r="K1533" i="4" s="1"/>
  <c r="I1532" i="4"/>
  <c r="J1532" i="4" s="1"/>
  <c r="K1532" i="4" s="1"/>
  <c r="I1531" i="4"/>
  <c r="J1531" i="4" s="1"/>
  <c r="K1531" i="4" s="1"/>
  <c r="I1530" i="4"/>
  <c r="J1530" i="4" s="1"/>
  <c r="I1529" i="4"/>
  <c r="J1529" i="4" s="1"/>
  <c r="I1528" i="4"/>
  <c r="J1528" i="4" s="1"/>
  <c r="K1528" i="4" s="1"/>
  <c r="I1527" i="4"/>
  <c r="J1527" i="4" s="1"/>
  <c r="K1527" i="4" s="1"/>
  <c r="I1526" i="4"/>
  <c r="J1526" i="4" s="1"/>
  <c r="I1525" i="4"/>
  <c r="J1525" i="4" s="1"/>
  <c r="K1525" i="4" s="1"/>
  <c r="I1524" i="4"/>
  <c r="J1524" i="4" s="1"/>
  <c r="K1524" i="4" s="1"/>
  <c r="I1523" i="4"/>
  <c r="J1523" i="4" s="1"/>
  <c r="K1523" i="4" s="1"/>
  <c r="I1522" i="4"/>
  <c r="J1522" i="4" s="1"/>
  <c r="K1522" i="4" s="1"/>
  <c r="I1521" i="4"/>
  <c r="J1521" i="4" s="1"/>
  <c r="K1521" i="4" s="1"/>
  <c r="I1520" i="4"/>
  <c r="J1520" i="4" s="1"/>
  <c r="K1520" i="4" s="1"/>
  <c r="I1519" i="4"/>
  <c r="J1519" i="4" s="1"/>
  <c r="K1519" i="4" s="1"/>
  <c r="I1518" i="4"/>
  <c r="J1518" i="4" s="1"/>
  <c r="K1518" i="4" s="1"/>
  <c r="I1517" i="4"/>
  <c r="J1517" i="4" s="1"/>
  <c r="K1517" i="4" s="1"/>
  <c r="I1516" i="4"/>
  <c r="J1516" i="4" s="1"/>
  <c r="I1515" i="4"/>
  <c r="J1515" i="4" s="1"/>
  <c r="K1515" i="4" s="1"/>
  <c r="I1514" i="4"/>
  <c r="J1514" i="4" s="1"/>
  <c r="I1513" i="4"/>
  <c r="J1513" i="4" s="1"/>
  <c r="I1512" i="4"/>
  <c r="J1512" i="4" s="1"/>
  <c r="K1512" i="4" s="1"/>
  <c r="I1511" i="4"/>
  <c r="J1511" i="4" s="1"/>
  <c r="K1511" i="4" s="1"/>
  <c r="I1510" i="4"/>
  <c r="J1510" i="4" s="1"/>
  <c r="K1510" i="4" s="1"/>
  <c r="I1509" i="4"/>
  <c r="J1509" i="4" s="1"/>
  <c r="K1509" i="4" s="1"/>
  <c r="I1508" i="4"/>
  <c r="J1508" i="4" s="1"/>
  <c r="K1508" i="4" s="1"/>
  <c r="I1507" i="4"/>
  <c r="J1507" i="4" s="1"/>
  <c r="K1507" i="4" s="1"/>
  <c r="I1506" i="4"/>
  <c r="J1506" i="4" s="1"/>
  <c r="K1506" i="4" s="1"/>
  <c r="I1505" i="4"/>
  <c r="J1505" i="4" s="1"/>
  <c r="K1505" i="4" s="1"/>
  <c r="I1504" i="4"/>
  <c r="J1504" i="4" s="1"/>
  <c r="K1504" i="4" s="1"/>
  <c r="I1503" i="4"/>
  <c r="J1503" i="4" s="1"/>
  <c r="K1503" i="4" s="1"/>
  <c r="I1502" i="4"/>
  <c r="J1502" i="4" s="1"/>
  <c r="I1501" i="4"/>
  <c r="J1501" i="4" s="1"/>
  <c r="K1501" i="4" s="1"/>
  <c r="I1500" i="4"/>
  <c r="J1500" i="4" s="1"/>
  <c r="K1500" i="4" s="1"/>
  <c r="I1499" i="4"/>
  <c r="J1499" i="4" s="1"/>
  <c r="K1499" i="4" s="1"/>
  <c r="I1498" i="4"/>
  <c r="J1498" i="4" s="1"/>
  <c r="K1498" i="4" s="1"/>
  <c r="I1497" i="4"/>
  <c r="J1497" i="4" s="1"/>
  <c r="K1497" i="4" s="1"/>
  <c r="I1496" i="4"/>
  <c r="J1496" i="4" s="1"/>
  <c r="K1496" i="4" s="1"/>
  <c r="I1495" i="4"/>
  <c r="I1494" i="4"/>
  <c r="I1493" i="4"/>
  <c r="J1493" i="4" s="1"/>
  <c r="K1493" i="4" s="1"/>
  <c r="I1492" i="4"/>
  <c r="J1492" i="4" s="1"/>
  <c r="K1492" i="4" s="1"/>
  <c r="I1491" i="4"/>
  <c r="J1491" i="4" s="1"/>
  <c r="K1491" i="4" s="1"/>
  <c r="I1490" i="4"/>
  <c r="J1490" i="4" s="1"/>
  <c r="K1490" i="4" s="1"/>
  <c r="I1489" i="4"/>
  <c r="J1489" i="4" s="1"/>
  <c r="K1489" i="4" s="1"/>
  <c r="I1488" i="4"/>
  <c r="J1488" i="4" s="1"/>
  <c r="K1488" i="4" s="1"/>
  <c r="I1487" i="4"/>
  <c r="J1487" i="4" s="1"/>
  <c r="K1487" i="4" s="1"/>
  <c r="I1486" i="4"/>
  <c r="J1486" i="4" s="1"/>
  <c r="I1485" i="4"/>
  <c r="J1485" i="4" s="1"/>
  <c r="AC198" i="4" s="1"/>
  <c r="I1484" i="4"/>
  <c r="J1484" i="4" s="1"/>
  <c r="K1484" i="4" s="1"/>
  <c r="I1483" i="4"/>
  <c r="J1483" i="4" s="1"/>
  <c r="K1483" i="4" s="1"/>
  <c r="I1482" i="4"/>
  <c r="J1482" i="4" s="1"/>
  <c r="K1482" i="4" s="1"/>
  <c r="I1481" i="4"/>
  <c r="J1481" i="4" s="1"/>
  <c r="K1481" i="4" s="1"/>
  <c r="I1480" i="4"/>
  <c r="J1480" i="4" s="1"/>
  <c r="K1480" i="4" s="1"/>
  <c r="I1479" i="4"/>
  <c r="J1479" i="4" s="1"/>
  <c r="K1479" i="4" s="1"/>
  <c r="I1478" i="4"/>
  <c r="J1478" i="4" s="1"/>
  <c r="K1478" i="4" s="1"/>
  <c r="I1477" i="4"/>
  <c r="J1477" i="4" s="1"/>
  <c r="K1477" i="4" s="1"/>
  <c r="I1476" i="4"/>
  <c r="J1476" i="4" s="1"/>
  <c r="K1476" i="4" s="1"/>
  <c r="I1475" i="4"/>
  <c r="J1475" i="4" s="1"/>
  <c r="K1475" i="4" s="1"/>
  <c r="I1474" i="4"/>
  <c r="J1474" i="4" s="1"/>
  <c r="K1474" i="4" s="1"/>
  <c r="I1473" i="4"/>
  <c r="J1473" i="4" s="1"/>
  <c r="K1473" i="4" s="1"/>
  <c r="I1472" i="4"/>
  <c r="J1472" i="4" s="1"/>
  <c r="K1472" i="4" s="1"/>
  <c r="I1471" i="4"/>
  <c r="J1471" i="4" s="1"/>
  <c r="K1471" i="4" s="1"/>
  <c r="I1470" i="4"/>
  <c r="J1470" i="4" s="1"/>
  <c r="K1470" i="4" s="1"/>
  <c r="I1469" i="4"/>
  <c r="J1469" i="4" s="1"/>
  <c r="K1469" i="4" s="1"/>
  <c r="I1468" i="4"/>
  <c r="I1467" i="4"/>
  <c r="I1466" i="4"/>
  <c r="J1466" i="4" s="1"/>
  <c r="K1466" i="4" s="1"/>
  <c r="I1465" i="4"/>
  <c r="J1465" i="4" s="1"/>
  <c r="K1465" i="4" s="1"/>
  <c r="I1464" i="4"/>
  <c r="J1464" i="4" s="1"/>
  <c r="K1464" i="4" s="1"/>
  <c r="I1463" i="4"/>
  <c r="J1463" i="4" s="1"/>
  <c r="K1463" i="4" s="1"/>
  <c r="I1462" i="4"/>
  <c r="J1462" i="4" s="1"/>
  <c r="K1462" i="4" s="1"/>
  <c r="I1461" i="4"/>
  <c r="J1461" i="4" s="1"/>
  <c r="K1461" i="4" s="1"/>
  <c r="I1460" i="4"/>
  <c r="J1460" i="4" s="1"/>
  <c r="K1460" i="4" s="1"/>
  <c r="I1459" i="4"/>
  <c r="J1459" i="4" s="1"/>
  <c r="K1459" i="4" s="1"/>
  <c r="I1458" i="4"/>
  <c r="J1458" i="4" s="1"/>
  <c r="K1458" i="4" s="1"/>
  <c r="I1457" i="4"/>
  <c r="J1457" i="4" s="1"/>
  <c r="I1456" i="4"/>
  <c r="J1456" i="4" s="1"/>
  <c r="K1456" i="4" s="1"/>
  <c r="I1455" i="4"/>
  <c r="J1455" i="4" s="1"/>
  <c r="K1455" i="4" s="1"/>
  <c r="I1454" i="4"/>
  <c r="J1454" i="4" s="1"/>
  <c r="K1454" i="4" s="1"/>
  <c r="I1453" i="4"/>
  <c r="J1453" i="4" s="1"/>
  <c r="K1453" i="4" s="1"/>
  <c r="I1452" i="4"/>
  <c r="J1452" i="4" s="1"/>
  <c r="K1452" i="4" s="1"/>
  <c r="I1451" i="4"/>
  <c r="J1451" i="4" s="1"/>
  <c r="K1451" i="4" s="1"/>
  <c r="I1450" i="4"/>
  <c r="J1450" i="4" s="1"/>
  <c r="K1450" i="4" s="1"/>
  <c r="I1449" i="4"/>
  <c r="J1449" i="4" s="1"/>
  <c r="K1449" i="4" s="1"/>
  <c r="I1448" i="4"/>
  <c r="J1448" i="4" s="1"/>
  <c r="K1448" i="4" s="1"/>
  <c r="I1447" i="4"/>
  <c r="J1447" i="4" s="1"/>
  <c r="K1447" i="4" s="1"/>
  <c r="I1446" i="4"/>
  <c r="J1446" i="4" s="1"/>
  <c r="K1446" i="4" s="1"/>
  <c r="I1445" i="4"/>
  <c r="J1445" i="4" s="1"/>
  <c r="K1445" i="4" s="1"/>
  <c r="I1444" i="4"/>
  <c r="J1444" i="4" s="1"/>
  <c r="K1444" i="4" s="1"/>
  <c r="I1443" i="4"/>
  <c r="J1443" i="4" s="1"/>
  <c r="K1443" i="4" s="1"/>
  <c r="I1442" i="4"/>
  <c r="J1442" i="4" s="1"/>
  <c r="K1442" i="4" s="1"/>
  <c r="I1441" i="4"/>
  <c r="J1441" i="4" s="1"/>
  <c r="K1441" i="4" s="1"/>
  <c r="I1440" i="4"/>
  <c r="J1440" i="4" s="1"/>
  <c r="K1440" i="4" s="1"/>
  <c r="I1439" i="4"/>
  <c r="J1439" i="4" s="1"/>
  <c r="I1438" i="4"/>
  <c r="J1438" i="4" s="1"/>
  <c r="K1438" i="4" s="1"/>
  <c r="I1437" i="4"/>
  <c r="J1437" i="4" s="1"/>
  <c r="K1437" i="4" s="1"/>
  <c r="I1436" i="4"/>
  <c r="J1436" i="4" s="1"/>
  <c r="I1435" i="4"/>
  <c r="J1435" i="4" s="1"/>
  <c r="K1435" i="4" s="1"/>
  <c r="I1434" i="4"/>
  <c r="J1434" i="4" s="1"/>
  <c r="K1434" i="4" s="1"/>
  <c r="I1433" i="4"/>
  <c r="J1433" i="4" s="1"/>
  <c r="K1433" i="4" s="1"/>
  <c r="I1432" i="4"/>
  <c r="J1432" i="4" s="1"/>
  <c r="K1432" i="4" s="1"/>
  <c r="I1431" i="4"/>
  <c r="J1431" i="4" s="1"/>
  <c r="K1431" i="4" s="1"/>
  <c r="I1430" i="4"/>
  <c r="J1430" i="4" s="1"/>
  <c r="K1430" i="4" s="1"/>
  <c r="I1429" i="4"/>
  <c r="J1429" i="4" s="1"/>
  <c r="K1429" i="4" s="1"/>
  <c r="I1428" i="4"/>
  <c r="J1428" i="4" s="1"/>
  <c r="K1428" i="4" s="1"/>
  <c r="I1427" i="4"/>
  <c r="J1427" i="4" s="1"/>
  <c r="I1426" i="4"/>
  <c r="J1426" i="4" s="1"/>
  <c r="K1426" i="4" s="1"/>
  <c r="I1425" i="4"/>
  <c r="J1425" i="4" s="1"/>
  <c r="K1425" i="4" s="1"/>
  <c r="I1424" i="4"/>
  <c r="J1424" i="4" s="1"/>
  <c r="K1424" i="4" s="1"/>
  <c r="I1423" i="4"/>
  <c r="J1423" i="4" s="1"/>
  <c r="K1423" i="4" s="1"/>
  <c r="I1422" i="4"/>
  <c r="J1422" i="4" s="1"/>
  <c r="K1422" i="4" s="1"/>
  <c r="I1421" i="4"/>
  <c r="J1421" i="4" s="1"/>
  <c r="K1421" i="4" s="1"/>
  <c r="I1420" i="4"/>
  <c r="J1420" i="4" s="1"/>
  <c r="K1420" i="4" s="1"/>
  <c r="I1419" i="4"/>
  <c r="J1419" i="4" s="1"/>
  <c r="K1419" i="4" s="1"/>
  <c r="I1418" i="4"/>
  <c r="J1418" i="4" s="1"/>
  <c r="K1418" i="4" s="1"/>
  <c r="I1417" i="4"/>
  <c r="J1417" i="4" s="1"/>
  <c r="K1417" i="4" s="1"/>
  <c r="I1416" i="4"/>
  <c r="J1416" i="4" s="1"/>
  <c r="K1416" i="4" s="1"/>
  <c r="I1415" i="4"/>
  <c r="J1415" i="4" s="1"/>
  <c r="I1414" i="4"/>
  <c r="J1414" i="4" s="1"/>
  <c r="K1414" i="4" s="1"/>
  <c r="I1413" i="4"/>
  <c r="J1413" i="4" s="1"/>
  <c r="K1413" i="4" s="1"/>
  <c r="I1412" i="4"/>
  <c r="J1412" i="4" s="1"/>
  <c r="K1412" i="4" s="1"/>
  <c r="I1411" i="4"/>
  <c r="J1411" i="4" s="1"/>
  <c r="K1411" i="4" s="1"/>
  <c r="I1410" i="4"/>
  <c r="I1409" i="4"/>
  <c r="I1408" i="4"/>
  <c r="J1408" i="4" s="1"/>
  <c r="K1408" i="4" s="1"/>
  <c r="I1407" i="4"/>
  <c r="J1407" i="4" s="1"/>
  <c r="K1407" i="4" s="1"/>
  <c r="I1406" i="4"/>
  <c r="J1406" i="4" s="1"/>
  <c r="K1406" i="4" s="1"/>
  <c r="I1405" i="4"/>
  <c r="J1405" i="4" s="1"/>
  <c r="K1405" i="4" s="1"/>
  <c r="I1404" i="4"/>
  <c r="J1404" i="4" s="1"/>
  <c r="K1404" i="4" s="1"/>
  <c r="I1403" i="4"/>
  <c r="J1403" i="4" s="1"/>
  <c r="K1403" i="4" s="1"/>
  <c r="I1402" i="4"/>
  <c r="J1402" i="4" s="1"/>
  <c r="K1402" i="4" s="1"/>
  <c r="I1401" i="4"/>
  <c r="J1401" i="4" s="1"/>
  <c r="K1401" i="4" s="1"/>
  <c r="I1400" i="4"/>
  <c r="J1400" i="4" s="1"/>
  <c r="I1399" i="4"/>
  <c r="I1398" i="4"/>
  <c r="J1398" i="4" s="1"/>
  <c r="K1398" i="4" s="1"/>
  <c r="I1397" i="4"/>
  <c r="J1397" i="4" s="1"/>
  <c r="K1397" i="4" s="1"/>
  <c r="I1396" i="4"/>
  <c r="J1396" i="4" s="1"/>
  <c r="K1396" i="4" s="1"/>
  <c r="I1395" i="4"/>
  <c r="J1395" i="4" s="1"/>
  <c r="K1395" i="4" s="1"/>
  <c r="I1394" i="4"/>
  <c r="J1394" i="4" s="1"/>
  <c r="K1394" i="4" s="1"/>
  <c r="I1393" i="4"/>
  <c r="J1393" i="4" s="1"/>
  <c r="K1393" i="4" s="1"/>
  <c r="I1392" i="4"/>
  <c r="J1392" i="4" s="1"/>
  <c r="K1392" i="4" s="1"/>
  <c r="I1391" i="4"/>
  <c r="J1391" i="4" s="1"/>
  <c r="K1391" i="4" s="1"/>
  <c r="I1390" i="4"/>
  <c r="J1390" i="4" s="1"/>
  <c r="K1390" i="4" s="1"/>
  <c r="I1389" i="4"/>
  <c r="J1389" i="4" s="1"/>
  <c r="K1389" i="4" s="1"/>
  <c r="I1388" i="4"/>
  <c r="J1388" i="4" s="1"/>
  <c r="I1387" i="4"/>
  <c r="J1387" i="4" s="1"/>
  <c r="K1387" i="4" s="1"/>
  <c r="I1386" i="4"/>
  <c r="J1386" i="4" s="1"/>
  <c r="K1386" i="4" s="1"/>
  <c r="I1385" i="4"/>
  <c r="J1385" i="4" s="1"/>
  <c r="K1385" i="4" s="1"/>
  <c r="I1384" i="4"/>
  <c r="J1384" i="4" s="1"/>
  <c r="K1384" i="4" s="1"/>
  <c r="I1383" i="4"/>
  <c r="J1383" i="4" s="1"/>
  <c r="K1383" i="4" s="1"/>
  <c r="I1382" i="4"/>
  <c r="J1382" i="4" s="1"/>
  <c r="K1382" i="4" s="1"/>
  <c r="I1381" i="4"/>
  <c r="J1381" i="4" s="1"/>
  <c r="K1381" i="4" s="1"/>
  <c r="I1380" i="4"/>
  <c r="J1380" i="4" s="1"/>
  <c r="K1380" i="4" s="1"/>
  <c r="I1379" i="4"/>
  <c r="J1379" i="4" s="1"/>
  <c r="K1379" i="4" s="1"/>
  <c r="I1378" i="4"/>
  <c r="J1378" i="4" s="1"/>
  <c r="K1378" i="4" s="1"/>
  <c r="I1377" i="4"/>
  <c r="J1377" i="4" s="1"/>
  <c r="K1377" i="4" s="1"/>
  <c r="I1376" i="4"/>
  <c r="J1376" i="4" s="1"/>
  <c r="K1376" i="4" s="1"/>
  <c r="I1375" i="4"/>
  <c r="J1375" i="4" s="1"/>
  <c r="K1375" i="4" s="1"/>
  <c r="I1374" i="4"/>
  <c r="J1374" i="4" s="1"/>
  <c r="K1374" i="4" s="1"/>
  <c r="I1373" i="4"/>
  <c r="J1373" i="4" s="1"/>
  <c r="I1372" i="4"/>
  <c r="J1372" i="4" s="1"/>
  <c r="K1372" i="4" s="1"/>
  <c r="I1371" i="4"/>
  <c r="J1371" i="4" s="1"/>
  <c r="I1370" i="4"/>
  <c r="J1370" i="4" s="1"/>
  <c r="K1370" i="4" s="1"/>
  <c r="I1369" i="4"/>
  <c r="J1369" i="4" s="1"/>
  <c r="K1369" i="4" s="1"/>
  <c r="I1368" i="4"/>
  <c r="J1368" i="4" s="1"/>
  <c r="I1367" i="4"/>
  <c r="J1367" i="4" s="1"/>
  <c r="K1367" i="4" s="1"/>
  <c r="I1366" i="4"/>
  <c r="J1366" i="4" s="1"/>
  <c r="K1366" i="4" s="1"/>
  <c r="I1365" i="4"/>
  <c r="J1365" i="4" s="1"/>
  <c r="K1365" i="4" s="1"/>
  <c r="I1364" i="4"/>
  <c r="J1364" i="4" s="1"/>
  <c r="K1364" i="4" s="1"/>
  <c r="I1363" i="4"/>
  <c r="J1363" i="4" s="1"/>
  <c r="K1363" i="4" s="1"/>
  <c r="I1362" i="4"/>
  <c r="J1362" i="4" s="1"/>
  <c r="K1362" i="4" s="1"/>
  <c r="I1361" i="4"/>
  <c r="J1361" i="4" s="1"/>
  <c r="K1361" i="4" s="1"/>
  <c r="I1360" i="4"/>
  <c r="J1360" i="4" s="1"/>
  <c r="K1360" i="4" s="1"/>
  <c r="I1359" i="4"/>
  <c r="J1359" i="4" s="1"/>
  <c r="K1359" i="4" s="1"/>
  <c r="I1358" i="4"/>
  <c r="J1358" i="4" s="1"/>
  <c r="K1358" i="4" s="1"/>
  <c r="I1357" i="4"/>
  <c r="J1357" i="4" s="1"/>
  <c r="K1357" i="4" s="1"/>
  <c r="I1356" i="4"/>
  <c r="J1356" i="4" s="1"/>
  <c r="K1356" i="4" s="1"/>
  <c r="I1355" i="4"/>
  <c r="J1355" i="4" s="1"/>
  <c r="K1355" i="4" s="1"/>
  <c r="I1354" i="4"/>
  <c r="J1354" i="4" s="1"/>
  <c r="K1354" i="4" s="1"/>
  <c r="I1353" i="4"/>
  <c r="J1353" i="4" s="1"/>
  <c r="K1353" i="4" s="1"/>
  <c r="I1352" i="4"/>
  <c r="J1352" i="4" s="1"/>
  <c r="K1352" i="4" s="1"/>
  <c r="I1351" i="4"/>
  <c r="J1351" i="4" s="1"/>
  <c r="K1351" i="4" s="1"/>
  <c r="I1350" i="4"/>
  <c r="J1350" i="4" s="1"/>
  <c r="K1350" i="4" s="1"/>
  <c r="I1349" i="4"/>
  <c r="J1349" i="4" s="1"/>
  <c r="K1349" i="4" s="1"/>
  <c r="I1348" i="4"/>
  <c r="J1348" i="4" s="1"/>
  <c r="I1347" i="4"/>
  <c r="J1347" i="4" s="1"/>
  <c r="K1347" i="4" s="1"/>
  <c r="I1346" i="4"/>
  <c r="J1346" i="4" s="1"/>
  <c r="K1346" i="4" s="1"/>
  <c r="I1345" i="4"/>
  <c r="J1345" i="4" s="1"/>
  <c r="K1345" i="4" s="1"/>
  <c r="I1344" i="4"/>
  <c r="J1344" i="4" s="1"/>
  <c r="K1344" i="4" s="1"/>
  <c r="I1343" i="4"/>
  <c r="J1343" i="4" s="1"/>
  <c r="K1343" i="4" s="1"/>
  <c r="I1342" i="4"/>
  <c r="J1342" i="4" s="1"/>
  <c r="K1342" i="4" s="1"/>
  <c r="I1341" i="4"/>
  <c r="J1341" i="4" s="1"/>
  <c r="K1341" i="4" s="1"/>
  <c r="I1340" i="4"/>
  <c r="J1340" i="4" s="1"/>
  <c r="K1340" i="4" s="1"/>
  <c r="I1339" i="4"/>
  <c r="J1339" i="4" s="1"/>
  <c r="K1339" i="4" s="1"/>
  <c r="I1338" i="4"/>
  <c r="J1338" i="4" s="1"/>
  <c r="K1338" i="4" s="1"/>
  <c r="I1337" i="4"/>
  <c r="J1337" i="4" s="1"/>
  <c r="K1337" i="4" s="1"/>
  <c r="I1336" i="4"/>
  <c r="J1336" i="4" s="1"/>
  <c r="K1336" i="4" s="1"/>
  <c r="I1335" i="4"/>
  <c r="J1335" i="4" s="1"/>
  <c r="K1335" i="4" s="1"/>
  <c r="I1334" i="4"/>
  <c r="J1334" i="4" s="1"/>
  <c r="K1334" i="4" s="1"/>
  <c r="I1333" i="4"/>
  <c r="J1333" i="4" s="1"/>
  <c r="K1333" i="4" s="1"/>
  <c r="I1332" i="4"/>
  <c r="J1332" i="4" s="1"/>
  <c r="K1332" i="4" s="1"/>
  <c r="I1331" i="4"/>
  <c r="J1331" i="4" s="1"/>
  <c r="I1330" i="4"/>
  <c r="J1330" i="4" s="1"/>
  <c r="K1330" i="4" s="1"/>
  <c r="I1329" i="4"/>
  <c r="J1329" i="4" s="1"/>
  <c r="K1329" i="4" s="1"/>
  <c r="I1328" i="4"/>
  <c r="J1328" i="4" s="1"/>
  <c r="I1327" i="4"/>
  <c r="J1327" i="4" s="1"/>
  <c r="K1327" i="4" s="1"/>
  <c r="I1326" i="4"/>
  <c r="J1326" i="4" s="1"/>
  <c r="K1326" i="4" s="1"/>
  <c r="I1325" i="4"/>
  <c r="J1325" i="4" s="1"/>
  <c r="K1325" i="4" s="1"/>
  <c r="I1324" i="4"/>
  <c r="J1324" i="4" s="1"/>
  <c r="K1324" i="4" s="1"/>
  <c r="I1323" i="4"/>
  <c r="J1323" i="4" s="1"/>
  <c r="K1323" i="4" s="1"/>
  <c r="I1322" i="4"/>
  <c r="J1322" i="4" s="1"/>
  <c r="K1322" i="4" s="1"/>
  <c r="I1321" i="4"/>
  <c r="J1321" i="4" s="1"/>
  <c r="K1321" i="4" s="1"/>
  <c r="I1320" i="4"/>
  <c r="J1320" i="4" s="1"/>
  <c r="K1320" i="4" s="1"/>
  <c r="I1319" i="4"/>
  <c r="J1319" i="4" s="1"/>
  <c r="K1319" i="4" s="1"/>
  <c r="I1318" i="4"/>
  <c r="J1318" i="4" s="1"/>
  <c r="K1318" i="4" s="1"/>
  <c r="I1317" i="4"/>
  <c r="J1317" i="4" s="1"/>
  <c r="K1317" i="4" s="1"/>
  <c r="I1316" i="4"/>
  <c r="J1316" i="4" s="1"/>
  <c r="K1316" i="4" s="1"/>
  <c r="I1315" i="4"/>
  <c r="J1315" i="4" s="1"/>
  <c r="K1315" i="4" s="1"/>
  <c r="I1314" i="4"/>
  <c r="J1314" i="4" s="1"/>
  <c r="K1314" i="4" s="1"/>
  <c r="I1313" i="4"/>
  <c r="J1313" i="4" s="1"/>
  <c r="K1313" i="4" s="1"/>
  <c r="I1312" i="4"/>
  <c r="J1312" i="4" s="1"/>
  <c r="K1312" i="4" s="1"/>
  <c r="I1311" i="4"/>
  <c r="J1311" i="4" s="1"/>
  <c r="K1311" i="4" s="1"/>
  <c r="I1310" i="4"/>
  <c r="J1310" i="4" s="1"/>
  <c r="I1309" i="4"/>
  <c r="J1309" i="4" s="1"/>
  <c r="K1309" i="4" s="1"/>
  <c r="I1308" i="4"/>
  <c r="J1308" i="4" s="1"/>
  <c r="K1308" i="4" s="1"/>
  <c r="I1307" i="4"/>
  <c r="J1307" i="4" s="1"/>
  <c r="K1307" i="4" s="1"/>
  <c r="I1306" i="4"/>
  <c r="J1306" i="4" s="1"/>
  <c r="K1306" i="4" s="1"/>
  <c r="I1305" i="4"/>
  <c r="J1305" i="4" s="1"/>
  <c r="K1305" i="4" s="1"/>
  <c r="I1304" i="4"/>
  <c r="J1304" i="4" s="1"/>
  <c r="K1304" i="4" s="1"/>
  <c r="I1303" i="4"/>
  <c r="J1303" i="4" s="1"/>
  <c r="I1302" i="4"/>
  <c r="J1302" i="4" s="1"/>
  <c r="K1302" i="4" s="1"/>
  <c r="I1301" i="4"/>
  <c r="J1301" i="4" s="1"/>
  <c r="K1301" i="4" s="1"/>
  <c r="I1300" i="4"/>
  <c r="J1300" i="4" s="1"/>
  <c r="I1299" i="4"/>
  <c r="J1299" i="4" s="1"/>
  <c r="K1299" i="4" s="1"/>
  <c r="I1298" i="4"/>
  <c r="J1298" i="4" s="1"/>
  <c r="K1298" i="4" s="1"/>
  <c r="I1297" i="4"/>
  <c r="J1297" i="4" s="1"/>
  <c r="K1297" i="4" s="1"/>
  <c r="I1296" i="4"/>
  <c r="J1296" i="4" s="1"/>
  <c r="K1296" i="4" s="1"/>
  <c r="I1295" i="4"/>
  <c r="J1295" i="4" s="1"/>
  <c r="K1295" i="4" s="1"/>
  <c r="I1294" i="4"/>
  <c r="J1294" i="4" s="1"/>
  <c r="K1294" i="4" s="1"/>
  <c r="I1293" i="4"/>
  <c r="J1293" i="4" s="1"/>
  <c r="K1293" i="4" s="1"/>
  <c r="I1292" i="4"/>
  <c r="J1292" i="4" s="1"/>
  <c r="K1292" i="4" s="1"/>
  <c r="I1291" i="4"/>
  <c r="J1291" i="4" s="1"/>
  <c r="K1291" i="4" s="1"/>
  <c r="I1290" i="4"/>
  <c r="J1290" i="4" s="1"/>
  <c r="K1290" i="4" s="1"/>
  <c r="I1289" i="4"/>
  <c r="I1288" i="4"/>
  <c r="I1287" i="4"/>
  <c r="J1287" i="4" s="1"/>
  <c r="I1286" i="4"/>
  <c r="J1286" i="4" s="1"/>
  <c r="I1285" i="4"/>
  <c r="J1285" i="4" s="1"/>
  <c r="K1285" i="4" s="1"/>
  <c r="I1284" i="4"/>
  <c r="J1284" i="4" s="1"/>
  <c r="K1284" i="4" s="1"/>
  <c r="I1283" i="4"/>
  <c r="J1283" i="4" s="1"/>
  <c r="K1283" i="4" s="1"/>
  <c r="I1282" i="4"/>
  <c r="J1282" i="4" s="1"/>
  <c r="K1282" i="4" s="1"/>
  <c r="I1281" i="4"/>
  <c r="J1281" i="4" s="1"/>
  <c r="K1281" i="4" s="1"/>
  <c r="I1280" i="4"/>
  <c r="J1280" i="4" s="1"/>
  <c r="K1280" i="4" s="1"/>
  <c r="I1279" i="4"/>
  <c r="J1279" i="4" s="1"/>
  <c r="K1279" i="4" s="1"/>
  <c r="I1278" i="4"/>
  <c r="J1278" i="4" s="1"/>
  <c r="K1278" i="4" s="1"/>
  <c r="I1277" i="4"/>
  <c r="J1277" i="4" s="1"/>
  <c r="K1277" i="4" s="1"/>
  <c r="I1276" i="4"/>
  <c r="J1276" i="4" s="1"/>
  <c r="K1276" i="4" s="1"/>
  <c r="I1275" i="4"/>
  <c r="J1275" i="4" s="1"/>
  <c r="K1275" i="4" s="1"/>
  <c r="I1274" i="4"/>
  <c r="J1274" i="4" s="1"/>
  <c r="K1274" i="4" s="1"/>
  <c r="I1273" i="4"/>
  <c r="J1273" i="4" s="1"/>
  <c r="K1273" i="4" s="1"/>
  <c r="I1272" i="4"/>
  <c r="J1272" i="4" s="1"/>
  <c r="K1272" i="4" s="1"/>
  <c r="I1271" i="4"/>
  <c r="J1271" i="4" s="1"/>
  <c r="K1271" i="4" s="1"/>
  <c r="I1270" i="4"/>
  <c r="J1270" i="4" s="1"/>
  <c r="K1270" i="4" s="1"/>
  <c r="I1269" i="4"/>
  <c r="J1269" i="4" s="1"/>
  <c r="AC178" i="4" s="1"/>
  <c r="I1268" i="4"/>
  <c r="J1268" i="4" s="1"/>
  <c r="K1268" i="4" s="1"/>
  <c r="I1267" i="4"/>
  <c r="J1267" i="4" s="1"/>
  <c r="K1267" i="4" s="1"/>
  <c r="I1266" i="4"/>
  <c r="J1266" i="4" s="1"/>
  <c r="K1266" i="4" s="1"/>
  <c r="I1265" i="4"/>
  <c r="J1265" i="4" s="1"/>
  <c r="K1265" i="4" s="1"/>
  <c r="I1264" i="4"/>
  <c r="J1264" i="4" s="1"/>
  <c r="K1264" i="4" s="1"/>
  <c r="I1263" i="4"/>
  <c r="J1263" i="4" s="1"/>
  <c r="K1263" i="4" s="1"/>
  <c r="I1262" i="4"/>
  <c r="J1262" i="4" s="1"/>
  <c r="K1262" i="4" s="1"/>
  <c r="I1261" i="4"/>
  <c r="J1261" i="4" s="1"/>
  <c r="K1261" i="4" s="1"/>
  <c r="I1260" i="4"/>
  <c r="J1260" i="4" s="1"/>
  <c r="I1259" i="4"/>
  <c r="J1259" i="4" s="1"/>
  <c r="K1259" i="4" s="1"/>
  <c r="I1258" i="4"/>
  <c r="J1258" i="4" s="1"/>
  <c r="K1258" i="4" s="1"/>
  <c r="I1257" i="4"/>
  <c r="J1257" i="4" s="1"/>
  <c r="K1257" i="4" s="1"/>
  <c r="I1256" i="4"/>
  <c r="J1256" i="4" s="1"/>
  <c r="K1256" i="4" s="1"/>
  <c r="I1255" i="4"/>
  <c r="J1255" i="4" s="1"/>
  <c r="K1255" i="4" s="1"/>
  <c r="I1254" i="4"/>
  <c r="J1254" i="4" s="1"/>
  <c r="K1254" i="4" s="1"/>
  <c r="I1253" i="4"/>
  <c r="J1253" i="4" s="1"/>
  <c r="K1253" i="4" s="1"/>
  <c r="I1252" i="4"/>
  <c r="J1252" i="4" s="1"/>
  <c r="K1252" i="4" s="1"/>
  <c r="I1251" i="4"/>
  <c r="J1251" i="4" s="1"/>
  <c r="K1251" i="4" s="1"/>
  <c r="I1250" i="4"/>
  <c r="J1250" i="4" s="1"/>
  <c r="K1250" i="4" s="1"/>
  <c r="I1249" i="4"/>
  <c r="J1249" i="4" s="1"/>
  <c r="K1249" i="4" s="1"/>
  <c r="I1248" i="4"/>
  <c r="J1248" i="4" s="1"/>
  <c r="I1247" i="4"/>
  <c r="J1247" i="4" s="1"/>
  <c r="K1247" i="4" s="1"/>
  <c r="I1246" i="4"/>
  <c r="J1246" i="4" s="1"/>
  <c r="I1245" i="4"/>
  <c r="J1245" i="4" s="1"/>
  <c r="AC174" i="4" s="1"/>
  <c r="I1244" i="4"/>
  <c r="J1244" i="4" s="1"/>
  <c r="K1244" i="4" s="1"/>
  <c r="I1243" i="4"/>
  <c r="J1243" i="4" s="1"/>
  <c r="K1243" i="4" s="1"/>
  <c r="I1242" i="4"/>
  <c r="J1242" i="4" s="1"/>
  <c r="K1242" i="4" s="1"/>
  <c r="I1241" i="4"/>
  <c r="J1241" i="4" s="1"/>
  <c r="K1241" i="4" s="1"/>
  <c r="I1240" i="4"/>
  <c r="J1240" i="4" s="1"/>
  <c r="K1240" i="4" s="1"/>
  <c r="I1239" i="4"/>
  <c r="J1239" i="4" s="1"/>
  <c r="AU1418" i="4" s="1"/>
  <c r="I1238" i="4"/>
  <c r="J1238" i="4" s="1"/>
  <c r="K1238" i="4" s="1"/>
  <c r="I1237" i="4"/>
  <c r="J1237" i="4" s="1"/>
  <c r="K1237" i="4" s="1"/>
  <c r="I1236" i="4"/>
  <c r="J1236" i="4" s="1"/>
  <c r="K1236" i="4" s="1"/>
  <c r="I1235" i="4"/>
  <c r="J1235" i="4" s="1"/>
  <c r="K1235" i="4" s="1"/>
  <c r="I1234" i="4"/>
  <c r="J1234" i="4" s="1"/>
  <c r="I1233" i="4"/>
  <c r="J1233" i="4" s="1"/>
  <c r="AC171" i="4" s="1"/>
  <c r="I1232" i="4"/>
  <c r="J1232" i="4" s="1"/>
  <c r="I1231" i="4"/>
  <c r="J1231" i="4" s="1"/>
  <c r="I1230" i="4"/>
  <c r="J1230" i="4" s="1"/>
  <c r="K1230" i="4" s="1"/>
  <c r="I1229" i="4"/>
  <c r="J1229" i="4" s="1"/>
  <c r="K1229" i="4" s="1"/>
  <c r="I1228" i="4"/>
  <c r="J1228" i="4" s="1"/>
  <c r="I1227" i="4"/>
  <c r="J1227" i="4" s="1"/>
  <c r="K1227" i="4" s="1"/>
  <c r="I1226" i="4"/>
  <c r="J1226" i="4" s="1"/>
  <c r="K1226" i="4" s="1"/>
  <c r="I1225" i="4"/>
  <c r="J1225" i="4" s="1"/>
  <c r="K1225" i="4" s="1"/>
  <c r="I1224" i="4"/>
  <c r="J1224" i="4" s="1"/>
  <c r="K1224" i="4" s="1"/>
  <c r="I1223" i="4"/>
  <c r="J1223" i="4" s="1"/>
  <c r="I1222" i="4"/>
  <c r="J1222" i="4" s="1"/>
  <c r="K1222" i="4" s="1"/>
  <c r="I1221" i="4"/>
  <c r="J1221" i="4" s="1"/>
  <c r="K1221" i="4" s="1"/>
  <c r="I1220" i="4"/>
  <c r="J1220" i="4" s="1"/>
  <c r="K1220" i="4" s="1"/>
  <c r="I1219" i="4"/>
  <c r="J1219" i="4" s="1"/>
  <c r="K1219" i="4" s="1"/>
  <c r="I1218" i="4"/>
  <c r="J1218" i="4" s="1"/>
  <c r="K1218" i="4" s="1"/>
  <c r="I1217" i="4"/>
  <c r="J1217" i="4" s="1"/>
  <c r="K1217" i="4" s="1"/>
  <c r="I1216" i="4"/>
  <c r="J1216" i="4" s="1"/>
  <c r="K1216" i="4" s="1"/>
  <c r="I1215" i="4"/>
  <c r="J1215" i="4" s="1"/>
  <c r="K1215" i="4" s="1"/>
  <c r="I1214" i="4"/>
  <c r="J1214" i="4" s="1"/>
  <c r="K1214" i="4" s="1"/>
  <c r="I1213" i="4"/>
  <c r="J1213" i="4" s="1"/>
  <c r="K1213" i="4" s="1"/>
  <c r="I1212" i="4"/>
  <c r="J1212" i="4" s="1"/>
  <c r="K1212" i="4" s="1"/>
  <c r="I1211" i="4"/>
  <c r="J1211" i="4" s="1"/>
  <c r="K1211" i="4" s="1"/>
  <c r="I1210" i="4"/>
  <c r="J1210" i="4" s="1"/>
  <c r="K1210" i="4" s="1"/>
  <c r="I1209" i="4"/>
  <c r="J1209" i="4" s="1"/>
  <c r="K1209" i="4" s="1"/>
  <c r="I1208" i="4"/>
  <c r="J1208" i="4" s="1"/>
  <c r="K1208" i="4" s="1"/>
  <c r="I1207" i="4"/>
  <c r="J1207" i="4" s="1"/>
  <c r="K1207" i="4" s="1"/>
  <c r="I1206" i="4"/>
  <c r="J1206" i="4" s="1"/>
  <c r="K1206" i="4" s="1"/>
  <c r="I1205" i="4"/>
  <c r="J1205" i="4" s="1"/>
  <c r="I1204" i="4"/>
  <c r="J1204" i="4" s="1"/>
  <c r="I1203" i="4"/>
  <c r="J1203" i="4" s="1"/>
  <c r="K1203" i="4" s="1"/>
  <c r="I1202" i="4"/>
  <c r="J1202" i="4" s="1"/>
  <c r="K1202" i="4" s="1"/>
  <c r="I1201" i="4"/>
  <c r="J1201" i="4" s="1"/>
  <c r="I1200" i="4"/>
  <c r="J1200" i="4" s="1"/>
  <c r="K1200" i="4" s="1"/>
  <c r="I1199" i="4"/>
  <c r="J1199" i="4" s="1"/>
  <c r="I1198" i="4"/>
  <c r="J1198" i="4" s="1"/>
  <c r="K1198" i="4" s="1"/>
  <c r="I1197" i="4"/>
  <c r="J1197" i="4" s="1"/>
  <c r="K1197" i="4" s="1"/>
  <c r="I1196" i="4"/>
  <c r="J1196" i="4" s="1"/>
  <c r="K1196" i="4" s="1"/>
  <c r="I1195" i="4"/>
  <c r="J1195" i="4" s="1"/>
  <c r="K1195" i="4" s="1"/>
  <c r="I1194" i="4"/>
  <c r="J1194" i="4" s="1"/>
  <c r="K1194" i="4" s="1"/>
  <c r="I1193" i="4"/>
  <c r="J1193" i="4" s="1"/>
  <c r="I1192" i="4"/>
  <c r="J1192" i="4" s="1"/>
  <c r="K1192" i="4" s="1"/>
  <c r="I1191" i="4"/>
  <c r="J1191" i="4" s="1"/>
  <c r="K1191" i="4" s="1"/>
  <c r="I1190" i="4"/>
  <c r="J1190" i="4" s="1"/>
  <c r="K1190" i="4" s="1"/>
  <c r="I1189" i="4"/>
  <c r="J1189" i="4" s="1"/>
  <c r="K1189" i="4" s="1"/>
  <c r="I1188" i="4"/>
  <c r="J1188" i="4" s="1"/>
  <c r="K1188" i="4" s="1"/>
  <c r="I1187" i="4"/>
  <c r="J1187" i="4" s="1"/>
  <c r="K1187" i="4" s="1"/>
  <c r="I1186" i="4"/>
  <c r="J1186" i="4" s="1"/>
  <c r="K1186" i="4" s="1"/>
  <c r="I1185" i="4"/>
  <c r="J1185" i="4" s="1"/>
  <c r="K1185" i="4" s="1"/>
  <c r="I1184" i="4"/>
  <c r="J1184" i="4" s="1"/>
  <c r="I1183" i="4"/>
  <c r="J1183" i="4" s="1"/>
  <c r="K1183" i="4" s="1"/>
  <c r="I1182" i="4"/>
  <c r="J1182" i="4" s="1"/>
  <c r="K1182" i="4" s="1"/>
  <c r="I1181" i="4"/>
  <c r="J1181" i="4" s="1"/>
  <c r="I1180" i="4"/>
  <c r="J1180" i="4" s="1"/>
  <c r="I1179" i="4"/>
  <c r="J1179" i="4" s="1"/>
  <c r="K1179" i="4" s="1"/>
  <c r="I1178" i="4"/>
  <c r="J1178" i="4" s="1"/>
  <c r="I1177" i="4"/>
  <c r="J1177" i="4" s="1"/>
  <c r="K1177" i="4" s="1"/>
  <c r="I1176" i="4"/>
  <c r="J1176" i="4" s="1"/>
  <c r="K1176" i="4" s="1"/>
  <c r="I1175" i="4"/>
  <c r="J1175" i="4" s="1"/>
  <c r="K1175" i="4" s="1"/>
  <c r="I1174" i="4"/>
  <c r="J1174" i="4" s="1"/>
  <c r="K1174" i="4" s="1"/>
  <c r="I1173" i="4"/>
  <c r="I1172" i="4"/>
  <c r="I1171" i="4"/>
  <c r="J1171" i="4" s="1"/>
  <c r="K1171" i="4" s="1"/>
  <c r="I1170" i="4"/>
  <c r="J1170" i="4" s="1"/>
  <c r="K1170" i="4" s="1"/>
  <c r="I1169" i="4"/>
  <c r="J1169" i="4" s="1"/>
  <c r="K1169" i="4" s="1"/>
  <c r="I1168" i="4"/>
  <c r="I1167" i="4"/>
  <c r="J1167" i="4" s="1"/>
  <c r="I1166" i="4"/>
  <c r="J1166" i="4" s="1"/>
  <c r="K1166" i="4" s="1"/>
  <c r="I1165" i="4"/>
  <c r="J1165" i="4" s="1"/>
  <c r="K1165" i="4" s="1"/>
  <c r="I1164" i="4"/>
  <c r="J1164" i="4" s="1"/>
  <c r="I1163" i="4"/>
  <c r="J1163" i="4" s="1"/>
  <c r="I1162" i="4"/>
  <c r="I1161" i="4"/>
  <c r="I1160" i="4"/>
  <c r="J1160" i="4" s="1"/>
  <c r="K1160" i="4" s="1"/>
  <c r="I1159" i="4"/>
  <c r="J1159" i="4" s="1"/>
  <c r="K1159" i="4" s="1"/>
  <c r="I1158" i="4"/>
  <c r="J1158" i="4" s="1"/>
  <c r="K1158" i="4" s="1"/>
  <c r="I1157" i="4"/>
  <c r="J1157" i="4" s="1"/>
  <c r="K1157" i="4" s="1"/>
  <c r="I1156" i="4"/>
  <c r="J1156" i="4" s="1"/>
  <c r="K1156" i="4" s="1"/>
  <c r="I1155" i="4"/>
  <c r="J1155" i="4" s="1"/>
  <c r="K1155" i="4" s="1"/>
  <c r="I1154" i="4"/>
  <c r="J1154" i="4" s="1"/>
  <c r="K1154" i="4" s="1"/>
  <c r="I1153" i="4"/>
  <c r="J1153" i="4" s="1"/>
  <c r="I1152" i="4"/>
  <c r="J1152" i="4" s="1"/>
  <c r="K1152" i="4" s="1"/>
  <c r="I1151" i="4"/>
  <c r="J1151" i="4" s="1"/>
  <c r="K1151" i="4" s="1"/>
  <c r="I1150" i="4"/>
  <c r="J1150" i="4" s="1"/>
  <c r="I1149" i="4"/>
  <c r="J1149" i="4" s="1"/>
  <c r="AC151" i="4" s="1"/>
  <c r="I1148" i="4"/>
  <c r="J1148" i="4" s="1"/>
  <c r="K1148" i="4" s="1"/>
  <c r="I1147" i="4"/>
  <c r="J1147" i="4" s="1"/>
  <c r="K1147" i="4" s="1"/>
  <c r="I1146" i="4"/>
  <c r="J1146" i="4" s="1"/>
  <c r="K1146" i="4" s="1"/>
  <c r="I1145" i="4"/>
  <c r="J1145" i="4" s="1"/>
  <c r="K1145" i="4" s="1"/>
  <c r="I1144" i="4"/>
  <c r="J1144" i="4" s="1"/>
  <c r="K1144" i="4" s="1"/>
  <c r="I1143" i="4"/>
  <c r="J1143" i="4" s="1"/>
  <c r="K1143" i="4" s="1"/>
  <c r="I1142" i="4"/>
  <c r="J1142" i="4" s="1"/>
  <c r="I1141" i="4"/>
  <c r="J1141" i="4" s="1"/>
  <c r="I1140" i="4"/>
  <c r="J1140" i="4" s="1"/>
  <c r="K1140" i="4" s="1"/>
  <c r="I1139" i="4"/>
  <c r="J1139" i="4" s="1"/>
  <c r="K1139" i="4" s="1"/>
  <c r="I1138" i="4"/>
  <c r="J1138" i="4" s="1"/>
  <c r="K1138" i="4" s="1"/>
  <c r="I1137" i="4"/>
  <c r="J1137" i="4" s="1"/>
  <c r="K1137" i="4" s="1"/>
  <c r="I1136" i="4"/>
  <c r="J1136" i="4" s="1"/>
  <c r="K1136" i="4" s="1"/>
  <c r="I1135" i="4"/>
  <c r="J1135" i="4" s="1"/>
  <c r="K1135" i="4" s="1"/>
  <c r="I1134" i="4"/>
  <c r="J1134" i="4" s="1"/>
  <c r="K1134" i="4" s="1"/>
  <c r="I1133" i="4"/>
  <c r="J1133" i="4" s="1"/>
  <c r="K1133" i="4" s="1"/>
  <c r="I1132" i="4"/>
  <c r="J1132" i="4" s="1"/>
  <c r="K1132" i="4" s="1"/>
  <c r="I1131" i="4"/>
  <c r="J1131" i="4" s="1"/>
  <c r="K1131" i="4" s="1"/>
  <c r="I1130" i="4"/>
  <c r="J1130" i="4" s="1"/>
  <c r="K1130" i="4" s="1"/>
  <c r="I1129" i="4"/>
  <c r="J1129" i="4" s="1"/>
  <c r="K1129" i="4" s="1"/>
  <c r="I1128" i="4"/>
  <c r="J1128" i="4" s="1"/>
  <c r="K1128" i="4" s="1"/>
  <c r="I1127" i="4"/>
  <c r="J1127" i="4" s="1"/>
  <c r="K1127" i="4" s="1"/>
  <c r="I1126" i="4"/>
  <c r="J1126" i="4" s="1"/>
  <c r="K1126" i="4" s="1"/>
  <c r="I1125" i="4"/>
  <c r="J1125" i="4" s="1"/>
  <c r="AC148" i="4" s="1"/>
  <c r="I1124" i="4"/>
  <c r="J1124" i="4" s="1"/>
  <c r="K1124" i="4" s="1"/>
  <c r="I1123" i="4"/>
  <c r="J1123" i="4" s="1"/>
  <c r="K1123" i="4" s="1"/>
  <c r="I1122" i="4"/>
  <c r="J1122" i="4" s="1"/>
  <c r="K1122" i="4" s="1"/>
  <c r="I1121" i="4"/>
  <c r="J1121" i="4" s="1"/>
  <c r="K1121" i="4" s="1"/>
  <c r="I1120" i="4"/>
  <c r="J1120" i="4" s="1"/>
  <c r="K1120" i="4" s="1"/>
  <c r="I1119" i="4"/>
  <c r="J1119" i="4" s="1"/>
  <c r="K1119" i="4" s="1"/>
  <c r="I1118" i="4"/>
  <c r="J1118" i="4" s="1"/>
  <c r="K1118" i="4" s="1"/>
  <c r="I1117" i="4"/>
  <c r="J1117" i="4" s="1"/>
  <c r="K1117" i="4" s="1"/>
  <c r="I1116" i="4"/>
  <c r="J1116" i="4" s="1"/>
  <c r="K1116" i="4" s="1"/>
  <c r="I1115" i="4"/>
  <c r="J1115" i="4" s="1"/>
  <c r="K1115" i="4" s="1"/>
  <c r="I1114" i="4"/>
  <c r="J1114" i="4" s="1"/>
  <c r="K1114" i="4" s="1"/>
  <c r="I1113" i="4"/>
  <c r="J1113" i="4" s="1"/>
  <c r="K1113" i="4" s="1"/>
  <c r="I1112" i="4"/>
  <c r="J1112" i="4" s="1"/>
  <c r="K1112" i="4" s="1"/>
  <c r="I1111" i="4"/>
  <c r="I1110" i="4"/>
  <c r="I1109" i="4"/>
  <c r="J1109" i="4" s="1"/>
  <c r="K1109" i="4" s="1"/>
  <c r="I1108" i="4"/>
  <c r="J1108" i="4" s="1"/>
  <c r="K1108" i="4" s="1"/>
  <c r="I1107" i="4"/>
  <c r="J1107" i="4" s="1"/>
  <c r="K1107" i="4" s="1"/>
  <c r="I1106" i="4"/>
  <c r="J1106" i="4" s="1"/>
  <c r="K1106" i="4" s="1"/>
  <c r="I1105" i="4"/>
  <c r="J1105" i="4" s="1"/>
  <c r="K1105" i="4" s="1"/>
  <c r="I1104" i="4"/>
  <c r="J1104" i="4" s="1"/>
  <c r="K1104" i="4" s="1"/>
  <c r="I1103" i="4"/>
  <c r="J1103" i="4" s="1"/>
  <c r="K1103" i="4" s="1"/>
  <c r="I1102" i="4"/>
  <c r="J1102" i="4" s="1"/>
  <c r="K1102" i="4" s="1"/>
  <c r="I1101" i="4"/>
  <c r="J1101" i="4" s="1"/>
  <c r="K1101" i="4" s="1"/>
  <c r="I1100" i="4"/>
  <c r="J1100" i="4" s="1"/>
  <c r="K1100" i="4" s="1"/>
  <c r="I1099" i="4"/>
  <c r="J1099" i="4" s="1"/>
  <c r="I1098" i="4"/>
  <c r="J1098" i="4" s="1"/>
  <c r="K1098" i="4" s="1"/>
  <c r="I1097" i="4"/>
  <c r="J1097" i="4" s="1"/>
  <c r="K1097" i="4" s="1"/>
  <c r="I1096" i="4"/>
  <c r="J1096" i="4" s="1"/>
  <c r="K1096" i="4" s="1"/>
  <c r="I1095" i="4"/>
  <c r="J1095" i="4" s="1"/>
  <c r="K1095" i="4" s="1"/>
  <c r="I1094" i="4"/>
  <c r="J1094" i="4" s="1"/>
  <c r="K1094" i="4" s="1"/>
  <c r="I1093" i="4"/>
  <c r="J1093" i="4" s="1"/>
  <c r="K1093" i="4" s="1"/>
  <c r="I1092" i="4"/>
  <c r="J1092" i="4" s="1"/>
  <c r="K1092" i="4" s="1"/>
  <c r="I1091" i="4"/>
  <c r="J1091" i="4" s="1"/>
  <c r="K1091" i="4" s="1"/>
  <c r="I1090" i="4"/>
  <c r="J1090" i="4" s="1"/>
  <c r="K1090" i="4" s="1"/>
  <c r="I1089" i="4"/>
  <c r="I1088" i="4"/>
  <c r="I1087" i="4"/>
  <c r="J1087" i="4" s="1"/>
  <c r="K1087" i="4" s="1"/>
  <c r="I1086" i="4"/>
  <c r="J1086" i="4" s="1"/>
  <c r="K1086" i="4" s="1"/>
  <c r="I1085" i="4"/>
  <c r="J1085" i="4" s="1"/>
  <c r="K1085" i="4" s="1"/>
  <c r="I1084" i="4"/>
  <c r="J1084" i="4" s="1"/>
  <c r="K1084" i="4" s="1"/>
  <c r="I1083" i="4"/>
  <c r="J1083" i="4" s="1"/>
  <c r="K1083" i="4" s="1"/>
  <c r="I1082" i="4"/>
  <c r="J1082" i="4" s="1"/>
  <c r="K1082" i="4" s="1"/>
  <c r="I1081" i="4"/>
  <c r="J1081" i="4" s="1"/>
  <c r="K1081" i="4" s="1"/>
  <c r="I1080" i="4"/>
  <c r="J1080" i="4" s="1"/>
  <c r="K1080" i="4" s="1"/>
  <c r="I1079" i="4"/>
  <c r="J1079" i="4" s="1"/>
  <c r="I1078" i="4"/>
  <c r="I1077" i="4"/>
  <c r="I1076" i="4"/>
  <c r="J1076" i="4" s="1"/>
  <c r="K1076" i="4" s="1"/>
  <c r="I1075" i="4"/>
  <c r="J1075" i="4" s="1"/>
  <c r="K1075" i="4" s="1"/>
  <c r="I1074" i="4"/>
  <c r="J1074" i="4" s="1"/>
  <c r="K1074" i="4" s="1"/>
  <c r="I1073" i="4"/>
  <c r="J1073" i="4" s="1"/>
  <c r="K1073" i="4" s="1"/>
  <c r="I1072" i="4"/>
  <c r="I1071" i="4"/>
  <c r="J1071" i="4" s="1"/>
  <c r="K1071" i="4" s="1"/>
  <c r="I1070" i="4"/>
  <c r="J1070" i="4" s="1"/>
  <c r="K1070" i="4" s="1"/>
  <c r="I1069" i="4"/>
  <c r="J1069" i="4" s="1"/>
  <c r="K1069" i="4" s="1"/>
  <c r="I1068" i="4"/>
  <c r="J1068" i="4" s="1"/>
  <c r="K1068" i="4" s="1"/>
  <c r="I1067" i="4"/>
  <c r="J1067" i="4" s="1"/>
  <c r="K1067" i="4" s="1"/>
  <c r="I1066" i="4"/>
  <c r="J1066" i="4" s="1"/>
  <c r="K1066" i="4" s="1"/>
  <c r="I1065" i="4"/>
  <c r="J1065" i="4" s="1"/>
  <c r="K1065" i="4" s="1"/>
  <c r="I1064" i="4"/>
  <c r="J1064" i="4" s="1"/>
  <c r="K1064" i="4" s="1"/>
  <c r="I1063" i="4"/>
  <c r="J1063" i="4" s="1"/>
  <c r="K1063" i="4" s="1"/>
  <c r="I1062" i="4"/>
  <c r="J1062" i="4" s="1"/>
  <c r="K1062" i="4" s="1"/>
  <c r="I1061" i="4"/>
  <c r="J1061" i="4" s="1"/>
  <c r="K1061" i="4" s="1"/>
  <c r="I1060" i="4"/>
  <c r="J1060" i="4" s="1"/>
  <c r="K1060" i="4" s="1"/>
  <c r="I1059" i="4"/>
  <c r="J1059" i="4" s="1"/>
  <c r="I1058" i="4"/>
  <c r="J1058" i="4" s="1"/>
  <c r="K1058" i="4" s="1"/>
  <c r="I1057" i="4"/>
  <c r="J1057" i="4" s="1"/>
  <c r="K1057" i="4" s="1"/>
  <c r="I1056" i="4"/>
  <c r="J1056" i="4" s="1"/>
  <c r="K1056" i="4" s="1"/>
  <c r="I1055" i="4"/>
  <c r="J1055" i="4" s="1"/>
  <c r="I1054" i="4"/>
  <c r="J1054" i="4" s="1"/>
  <c r="K1054" i="4" s="1"/>
  <c r="I1053" i="4"/>
  <c r="J1053" i="4" s="1"/>
  <c r="K1053" i="4" s="1"/>
  <c r="I1052" i="4"/>
  <c r="J1052" i="4" s="1"/>
  <c r="K1052" i="4" s="1"/>
  <c r="I1051" i="4"/>
  <c r="J1051" i="4" s="1"/>
  <c r="K1051" i="4" s="1"/>
  <c r="I1050" i="4"/>
  <c r="J1050" i="4" s="1"/>
  <c r="K1050" i="4" s="1"/>
  <c r="I1049" i="4"/>
  <c r="J1049" i="4" s="1"/>
  <c r="K1049" i="4" s="1"/>
  <c r="I1048" i="4"/>
  <c r="J1048" i="4" s="1"/>
  <c r="K1048" i="4" s="1"/>
  <c r="I1047" i="4"/>
  <c r="J1047" i="4" s="1"/>
  <c r="K1047" i="4" s="1"/>
  <c r="I1046" i="4"/>
  <c r="J1046" i="4" s="1"/>
  <c r="I1045" i="4"/>
  <c r="J1045" i="4" s="1"/>
  <c r="K1045" i="4" s="1"/>
  <c r="I1044" i="4"/>
  <c r="J1044" i="4" s="1"/>
  <c r="K1044" i="4" s="1"/>
  <c r="I1043" i="4"/>
  <c r="J1043" i="4" s="1"/>
  <c r="K1043" i="4" s="1"/>
  <c r="I1042" i="4"/>
  <c r="J1042" i="4" s="1"/>
  <c r="I1041" i="4"/>
  <c r="J1041" i="4" s="1"/>
  <c r="K1041" i="4" s="1"/>
  <c r="I1040" i="4"/>
  <c r="J1040" i="4" s="1"/>
  <c r="K1040" i="4" s="1"/>
  <c r="I1039" i="4"/>
  <c r="J1039" i="4" s="1"/>
  <c r="K1039" i="4" s="1"/>
  <c r="I1038" i="4"/>
  <c r="J1038" i="4" s="1"/>
  <c r="K1038" i="4" s="1"/>
  <c r="I1037" i="4"/>
  <c r="J1037" i="4" s="1"/>
  <c r="I1036" i="4"/>
  <c r="J1036" i="4" s="1"/>
  <c r="K1036" i="4" s="1"/>
  <c r="I1035" i="4"/>
  <c r="J1035" i="4" s="1"/>
  <c r="K1035" i="4" s="1"/>
  <c r="I1034" i="4"/>
  <c r="J1034" i="4" s="1"/>
  <c r="K1034" i="4" s="1"/>
  <c r="I1033" i="4"/>
  <c r="J1033" i="4" s="1"/>
  <c r="K1033" i="4" s="1"/>
  <c r="I1032" i="4"/>
  <c r="J1032" i="4" s="1"/>
  <c r="K1032" i="4" s="1"/>
  <c r="I1031" i="4"/>
  <c r="J1031" i="4" s="1"/>
  <c r="K1031" i="4" s="1"/>
  <c r="I1030" i="4"/>
  <c r="J1030" i="4" s="1"/>
  <c r="K1030" i="4" s="1"/>
  <c r="I1029" i="4"/>
  <c r="J1029" i="4" s="1"/>
  <c r="K1029" i="4" s="1"/>
  <c r="I1028" i="4"/>
  <c r="J1028" i="4" s="1"/>
  <c r="K1028" i="4" s="1"/>
  <c r="I1027" i="4"/>
  <c r="J1027" i="4" s="1"/>
  <c r="K1027" i="4" s="1"/>
  <c r="I1026" i="4"/>
  <c r="J1026" i="4" s="1"/>
  <c r="K1026" i="4" s="1"/>
  <c r="I1025" i="4"/>
  <c r="J1025" i="4" s="1"/>
  <c r="K1025" i="4" s="1"/>
  <c r="I1024" i="4"/>
  <c r="J1024" i="4" s="1"/>
  <c r="K1024" i="4" s="1"/>
  <c r="I1023" i="4"/>
  <c r="J1023" i="4" s="1"/>
  <c r="I1022" i="4"/>
  <c r="J1022" i="4" s="1"/>
  <c r="K1022" i="4" s="1"/>
  <c r="I1021" i="4"/>
  <c r="J1021" i="4" s="1"/>
  <c r="K1021" i="4" s="1"/>
  <c r="I1020" i="4"/>
  <c r="J1020" i="4" s="1"/>
  <c r="K1020" i="4" s="1"/>
  <c r="I1019" i="4"/>
  <c r="J1019" i="4" s="1"/>
  <c r="K1019" i="4" s="1"/>
  <c r="I1018" i="4"/>
  <c r="J1018" i="4" s="1"/>
  <c r="K1018" i="4" s="1"/>
  <c r="I1017" i="4"/>
  <c r="J1017" i="4" s="1"/>
  <c r="K1017" i="4" s="1"/>
  <c r="I1016" i="4"/>
  <c r="J1016" i="4" s="1"/>
  <c r="K1016" i="4" s="1"/>
  <c r="I1015" i="4"/>
  <c r="J1015" i="4" s="1"/>
  <c r="K1015" i="4" s="1"/>
  <c r="I1014" i="4"/>
  <c r="J1014" i="4" s="1"/>
  <c r="K1014" i="4" s="1"/>
  <c r="I1013" i="4"/>
  <c r="J1013" i="4" s="1"/>
  <c r="K1013" i="4" s="1"/>
  <c r="I1012" i="4"/>
  <c r="J1012" i="4" s="1"/>
  <c r="K1012" i="4" s="1"/>
  <c r="I1011" i="4"/>
  <c r="J1011" i="4" s="1"/>
  <c r="I1010" i="4"/>
  <c r="J1010" i="4" s="1"/>
  <c r="I1009" i="4"/>
  <c r="J1009" i="4" s="1"/>
  <c r="K1009" i="4" s="1"/>
  <c r="I1008" i="4"/>
  <c r="J1008" i="4" s="1"/>
  <c r="K1008" i="4" s="1"/>
  <c r="I1007" i="4"/>
  <c r="J1007" i="4" s="1"/>
  <c r="K1007" i="4" s="1"/>
  <c r="I1006" i="4"/>
  <c r="J1006" i="4" s="1"/>
  <c r="K1006" i="4" s="1"/>
  <c r="I1005" i="4"/>
  <c r="J1005" i="4" s="1"/>
  <c r="K1005" i="4" s="1"/>
  <c r="I1004" i="4"/>
  <c r="J1004" i="4" s="1"/>
  <c r="K1004" i="4" s="1"/>
  <c r="I1003" i="4"/>
  <c r="J1003" i="4" s="1"/>
  <c r="K1003" i="4" s="1"/>
  <c r="I1002" i="4"/>
  <c r="J1002" i="4" s="1"/>
  <c r="K1002" i="4" s="1"/>
  <c r="I1001" i="4"/>
  <c r="J1001" i="4" s="1"/>
  <c r="K1001" i="4" s="1"/>
  <c r="I1000" i="4"/>
  <c r="J1000" i="4" s="1"/>
  <c r="K1000" i="4" s="1"/>
  <c r="I999" i="4"/>
  <c r="J999" i="4" s="1"/>
  <c r="K999" i="4" s="1"/>
  <c r="I998" i="4"/>
  <c r="J998" i="4" s="1"/>
  <c r="K998" i="4" s="1"/>
  <c r="I997" i="4"/>
  <c r="J997" i="4" s="1"/>
  <c r="K997" i="4" s="1"/>
  <c r="I996" i="4"/>
  <c r="J996" i="4" s="1"/>
  <c r="K996" i="4" s="1"/>
  <c r="I995" i="4"/>
  <c r="J995" i="4" s="1"/>
  <c r="K995" i="4" s="1"/>
  <c r="I994" i="4"/>
  <c r="J994" i="4" s="1"/>
  <c r="K994" i="4" s="1"/>
  <c r="I993" i="4"/>
  <c r="J993" i="4" s="1"/>
  <c r="K993" i="4" s="1"/>
  <c r="I992" i="4"/>
  <c r="I991" i="4"/>
  <c r="I990" i="4"/>
  <c r="J990" i="4" s="1"/>
  <c r="K990" i="4" s="1"/>
  <c r="I989" i="4"/>
  <c r="J989" i="4" s="1"/>
  <c r="K989" i="4" s="1"/>
  <c r="I988" i="4"/>
  <c r="J988" i="4" s="1"/>
  <c r="K988" i="4" s="1"/>
  <c r="I987" i="4"/>
  <c r="J987" i="4" s="1"/>
  <c r="K987" i="4" s="1"/>
  <c r="I986" i="4"/>
  <c r="J986" i="4" s="1"/>
  <c r="K986" i="4" s="1"/>
  <c r="I985" i="4"/>
  <c r="J985" i="4" s="1"/>
  <c r="I984" i="4"/>
  <c r="J984" i="4" s="1"/>
  <c r="I983" i="4"/>
  <c r="J983" i="4" s="1"/>
  <c r="I982" i="4"/>
  <c r="J982" i="4" s="1"/>
  <c r="I981" i="4"/>
  <c r="J981" i="4" s="1"/>
  <c r="AC130" i="4" s="1"/>
  <c r="I980" i="4"/>
  <c r="J980" i="4" s="1"/>
  <c r="K980" i="4" s="1"/>
  <c r="I979" i="4"/>
  <c r="J979" i="4" s="1"/>
  <c r="K979" i="4" s="1"/>
  <c r="I978" i="4"/>
  <c r="J978" i="4" s="1"/>
  <c r="K978" i="4" s="1"/>
  <c r="I977" i="4"/>
  <c r="J977" i="4" s="1"/>
  <c r="K977" i="4" s="1"/>
  <c r="I976" i="4"/>
  <c r="J976" i="4" s="1"/>
  <c r="K976" i="4" s="1"/>
  <c r="I975" i="4"/>
  <c r="J975" i="4" s="1"/>
  <c r="K975" i="4" s="1"/>
  <c r="I974" i="4"/>
  <c r="J974" i="4" s="1"/>
  <c r="K974" i="4" s="1"/>
  <c r="I973" i="4"/>
  <c r="J973" i="4" s="1"/>
  <c r="K973" i="4" s="1"/>
  <c r="I972" i="4"/>
  <c r="J972" i="4" s="1"/>
  <c r="K972" i="4" s="1"/>
  <c r="I971" i="4"/>
  <c r="J971" i="4" s="1"/>
  <c r="I970" i="4"/>
  <c r="J970" i="4" s="1"/>
  <c r="K970" i="4" s="1"/>
  <c r="I969" i="4"/>
  <c r="J969" i="4" s="1"/>
  <c r="K969" i="4" s="1"/>
  <c r="I968" i="4"/>
  <c r="J968" i="4" s="1"/>
  <c r="K968" i="4" s="1"/>
  <c r="I967" i="4"/>
  <c r="J967" i="4" s="1"/>
  <c r="K967" i="4" s="1"/>
  <c r="I966" i="4"/>
  <c r="J966" i="4" s="1"/>
  <c r="K966" i="4" s="1"/>
  <c r="I965" i="4"/>
  <c r="J965" i="4" s="1"/>
  <c r="K965" i="4" s="1"/>
  <c r="I964" i="4"/>
  <c r="J964" i="4" s="1"/>
  <c r="K964" i="4" s="1"/>
  <c r="I963" i="4"/>
  <c r="J963" i="4" s="1"/>
  <c r="K963" i="4" s="1"/>
  <c r="I962" i="4"/>
  <c r="J962" i="4" s="1"/>
  <c r="K962" i="4" s="1"/>
  <c r="I961" i="4"/>
  <c r="J961" i="4" s="1"/>
  <c r="K961" i="4" s="1"/>
  <c r="I960" i="4"/>
  <c r="J960" i="4" s="1"/>
  <c r="K960" i="4" s="1"/>
  <c r="I959" i="4"/>
  <c r="J959" i="4" s="1"/>
  <c r="K959" i="4" s="1"/>
  <c r="I958" i="4"/>
  <c r="J958" i="4" s="1"/>
  <c r="K958" i="4" s="1"/>
  <c r="I957" i="4"/>
  <c r="J957" i="4" s="1"/>
  <c r="K957" i="4" s="1"/>
  <c r="I956" i="4"/>
  <c r="J956" i="4" s="1"/>
  <c r="K956" i="4" s="1"/>
  <c r="I955" i="4"/>
  <c r="J955" i="4" s="1"/>
  <c r="K955" i="4" s="1"/>
  <c r="I954" i="4"/>
  <c r="J954" i="4" s="1"/>
  <c r="I953" i="4"/>
  <c r="J953" i="4" s="1"/>
  <c r="I952" i="4"/>
  <c r="J952" i="4" s="1"/>
  <c r="K952" i="4" s="1"/>
  <c r="I951" i="4"/>
  <c r="J951" i="4" s="1"/>
  <c r="K951" i="4" s="1"/>
  <c r="I950" i="4"/>
  <c r="J950" i="4" s="1"/>
  <c r="K950" i="4" s="1"/>
  <c r="I949" i="4"/>
  <c r="J949" i="4" s="1"/>
  <c r="K949" i="4" s="1"/>
  <c r="I948" i="4"/>
  <c r="J948" i="4" s="1"/>
  <c r="I947" i="4"/>
  <c r="J947" i="4" s="1"/>
  <c r="K947" i="4" s="1"/>
  <c r="I946" i="4"/>
  <c r="J946" i="4" s="1"/>
  <c r="K946" i="4" s="1"/>
  <c r="I945" i="4"/>
  <c r="J945" i="4" s="1"/>
  <c r="K945" i="4" s="1"/>
  <c r="I944" i="4"/>
  <c r="J944" i="4" s="1"/>
  <c r="K944" i="4" s="1"/>
  <c r="I943" i="4"/>
  <c r="J943" i="4" s="1"/>
  <c r="K943" i="4" s="1"/>
  <c r="I942" i="4"/>
  <c r="I941" i="4"/>
  <c r="I940" i="4"/>
  <c r="J940" i="4" s="1"/>
  <c r="K940" i="4" s="1"/>
  <c r="I939" i="4"/>
  <c r="J939" i="4" s="1"/>
  <c r="K939" i="4" s="1"/>
  <c r="I938" i="4"/>
  <c r="J938" i="4" s="1"/>
  <c r="K938" i="4" s="1"/>
  <c r="I937" i="4"/>
  <c r="J937" i="4" s="1"/>
  <c r="K937" i="4" s="1"/>
  <c r="I936" i="4"/>
  <c r="J936" i="4" s="1"/>
  <c r="K936" i="4" s="1"/>
  <c r="I935" i="4"/>
  <c r="J935" i="4" s="1"/>
  <c r="K935" i="4" s="1"/>
  <c r="I934" i="4"/>
  <c r="J934" i="4" s="1"/>
  <c r="K934" i="4" s="1"/>
  <c r="I933" i="4"/>
  <c r="J933" i="4" s="1"/>
  <c r="AU906" i="4" s="1"/>
  <c r="I932" i="4"/>
  <c r="J932" i="4" s="1"/>
  <c r="K932" i="4" s="1"/>
  <c r="I931" i="4"/>
  <c r="J931" i="4" s="1"/>
  <c r="K931" i="4" s="1"/>
  <c r="I930" i="4"/>
  <c r="J930" i="4" s="1"/>
  <c r="K930" i="4" s="1"/>
  <c r="I929" i="4"/>
  <c r="J929" i="4" s="1"/>
  <c r="K929" i="4" s="1"/>
  <c r="I928" i="4"/>
  <c r="J928" i="4" s="1"/>
  <c r="K928" i="4" s="1"/>
  <c r="I927" i="4"/>
  <c r="J927" i="4" s="1"/>
  <c r="K927" i="4" s="1"/>
  <c r="I926" i="4"/>
  <c r="J926" i="4" s="1"/>
  <c r="K926" i="4" s="1"/>
  <c r="I925" i="4"/>
  <c r="J925" i="4" s="1"/>
  <c r="K925" i="4" s="1"/>
  <c r="I924" i="4"/>
  <c r="J924" i="4" s="1"/>
  <c r="K924" i="4" s="1"/>
  <c r="I923" i="4"/>
  <c r="J923" i="4" s="1"/>
  <c r="K923" i="4" s="1"/>
  <c r="I922" i="4"/>
  <c r="J922" i="4" s="1"/>
  <c r="K922" i="4" s="1"/>
  <c r="I921" i="4"/>
  <c r="J921" i="4" s="1"/>
  <c r="K921" i="4" s="1"/>
  <c r="I920" i="4"/>
  <c r="J920" i="4" s="1"/>
  <c r="K920" i="4" s="1"/>
  <c r="I919" i="4"/>
  <c r="J919" i="4" s="1"/>
  <c r="K919" i="4" s="1"/>
  <c r="I918" i="4"/>
  <c r="J918" i="4" s="1"/>
  <c r="K918" i="4" s="1"/>
  <c r="I917" i="4"/>
  <c r="J917" i="4" s="1"/>
  <c r="K917" i="4" s="1"/>
  <c r="I916" i="4"/>
  <c r="J916" i="4" s="1"/>
  <c r="K916" i="4" s="1"/>
  <c r="I915" i="4"/>
  <c r="J915" i="4" s="1"/>
  <c r="I914" i="4"/>
  <c r="J914" i="4" s="1"/>
  <c r="I913" i="4"/>
  <c r="J913" i="4" s="1"/>
  <c r="K913" i="4" s="1"/>
  <c r="I912" i="4"/>
  <c r="J912" i="4" s="1"/>
  <c r="K912" i="4" s="1"/>
  <c r="I911" i="4"/>
  <c r="J911" i="4" s="1"/>
  <c r="K911" i="4" s="1"/>
  <c r="I910" i="4"/>
  <c r="J910" i="4" s="1"/>
  <c r="K910" i="4" s="1"/>
  <c r="I909" i="4"/>
  <c r="J909" i="4" s="1"/>
  <c r="K909" i="4" s="1"/>
  <c r="I908" i="4"/>
  <c r="J908" i="4" s="1"/>
  <c r="K908" i="4" s="1"/>
  <c r="I907" i="4"/>
  <c r="J907" i="4" s="1"/>
  <c r="K907" i="4" s="1"/>
  <c r="I906" i="4"/>
  <c r="J906" i="4" s="1"/>
  <c r="K906" i="4" s="1"/>
  <c r="I905" i="4"/>
  <c r="J905" i="4" s="1"/>
  <c r="K905" i="4" s="1"/>
  <c r="I904" i="4"/>
  <c r="I903" i="4"/>
  <c r="I902" i="4"/>
  <c r="J902" i="4" s="1"/>
  <c r="K902" i="4" s="1"/>
  <c r="I901" i="4"/>
  <c r="J901" i="4" s="1"/>
  <c r="K901" i="4" s="1"/>
  <c r="I900" i="4"/>
  <c r="J900" i="4" s="1"/>
  <c r="K900" i="4" s="1"/>
  <c r="I899" i="4"/>
  <c r="J899" i="4" s="1"/>
  <c r="K899" i="4" s="1"/>
  <c r="I898" i="4"/>
  <c r="J898" i="4" s="1"/>
  <c r="K898" i="4" s="1"/>
  <c r="I897" i="4"/>
  <c r="J897" i="4" s="1"/>
  <c r="K897" i="4" s="1"/>
  <c r="I896" i="4"/>
  <c r="J896" i="4" s="1"/>
  <c r="I895" i="4"/>
  <c r="J895" i="4" s="1"/>
  <c r="K895" i="4" s="1"/>
  <c r="I894" i="4"/>
  <c r="J894" i="4" s="1"/>
  <c r="K894" i="4" s="1"/>
  <c r="I893" i="4"/>
  <c r="J893" i="4" s="1"/>
  <c r="I892" i="4"/>
  <c r="J892" i="4" s="1"/>
  <c r="K892" i="4" s="1"/>
  <c r="I891" i="4"/>
  <c r="J891" i="4" s="1"/>
  <c r="K891" i="4" s="1"/>
  <c r="I890" i="4"/>
  <c r="J890" i="4" s="1"/>
  <c r="K890" i="4" s="1"/>
  <c r="I889" i="4"/>
  <c r="J889" i="4" s="1"/>
  <c r="K889" i="4" s="1"/>
  <c r="I888" i="4"/>
  <c r="J888" i="4" s="1"/>
  <c r="K888" i="4" s="1"/>
  <c r="I887" i="4"/>
  <c r="J887" i="4" s="1"/>
  <c r="K887" i="4" s="1"/>
  <c r="I886" i="4"/>
  <c r="J886" i="4" s="1"/>
  <c r="K886" i="4" s="1"/>
  <c r="I885" i="4"/>
  <c r="J885" i="4" s="1"/>
  <c r="K885" i="4" s="1"/>
  <c r="I884" i="4"/>
  <c r="J884" i="4" s="1"/>
  <c r="K884" i="4" s="1"/>
  <c r="I883" i="4"/>
  <c r="J883" i="4" s="1"/>
  <c r="I882" i="4"/>
  <c r="J882" i="4" s="1"/>
  <c r="K882" i="4" s="1"/>
  <c r="I881" i="4"/>
  <c r="J881" i="4" s="1"/>
  <c r="K881" i="4" s="1"/>
  <c r="I880" i="4"/>
  <c r="J880" i="4" s="1"/>
  <c r="K880" i="4" s="1"/>
  <c r="I879" i="4"/>
  <c r="J879" i="4" s="1"/>
  <c r="K879" i="4" s="1"/>
  <c r="I878" i="4"/>
  <c r="J878" i="4" s="1"/>
  <c r="K878" i="4" s="1"/>
  <c r="I877" i="4"/>
  <c r="J877" i="4" s="1"/>
  <c r="I876" i="4"/>
  <c r="J876" i="4" s="1"/>
  <c r="K876" i="4" s="1"/>
  <c r="I875" i="4"/>
  <c r="J875" i="4" s="1"/>
  <c r="K875" i="4" s="1"/>
  <c r="I874" i="4"/>
  <c r="I873" i="4"/>
  <c r="I872" i="4"/>
  <c r="J872" i="4" s="1"/>
  <c r="K872" i="4" s="1"/>
  <c r="I871" i="4"/>
  <c r="J871" i="4" s="1"/>
  <c r="K871" i="4" s="1"/>
  <c r="I870" i="4"/>
  <c r="J870" i="4" s="1"/>
  <c r="I869" i="4"/>
  <c r="J869" i="4" s="1"/>
  <c r="K869" i="4" s="1"/>
  <c r="I868" i="4"/>
  <c r="J868" i="4" s="1"/>
  <c r="K868" i="4" s="1"/>
  <c r="I867" i="4"/>
  <c r="J867" i="4" s="1"/>
  <c r="K867" i="4" s="1"/>
  <c r="I866" i="4"/>
  <c r="J866" i="4" s="1"/>
  <c r="K866" i="4" s="1"/>
  <c r="I865" i="4"/>
  <c r="J865" i="4" s="1"/>
  <c r="K865" i="4" s="1"/>
  <c r="I864" i="4"/>
  <c r="J864" i="4" s="1"/>
  <c r="K864" i="4" s="1"/>
  <c r="I863" i="4"/>
  <c r="J863" i="4" s="1"/>
  <c r="K863" i="4" s="1"/>
  <c r="I862" i="4"/>
  <c r="J862" i="4" s="1"/>
  <c r="K862" i="4" s="1"/>
  <c r="I861" i="4"/>
  <c r="J861" i="4" s="1"/>
  <c r="K861" i="4" s="1"/>
  <c r="I860" i="4"/>
  <c r="J860" i="4" s="1"/>
  <c r="K860" i="4" s="1"/>
  <c r="I859" i="4"/>
  <c r="J859" i="4" s="1"/>
  <c r="K859" i="4" s="1"/>
  <c r="I858" i="4"/>
  <c r="J858" i="4" s="1"/>
  <c r="K858" i="4" s="1"/>
  <c r="I857" i="4"/>
  <c r="J857" i="4" s="1"/>
  <c r="I856" i="4"/>
  <c r="J856" i="4" s="1"/>
  <c r="K856" i="4" s="1"/>
  <c r="I855" i="4"/>
  <c r="J855" i="4" s="1"/>
  <c r="K855" i="4" s="1"/>
  <c r="I854" i="4"/>
  <c r="J854" i="4" s="1"/>
  <c r="K854" i="4" s="1"/>
  <c r="I853" i="4"/>
  <c r="J853" i="4" s="1"/>
  <c r="K853" i="4" s="1"/>
  <c r="I852" i="4"/>
  <c r="J852" i="4" s="1"/>
  <c r="K852" i="4" s="1"/>
  <c r="I851" i="4"/>
  <c r="J851" i="4" s="1"/>
  <c r="K851" i="4" s="1"/>
  <c r="I850" i="4"/>
  <c r="J850" i="4" s="1"/>
  <c r="K850" i="4" s="1"/>
  <c r="I849" i="4"/>
  <c r="J849" i="4" s="1"/>
  <c r="K849" i="4" s="1"/>
  <c r="I848" i="4"/>
  <c r="J848" i="4" s="1"/>
  <c r="K848" i="4" s="1"/>
  <c r="I847" i="4"/>
  <c r="J847" i="4" s="1"/>
  <c r="K847" i="4" s="1"/>
  <c r="I846" i="4"/>
  <c r="J846" i="4" s="1"/>
  <c r="K846" i="4" s="1"/>
  <c r="I845" i="4"/>
  <c r="J845" i="4" s="1"/>
  <c r="K845" i="4" s="1"/>
  <c r="I844" i="4"/>
  <c r="J844" i="4" s="1"/>
  <c r="K844" i="4" s="1"/>
  <c r="I843" i="4"/>
  <c r="J843" i="4" s="1"/>
  <c r="K843" i="4" s="1"/>
  <c r="I842" i="4"/>
  <c r="J842" i="4" s="1"/>
  <c r="K842" i="4" s="1"/>
  <c r="I841" i="4"/>
  <c r="J841" i="4" s="1"/>
  <c r="I840" i="4"/>
  <c r="J840" i="4" s="1"/>
  <c r="K840" i="4" s="1"/>
  <c r="I839" i="4"/>
  <c r="J839" i="4" s="1"/>
  <c r="K839" i="4" s="1"/>
  <c r="I838" i="4"/>
  <c r="J838" i="4" s="1"/>
  <c r="K838" i="4" s="1"/>
  <c r="I837" i="4"/>
  <c r="J837" i="4" s="1"/>
  <c r="K837" i="4" s="1"/>
  <c r="I836" i="4"/>
  <c r="J836" i="4" s="1"/>
  <c r="K836" i="4" s="1"/>
  <c r="I835" i="4"/>
  <c r="J835" i="4" s="1"/>
  <c r="K835" i="4" s="1"/>
  <c r="I834" i="4"/>
  <c r="J834" i="4" s="1"/>
  <c r="K834" i="4" s="1"/>
  <c r="I833" i="4"/>
  <c r="J833" i="4" s="1"/>
  <c r="K833" i="4" s="1"/>
  <c r="I832" i="4"/>
  <c r="J832" i="4" s="1"/>
  <c r="K832" i="4" s="1"/>
  <c r="I831" i="4"/>
  <c r="J831" i="4" s="1"/>
  <c r="K831" i="4" s="1"/>
  <c r="I830" i="4"/>
  <c r="J830" i="4" s="1"/>
  <c r="K830" i="4" s="1"/>
  <c r="I829" i="4"/>
  <c r="J829" i="4" s="1"/>
  <c r="K829" i="4" s="1"/>
  <c r="I828" i="4"/>
  <c r="J828" i="4" s="1"/>
  <c r="K828" i="4" s="1"/>
  <c r="I827" i="4"/>
  <c r="J827" i="4" s="1"/>
  <c r="K827" i="4" s="1"/>
  <c r="I826" i="4"/>
  <c r="J826" i="4" s="1"/>
  <c r="K826" i="4" s="1"/>
  <c r="I825" i="4"/>
  <c r="J825" i="4" s="1"/>
  <c r="K825" i="4" s="1"/>
  <c r="I824" i="4"/>
  <c r="J824" i="4" s="1"/>
  <c r="K824" i="4" s="1"/>
  <c r="I823" i="4"/>
  <c r="J823" i="4" s="1"/>
  <c r="K823" i="4" s="1"/>
  <c r="I822" i="4"/>
  <c r="J822" i="4" s="1"/>
  <c r="K822" i="4" s="1"/>
  <c r="I821" i="4"/>
  <c r="J821" i="4" s="1"/>
  <c r="I820" i="4"/>
  <c r="J820" i="4" s="1"/>
  <c r="K820" i="4" s="1"/>
  <c r="I819" i="4"/>
  <c r="J819" i="4" s="1"/>
  <c r="K819" i="4" s="1"/>
  <c r="I818" i="4"/>
  <c r="J818" i="4" s="1"/>
  <c r="K818" i="4" s="1"/>
  <c r="I817" i="4"/>
  <c r="J817" i="4" s="1"/>
  <c r="K817" i="4" s="1"/>
  <c r="I816" i="4"/>
  <c r="J816" i="4" s="1"/>
  <c r="K816" i="4" s="1"/>
  <c r="I815" i="4"/>
  <c r="J815" i="4" s="1"/>
  <c r="K815" i="4" s="1"/>
  <c r="I814" i="4"/>
  <c r="J814" i="4" s="1"/>
  <c r="K814" i="4" s="1"/>
  <c r="I813" i="4"/>
  <c r="J813" i="4" s="1"/>
  <c r="AC114" i="4" s="1"/>
  <c r="I812" i="4"/>
  <c r="J812" i="4" s="1"/>
  <c r="K812" i="4" s="1"/>
  <c r="I811" i="4"/>
  <c r="J811" i="4" s="1"/>
  <c r="K811" i="4" s="1"/>
  <c r="I810" i="4"/>
  <c r="J810" i="4" s="1"/>
  <c r="K810" i="4" s="1"/>
  <c r="I809" i="4"/>
  <c r="J809" i="4" s="1"/>
  <c r="K809" i="4" s="1"/>
  <c r="I808" i="4"/>
  <c r="J808" i="4" s="1"/>
  <c r="K808" i="4" s="1"/>
  <c r="I807" i="4"/>
  <c r="J807" i="4" s="1"/>
  <c r="K807" i="4" s="1"/>
  <c r="I806" i="4"/>
  <c r="J806" i="4" s="1"/>
  <c r="K806" i="4" s="1"/>
  <c r="I805" i="4"/>
  <c r="J805" i="4" s="1"/>
  <c r="K805" i="4" s="1"/>
  <c r="I804" i="4"/>
  <c r="J804" i="4" s="1"/>
  <c r="K804" i="4" s="1"/>
  <c r="I803" i="4"/>
  <c r="J803" i="4" s="1"/>
  <c r="K803" i="4" s="1"/>
  <c r="I802" i="4"/>
  <c r="J802" i="4" s="1"/>
  <c r="K802" i="4" s="1"/>
  <c r="I801" i="4"/>
  <c r="J801" i="4" s="1"/>
  <c r="AC113" i="4" s="1"/>
  <c r="I800" i="4"/>
  <c r="J800" i="4" s="1"/>
  <c r="K800" i="4" s="1"/>
  <c r="I799" i="4"/>
  <c r="J799" i="4" s="1"/>
  <c r="K799" i="4" s="1"/>
  <c r="I798" i="4"/>
  <c r="J798" i="4" s="1"/>
  <c r="K798" i="4" s="1"/>
  <c r="I797" i="4"/>
  <c r="J797" i="4" s="1"/>
  <c r="K797" i="4" s="1"/>
  <c r="I796" i="4"/>
  <c r="J796" i="4" s="1"/>
  <c r="K796" i="4" s="1"/>
  <c r="I795" i="4"/>
  <c r="J795" i="4" s="1"/>
  <c r="K795" i="4" s="1"/>
  <c r="I794" i="4"/>
  <c r="J794" i="4" s="1"/>
  <c r="K794" i="4" s="1"/>
  <c r="I793" i="4"/>
  <c r="J793" i="4" s="1"/>
  <c r="K793" i="4" s="1"/>
  <c r="I792" i="4"/>
  <c r="J792" i="4" s="1"/>
  <c r="K792" i="4" s="1"/>
  <c r="I791" i="4"/>
  <c r="J791" i="4" s="1"/>
  <c r="K791" i="4" s="1"/>
  <c r="I790" i="4"/>
  <c r="J790" i="4" s="1"/>
  <c r="K790" i="4" s="1"/>
  <c r="I789" i="4"/>
  <c r="J789" i="4" s="1"/>
  <c r="K789" i="4" s="1"/>
  <c r="I788" i="4"/>
  <c r="J788" i="4" s="1"/>
  <c r="K788" i="4" s="1"/>
  <c r="I787" i="4"/>
  <c r="J787" i="4" s="1"/>
  <c r="K787" i="4" s="1"/>
  <c r="I786" i="4"/>
  <c r="J786" i="4" s="1"/>
  <c r="K786" i="4" s="1"/>
  <c r="I785" i="4"/>
  <c r="J785" i="4" s="1"/>
  <c r="I784" i="4"/>
  <c r="J784" i="4" s="1"/>
  <c r="K784" i="4" s="1"/>
  <c r="I783" i="4"/>
  <c r="J783" i="4" s="1"/>
  <c r="K783" i="4" s="1"/>
  <c r="I782" i="4"/>
  <c r="J782" i="4" s="1"/>
  <c r="K782" i="4" s="1"/>
  <c r="I781" i="4"/>
  <c r="J781" i="4" s="1"/>
  <c r="I780" i="4"/>
  <c r="J780" i="4" s="1"/>
  <c r="I779" i="4"/>
  <c r="J779" i="4" s="1"/>
  <c r="K779" i="4" s="1"/>
  <c r="I778" i="4"/>
  <c r="J778" i="4" s="1"/>
  <c r="K778" i="4" s="1"/>
  <c r="I777" i="4"/>
  <c r="J777" i="4" s="1"/>
  <c r="K777" i="4" s="1"/>
  <c r="I776" i="4"/>
  <c r="J776" i="4" s="1"/>
  <c r="K776" i="4" s="1"/>
  <c r="I775" i="4"/>
  <c r="J775" i="4" s="1"/>
  <c r="K775" i="4" s="1"/>
  <c r="I774" i="4"/>
  <c r="J774" i="4" s="1"/>
  <c r="I773" i="4"/>
  <c r="J773" i="4" s="1"/>
  <c r="I772" i="4"/>
  <c r="J772" i="4" s="1"/>
  <c r="K772" i="4" s="1"/>
  <c r="I771" i="4"/>
  <c r="J771" i="4" s="1"/>
  <c r="K771" i="4" s="1"/>
  <c r="I770" i="4"/>
  <c r="J770" i="4" s="1"/>
  <c r="K770" i="4" s="1"/>
  <c r="I769" i="4"/>
  <c r="J769" i="4" s="1"/>
  <c r="K769" i="4" s="1"/>
  <c r="I768" i="4"/>
  <c r="J768" i="4" s="1"/>
  <c r="K768" i="4" s="1"/>
  <c r="I767" i="4"/>
  <c r="J767" i="4" s="1"/>
  <c r="K767" i="4" s="1"/>
  <c r="I766" i="4"/>
  <c r="J766" i="4" s="1"/>
  <c r="AU103" i="4" s="1"/>
  <c r="I765" i="4"/>
  <c r="J765" i="4" s="1"/>
  <c r="K765" i="4" s="1"/>
  <c r="I764" i="4"/>
  <c r="J764" i="4" s="1"/>
  <c r="K764" i="4" s="1"/>
  <c r="I763" i="4"/>
  <c r="J763" i="4" s="1"/>
  <c r="K763" i="4" s="1"/>
  <c r="I762" i="4"/>
  <c r="J762" i="4" s="1"/>
  <c r="K762" i="4" s="1"/>
  <c r="I761" i="4"/>
  <c r="J761" i="4" s="1"/>
  <c r="K761" i="4" s="1"/>
  <c r="I760" i="4"/>
  <c r="J760" i="4" s="1"/>
  <c r="K760" i="4" s="1"/>
  <c r="I759" i="4"/>
  <c r="J759" i="4" s="1"/>
  <c r="K759" i="4" s="1"/>
  <c r="I758" i="4"/>
  <c r="J758" i="4" s="1"/>
  <c r="K758" i="4" s="1"/>
  <c r="I757" i="4"/>
  <c r="J757" i="4" s="1"/>
  <c r="K757" i="4" s="1"/>
  <c r="I756" i="4"/>
  <c r="J756" i="4" s="1"/>
  <c r="K756" i="4" s="1"/>
  <c r="I755" i="4"/>
  <c r="J755" i="4" s="1"/>
  <c r="K755" i="4" s="1"/>
  <c r="I754" i="4"/>
  <c r="J754" i="4" s="1"/>
  <c r="K754" i="4" s="1"/>
  <c r="I753" i="4"/>
  <c r="J753" i="4" s="1"/>
  <c r="K753" i="4" s="1"/>
  <c r="I752" i="4"/>
  <c r="J752" i="4" s="1"/>
  <c r="K752" i="4" s="1"/>
  <c r="I751" i="4"/>
  <c r="J751" i="4" s="1"/>
  <c r="K751" i="4" s="1"/>
  <c r="I750" i="4"/>
  <c r="J750" i="4" s="1"/>
  <c r="K750" i="4" s="1"/>
  <c r="I749" i="4"/>
  <c r="J749" i="4" s="1"/>
  <c r="K749" i="4" s="1"/>
  <c r="I748" i="4"/>
  <c r="J748" i="4" s="1"/>
  <c r="K748" i="4" s="1"/>
  <c r="I747" i="4"/>
  <c r="J747" i="4" s="1"/>
  <c r="K747" i="4" s="1"/>
  <c r="I746" i="4"/>
  <c r="J746" i="4" s="1"/>
  <c r="K746" i="4" s="1"/>
  <c r="I745" i="4"/>
  <c r="J745" i="4" s="1"/>
  <c r="K745" i="4" s="1"/>
  <c r="I744" i="4"/>
  <c r="J744" i="4" s="1"/>
  <c r="K744" i="4" s="1"/>
  <c r="I743" i="4"/>
  <c r="J743" i="4" s="1"/>
  <c r="I742" i="4"/>
  <c r="J742" i="4" s="1"/>
  <c r="K742" i="4" s="1"/>
  <c r="I741" i="4"/>
  <c r="J741" i="4" s="1"/>
  <c r="K741" i="4" s="1"/>
  <c r="I740" i="4"/>
  <c r="J740" i="4" s="1"/>
  <c r="K740" i="4" s="1"/>
  <c r="I739" i="4"/>
  <c r="J739" i="4" s="1"/>
  <c r="K739" i="4" s="1"/>
  <c r="I738" i="4"/>
  <c r="J738" i="4" s="1"/>
  <c r="K738" i="4" s="1"/>
  <c r="I737" i="4"/>
  <c r="J737" i="4" s="1"/>
  <c r="K737" i="4" s="1"/>
  <c r="I736" i="4"/>
  <c r="J736" i="4" s="1"/>
  <c r="K736" i="4" s="1"/>
  <c r="I735" i="4"/>
  <c r="J735" i="4" s="1"/>
  <c r="K735" i="4" s="1"/>
  <c r="I734" i="4"/>
  <c r="J734" i="4" s="1"/>
  <c r="K734" i="4" s="1"/>
  <c r="I733" i="4"/>
  <c r="J733" i="4" s="1"/>
  <c r="K733" i="4" s="1"/>
  <c r="I732" i="4"/>
  <c r="J732" i="4" s="1"/>
  <c r="K732" i="4" s="1"/>
  <c r="I731" i="4"/>
  <c r="J731" i="4" s="1"/>
  <c r="K731" i="4" s="1"/>
  <c r="I730" i="4"/>
  <c r="J730" i="4" s="1"/>
  <c r="K730" i="4" s="1"/>
  <c r="I729" i="4"/>
  <c r="J729" i="4" s="1"/>
  <c r="K729" i="4" s="1"/>
  <c r="I728" i="4"/>
  <c r="J728" i="4" s="1"/>
  <c r="K728" i="4" s="1"/>
  <c r="I727" i="4"/>
  <c r="J727" i="4" s="1"/>
  <c r="K727" i="4" s="1"/>
  <c r="I726" i="4"/>
  <c r="J726" i="4" s="1"/>
  <c r="K726" i="4" s="1"/>
  <c r="I725" i="4"/>
  <c r="J725" i="4" s="1"/>
  <c r="K725" i="4" s="1"/>
  <c r="I724" i="4"/>
  <c r="J724" i="4" s="1"/>
  <c r="K724" i="4" s="1"/>
  <c r="I723" i="4"/>
  <c r="J723" i="4" s="1"/>
  <c r="K723" i="4" s="1"/>
  <c r="I722" i="4"/>
  <c r="J722" i="4" s="1"/>
  <c r="K722" i="4" s="1"/>
  <c r="I721" i="4"/>
  <c r="J721" i="4" s="1"/>
  <c r="K721" i="4" s="1"/>
  <c r="I720" i="4"/>
  <c r="J720" i="4" s="1"/>
  <c r="K720" i="4" s="1"/>
  <c r="I719" i="4"/>
  <c r="I718" i="4"/>
  <c r="I717" i="4"/>
  <c r="J717" i="4" s="1"/>
  <c r="AC104" i="4" s="1"/>
  <c r="I716" i="4"/>
  <c r="J716" i="4" s="1"/>
  <c r="K716" i="4" s="1"/>
  <c r="I715" i="4"/>
  <c r="J715" i="4" s="1"/>
  <c r="I714" i="4"/>
  <c r="J714" i="4" s="1"/>
  <c r="K714" i="4" s="1"/>
  <c r="I713" i="4"/>
  <c r="J713" i="4" s="1"/>
  <c r="K713" i="4" s="1"/>
  <c r="I712" i="4"/>
  <c r="J712" i="4" s="1"/>
  <c r="I711" i="4"/>
  <c r="J711" i="4" s="1"/>
  <c r="K711" i="4" s="1"/>
  <c r="I710" i="4"/>
  <c r="J710" i="4" s="1"/>
  <c r="K710" i="4" s="1"/>
  <c r="I709" i="4"/>
  <c r="J709" i="4" s="1"/>
  <c r="K709" i="4" s="1"/>
  <c r="I708" i="4"/>
  <c r="J708" i="4" s="1"/>
  <c r="K708" i="4" s="1"/>
  <c r="I707" i="4"/>
  <c r="J707" i="4" s="1"/>
  <c r="K707" i="4" s="1"/>
  <c r="I706" i="4"/>
  <c r="J706" i="4" s="1"/>
  <c r="K706" i="4" s="1"/>
  <c r="I705" i="4"/>
  <c r="J705" i="4" s="1"/>
  <c r="AC101" i="4" s="1"/>
  <c r="I704" i="4"/>
  <c r="J704" i="4" s="1"/>
  <c r="K704" i="4" s="1"/>
  <c r="I703" i="4"/>
  <c r="J703" i="4" s="1"/>
  <c r="K703" i="4" s="1"/>
  <c r="I702" i="4"/>
  <c r="J702" i="4" s="1"/>
  <c r="K702" i="4" s="1"/>
  <c r="I701" i="4"/>
  <c r="J701" i="4" s="1"/>
  <c r="K701" i="4" s="1"/>
  <c r="I700" i="4"/>
  <c r="J700" i="4" s="1"/>
  <c r="K700" i="4" s="1"/>
  <c r="I699" i="4"/>
  <c r="J699" i="4" s="1"/>
  <c r="K699" i="4" s="1"/>
  <c r="I698" i="4"/>
  <c r="J698" i="4" s="1"/>
  <c r="I697" i="4"/>
  <c r="J697" i="4" s="1"/>
  <c r="K697" i="4" s="1"/>
  <c r="I696" i="4"/>
  <c r="J696" i="4" s="1"/>
  <c r="K696" i="4" s="1"/>
  <c r="I695" i="4"/>
  <c r="J695" i="4" s="1"/>
  <c r="K695" i="4" s="1"/>
  <c r="I694" i="4"/>
  <c r="J694" i="4" s="1"/>
  <c r="K694" i="4" s="1"/>
  <c r="I693" i="4"/>
  <c r="J693" i="4" s="1"/>
  <c r="AU1661" i="4" s="1"/>
  <c r="I692" i="4"/>
  <c r="J692" i="4" s="1"/>
  <c r="K692" i="4" s="1"/>
  <c r="I691" i="4"/>
  <c r="J691" i="4" s="1"/>
  <c r="K691" i="4" s="1"/>
  <c r="I690" i="4"/>
  <c r="J690" i="4" s="1"/>
  <c r="K690" i="4" s="1"/>
  <c r="I689" i="4"/>
  <c r="J689" i="4" s="1"/>
  <c r="K689" i="4" s="1"/>
  <c r="I688" i="4"/>
  <c r="J688" i="4" s="1"/>
  <c r="K688" i="4" s="1"/>
  <c r="I687" i="4"/>
  <c r="J687" i="4" s="1"/>
  <c r="K687" i="4" s="1"/>
  <c r="I686" i="4"/>
  <c r="J686" i="4" s="1"/>
  <c r="K686" i="4" s="1"/>
  <c r="I685" i="4"/>
  <c r="J685" i="4" s="1"/>
  <c r="K685" i="4" s="1"/>
  <c r="I684" i="4"/>
  <c r="J684" i="4" s="1"/>
  <c r="K684" i="4" s="1"/>
  <c r="I683" i="4"/>
  <c r="J683" i="4" s="1"/>
  <c r="K683" i="4" s="1"/>
  <c r="I682" i="4"/>
  <c r="J682" i="4" s="1"/>
  <c r="AU731" i="4" s="1"/>
  <c r="I681" i="4"/>
  <c r="I680" i="4"/>
  <c r="I679" i="4"/>
  <c r="J679" i="4" s="1"/>
  <c r="I678" i="4"/>
  <c r="J678" i="4" s="1"/>
  <c r="K678" i="4" s="1"/>
  <c r="I677" i="4"/>
  <c r="J677" i="4" s="1"/>
  <c r="K677" i="4" s="1"/>
  <c r="I676" i="4"/>
  <c r="J676" i="4" s="1"/>
  <c r="K676" i="4" s="1"/>
  <c r="I675" i="4"/>
  <c r="I674" i="4"/>
  <c r="I673" i="4"/>
  <c r="J673" i="4" s="1"/>
  <c r="K673" i="4" s="1"/>
  <c r="I672" i="4"/>
  <c r="J672" i="4" s="1"/>
  <c r="K672" i="4" s="1"/>
  <c r="I671" i="4"/>
  <c r="J671" i="4" s="1"/>
  <c r="K671" i="4" s="1"/>
  <c r="I670" i="4"/>
  <c r="J670" i="4" s="1"/>
  <c r="K670" i="4" s="1"/>
  <c r="I669" i="4"/>
  <c r="J669" i="4" s="1"/>
  <c r="K669" i="4" s="1"/>
  <c r="I668" i="4"/>
  <c r="J668" i="4" s="1"/>
  <c r="K668" i="4" s="1"/>
  <c r="I667" i="4"/>
  <c r="J667" i="4" s="1"/>
  <c r="K667" i="4" s="1"/>
  <c r="I666" i="4"/>
  <c r="J666" i="4" s="1"/>
  <c r="K666" i="4" s="1"/>
  <c r="I665" i="4"/>
  <c r="J665" i="4" s="1"/>
  <c r="I664" i="4"/>
  <c r="J664" i="4" s="1"/>
  <c r="K664" i="4" s="1"/>
  <c r="I663" i="4"/>
  <c r="J663" i="4" s="1"/>
  <c r="I662" i="4"/>
  <c r="J662" i="4" s="1"/>
  <c r="K662" i="4" s="1"/>
  <c r="I661" i="4"/>
  <c r="J661" i="4" s="1"/>
  <c r="K661" i="4" s="1"/>
  <c r="I660" i="4"/>
  <c r="J660" i="4" s="1"/>
  <c r="K660" i="4" s="1"/>
  <c r="I659" i="4"/>
  <c r="J659" i="4" s="1"/>
  <c r="K659" i="4" s="1"/>
  <c r="I658" i="4"/>
  <c r="J658" i="4" s="1"/>
  <c r="K658" i="4" s="1"/>
  <c r="I657" i="4"/>
  <c r="J657" i="4" s="1"/>
  <c r="K657" i="4" s="1"/>
  <c r="I656" i="4"/>
  <c r="J656" i="4" s="1"/>
  <c r="K656" i="4" s="1"/>
  <c r="I655" i="4"/>
  <c r="J655" i="4" s="1"/>
  <c r="K655" i="4" s="1"/>
  <c r="I654" i="4"/>
  <c r="J654" i="4" s="1"/>
  <c r="K654" i="4" s="1"/>
  <c r="I653" i="4"/>
  <c r="J653" i="4" s="1"/>
  <c r="K653" i="4" s="1"/>
  <c r="I652" i="4"/>
  <c r="J652" i="4" s="1"/>
  <c r="K652" i="4" s="1"/>
  <c r="I651" i="4"/>
  <c r="J651" i="4" s="1"/>
  <c r="K651" i="4" s="1"/>
  <c r="I650" i="4"/>
  <c r="J650" i="4" s="1"/>
  <c r="K650" i="4" s="1"/>
  <c r="I649" i="4"/>
  <c r="J649" i="4" s="1"/>
  <c r="K649" i="4" s="1"/>
  <c r="I648" i="4"/>
  <c r="J648" i="4" s="1"/>
  <c r="K648" i="4" s="1"/>
  <c r="I647" i="4"/>
  <c r="J647" i="4" s="1"/>
  <c r="K647" i="4" s="1"/>
  <c r="I646" i="4"/>
  <c r="J646" i="4" s="1"/>
  <c r="K646" i="4" s="1"/>
  <c r="I645" i="4"/>
  <c r="J645" i="4" s="1"/>
  <c r="K645" i="4" s="1"/>
  <c r="I644" i="4"/>
  <c r="J644" i="4" s="1"/>
  <c r="K644" i="4" s="1"/>
  <c r="I643" i="4"/>
  <c r="J643" i="4" s="1"/>
  <c r="K643" i="4" s="1"/>
  <c r="I642" i="4"/>
  <c r="J642" i="4" s="1"/>
  <c r="K642" i="4" s="1"/>
  <c r="I641" i="4"/>
  <c r="J641" i="4" s="1"/>
  <c r="K641" i="4" s="1"/>
  <c r="I640" i="4"/>
  <c r="I639" i="4"/>
  <c r="I638" i="4"/>
  <c r="J638" i="4" s="1"/>
  <c r="K638" i="4" s="1"/>
  <c r="I637" i="4"/>
  <c r="J637" i="4" s="1"/>
  <c r="K637" i="4" s="1"/>
  <c r="I636" i="4"/>
  <c r="J636" i="4" s="1"/>
  <c r="I635" i="4"/>
  <c r="J635" i="4" s="1"/>
  <c r="K635" i="4" s="1"/>
  <c r="I634" i="4"/>
  <c r="J634" i="4" s="1"/>
  <c r="K634" i="4" s="1"/>
  <c r="I633" i="4"/>
  <c r="J633" i="4" s="1"/>
  <c r="K633" i="4" s="1"/>
  <c r="I632" i="4"/>
  <c r="J632" i="4" s="1"/>
  <c r="K632" i="4" s="1"/>
  <c r="I631" i="4"/>
  <c r="J631" i="4" s="1"/>
  <c r="K631" i="4" s="1"/>
  <c r="I630" i="4"/>
  <c r="J630" i="4" s="1"/>
  <c r="I629" i="4"/>
  <c r="J629" i="4" s="1"/>
  <c r="K629" i="4" s="1"/>
  <c r="I628" i="4"/>
  <c r="J628" i="4" s="1"/>
  <c r="K628" i="4" s="1"/>
  <c r="I627" i="4"/>
  <c r="J627" i="4" s="1"/>
  <c r="K627" i="4" s="1"/>
  <c r="I626" i="4"/>
  <c r="J626" i="4" s="1"/>
  <c r="K626" i="4" s="1"/>
  <c r="I625" i="4"/>
  <c r="J625" i="4" s="1"/>
  <c r="K625" i="4" s="1"/>
  <c r="I624" i="4"/>
  <c r="J624" i="4" s="1"/>
  <c r="K624" i="4" s="1"/>
  <c r="I623" i="4"/>
  <c r="J623" i="4" s="1"/>
  <c r="K623" i="4" s="1"/>
  <c r="I622" i="4"/>
  <c r="J622" i="4" s="1"/>
  <c r="K622" i="4" s="1"/>
  <c r="I621" i="4"/>
  <c r="J621" i="4" s="1"/>
  <c r="K621" i="4" s="1"/>
  <c r="I620" i="4"/>
  <c r="J620" i="4" s="1"/>
  <c r="K620" i="4" s="1"/>
  <c r="I619" i="4"/>
  <c r="J619" i="4" s="1"/>
  <c r="K619" i="4" s="1"/>
  <c r="I618" i="4"/>
  <c r="J618" i="4" s="1"/>
  <c r="K618" i="4" s="1"/>
  <c r="I617" i="4"/>
  <c r="J617" i="4" s="1"/>
  <c r="K617" i="4" s="1"/>
  <c r="I616" i="4"/>
  <c r="J616" i="4" s="1"/>
  <c r="K616" i="4" s="1"/>
  <c r="I615" i="4"/>
  <c r="J615" i="4" s="1"/>
  <c r="K615" i="4" s="1"/>
  <c r="I614" i="4"/>
  <c r="J614" i="4" s="1"/>
  <c r="K614" i="4" s="1"/>
  <c r="I613" i="4"/>
  <c r="J613" i="4" s="1"/>
  <c r="K613" i="4" s="1"/>
  <c r="I612" i="4"/>
  <c r="J612" i="4" s="1"/>
  <c r="K612" i="4" s="1"/>
  <c r="I611" i="4"/>
  <c r="J611" i="4" s="1"/>
  <c r="K611" i="4" s="1"/>
  <c r="I610" i="4"/>
  <c r="J610" i="4" s="1"/>
  <c r="K610" i="4" s="1"/>
  <c r="I609" i="4"/>
  <c r="J609" i="4" s="1"/>
  <c r="K609" i="4" s="1"/>
  <c r="I608" i="4"/>
  <c r="J608" i="4" s="1"/>
  <c r="K608" i="4" s="1"/>
  <c r="I607" i="4"/>
  <c r="I606" i="4"/>
  <c r="I605" i="4"/>
  <c r="J605" i="4" s="1"/>
  <c r="K605" i="4" s="1"/>
  <c r="I604" i="4"/>
  <c r="J604" i="4" s="1"/>
  <c r="K604" i="4" s="1"/>
  <c r="I603" i="4"/>
  <c r="J603" i="4" s="1"/>
  <c r="K603" i="4" s="1"/>
  <c r="I602" i="4"/>
  <c r="J602" i="4" s="1"/>
  <c r="K602" i="4" s="1"/>
  <c r="I601" i="4"/>
  <c r="J601" i="4" s="1"/>
  <c r="K601" i="4" s="1"/>
  <c r="I600" i="4"/>
  <c r="J600" i="4" s="1"/>
  <c r="I599" i="4"/>
  <c r="J599" i="4" s="1"/>
  <c r="I598" i="4"/>
  <c r="J598" i="4" s="1"/>
  <c r="K598" i="4" s="1"/>
  <c r="I597" i="4"/>
  <c r="J597" i="4" s="1"/>
  <c r="K597" i="4" s="1"/>
  <c r="I596" i="4"/>
  <c r="J596" i="4" s="1"/>
  <c r="K596" i="4" s="1"/>
  <c r="I595" i="4"/>
  <c r="J595" i="4" s="1"/>
  <c r="K595" i="4" s="1"/>
  <c r="I594" i="4"/>
  <c r="J594" i="4" s="1"/>
  <c r="K594" i="4" s="1"/>
  <c r="I593" i="4"/>
  <c r="J593" i="4" s="1"/>
  <c r="K593" i="4" s="1"/>
  <c r="I592" i="4"/>
  <c r="J592" i="4" s="1"/>
  <c r="K592" i="4" s="1"/>
  <c r="I591" i="4"/>
  <c r="J591" i="4" s="1"/>
  <c r="K591" i="4" s="1"/>
  <c r="I590" i="4"/>
  <c r="J590" i="4" s="1"/>
  <c r="K590" i="4" s="1"/>
  <c r="I589" i="4"/>
  <c r="J589" i="4" s="1"/>
  <c r="K589" i="4" s="1"/>
  <c r="I588" i="4"/>
  <c r="J588" i="4" s="1"/>
  <c r="K588" i="4" s="1"/>
  <c r="I587" i="4"/>
  <c r="J587" i="4" s="1"/>
  <c r="K587" i="4" s="1"/>
  <c r="I586" i="4"/>
  <c r="J586" i="4" s="1"/>
  <c r="K586" i="4" s="1"/>
  <c r="I585" i="4"/>
  <c r="J585" i="4" s="1"/>
  <c r="K585" i="4" s="1"/>
  <c r="I584" i="4"/>
  <c r="J584" i="4" s="1"/>
  <c r="K584" i="4" s="1"/>
  <c r="I583" i="4"/>
  <c r="J583" i="4" s="1"/>
  <c r="K583" i="4" s="1"/>
  <c r="I582" i="4"/>
  <c r="J582" i="4" s="1"/>
  <c r="K582" i="4" s="1"/>
  <c r="I581" i="4"/>
  <c r="J581" i="4" s="1"/>
  <c r="K581" i="4" s="1"/>
  <c r="I580" i="4"/>
  <c r="J580" i="4" s="1"/>
  <c r="K580" i="4" s="1"/>
  <c r="I579" i="4"/>
  <c r="J579" i="4" s="1"/>
  <c r="K579" i="4" s="1"/>
  <c r="I578" i="4"/>
  <c r="J578" i="4" s="1"/>
  <c r="K578" i="4" s="1"/>
  <c r="I577" i="4"/>
  <c r="I576" i="4"/>
  <c r="I575" i="4"/>
  <c r="J575" i="4" s="1"/>
  <c r="K575" i="4" s="1"/>
  <c r="I574" i="4"/>
  <c r="J574" i="4" s="1"/>
  <c r="K574" i="4" s="1"/>
  <c r="I573" i="4"/>
  <c r="J573" i="4" s="1"/>
  <c r="K573" i="4" s="1"/>
  <c r="I572" i="4"/>
  <c r="J572" i="4" s="1"/>
  <c r="K572" i="4" s="1"/>
  <c r="I571" i="4"/>
  <c r="J571" i="4" s="1"/>
  <c r="K571" i="4" s="1"/>
  <c r="I570" i="4"/>
  <c r="J570" i="4" s="1"/>
  <c r="K570" i="4" s="1"/>
  <c r="I569" i="4"/>
  <c r="J569" i="4" s="1"/>
  <c r="K569" i="4" s="1"/>
  <c r="I568" i="4"/>
  <c r="I567" i="4"/>
  <c r="I566" i="4"/>
  <c r="J566" i="4" s="1"/>
  <c r="K566" i="4" s="1"/>
  <c r="I565" i="4"/>
  <c r="J565" i="4" s="1"/>
  <c r="K565" i="4" s="1"/>
  <c r="I564" i="4"/>
  <c r="J564" i="4" s="1"/>
  <c r="K564" i="4" s="1"/>
  <c r="I563" i="4"/>
  <c r="J563" i="4" s="1"/>
  <c r="K563" i="4" s="1"/>
  <c r="I562" i="4"/>
  <c r="J562" i="4" s="1"/>
  <c r="K562" i="4" s="1"/>
  <c r="I561" i="4"/>
  <c r="J561" i="4" s="1"/>
  <c r="K561" i="4" s="1"/>
  <c r="I560" i="4"/>
  <c r="J560" i="4" s="1"/>
  <c r="K560" i="4" s="1"/>
  <c r="I559" i="4"/>
  <c r="J559" i="4" s="1"/>
  <c r="K559" i="4" s="1"/>
  <c r="I558" i="4"/>
  <c r="J558" i="4" s="1"/>
  <c r="K558" i="4" s="1"/>
  <c r="I557" i="4"/>
  <c r="J557" i="4" s="1"/>
  <c r="AC89" i="4" s="1"/>
  <c r="I556" i="4"/>
  <c r="J556" i="4" s="1"/>
  <c r="K556" i="4" s="1"/>
  <c r="I555" i="4"/>
  <c r="J555" i="4" s="1"/>
  <c r="K555" i="4" s="1"/>
  <c r="I554" i="4"/>
  <c r="J554" i="4" s="1"/>
  <c r="K554" i="4" s="1"/>
  <c r="I553" i="4"/>
  <c r="J553" i="4" s="1"/>
  <c r="K553" i="4" s="1"/>
  <c r="I552" i="4"/>
  <c r="J552" i="4" s="1"/>
  <c r="AU850" i="4" s="1"/>
  <c r="I551" i="4"/>
  <c r="J551" i="4" s="1"/>
  <c r="K551" i="4" s="1"/>
  <c r="I550" i="4"/>
  <c r="J550" i="4" s="1"/>
  <c r="K550" i="4" s="1"/>
  <c r="I549" i="4"/>
  <c r="J549" i="4" s="1"/>
  <c r="AC87" i="4" s="1"/>
  <c r="I548" i="4"/>
  <c r="J548" i="4" s="1"/>
  <c r="K548" i="4" s="1"/>
  <c r="I547" i="4"/>
  <c r="J547" i="4" s="1"/>
  <c r="K547" i="4" s="1"/>
  <c r="I546" i="4"/>
  <c r="J546" i="4" s="1"/>
  <c r="K546" i="4" s="1"/>
  <c r="I545" i="4"/>
  <c r="J545" i="4" s="1"/>
  <c r="K545" i="4" s="1"/>
  <c r="I544" i="4"/>
  <c r="J544" i="4" s="1"/>
  <c r="K544" i="4" s="1"/>
  <c r="I543" i="4"/>
  <c r="J543" i="4" s="1"/>
  <c r="K543" i="4" s="1"/>
  <c r="I542" i="4"/>
  <c r="J542" i="4" s="1"/>
  <c r="K542" i="4" s="1"/>
  <c r="I541" i="4"/>
  <c r="J541" i="4" s="1"/>
  <c r="K541" i="4" s="1"/>
  <c r="I540" i="4"/>
  <c r="J540" i="4" s="1"/>
  <c r="K540" i="4" s="1"/>
  <c r="I539" i="4"/>
  <c r="J539" i="4" s="1"/>
  <c r="K539" i="4" s="1"/>
  <c r="I538" i="4"/>
  <c r="J538" i="4" s="1"/>
  <c r="K538" i="4" s="1"/>
  <c r="I537" i="4"/>
  <c r="J537" i="4" s="1"/>
  <c r="K537" i="4" s="1"/>
  <c r="I536" i="4"/>
  <c r="J536" i="4" s="1"/>
  <c r="K536" i="4" s="1"/>
  <c r="I535" i="4"/>
  <c r="J535" i="4" s="1"/>
  <c r="K535" i="4" s="1"/>
  <c r="I534" i="4"/>
  <c r="J534" i="4" s="1"/>
  <c r="K534" i="4" s="1"/>
  <c r="I533" i="4"/>
  <c r="J533" i="4" s="1"/>
  <c r="K533" i="4" s="1"/>
  <c r="I532" i="4"/>
  <c r="J532" i="4" s="1"/>
  <c r="AC86" i="4" s="1"/>
  <c r="I531" i="4"/>
  <c r="J531" i="4" s="1"/>
  <c r="K531" i="4" s="1"/>
  <c r="I530" i="4"/>
  <c r="J530" i="4" s="1"/>
  <c r="K530" i="4" s="1"/>
  <c r="I529" i="4"/>
  <c r="I528" i="4"/>
  <c r="I527" i="4"/>
  <c r="J527" i="4" s="1"/>
  <c r="K527" i="4" s="1"/>
  <c r="I526" i="4"/>
  <c r="J526" i="4" s="1"/>
  <c r="K526" i="4" s="1"/>
  <c r="I525" i="4"/>
  <c r="J525" i="4" s="1"/>
  <c r="AU712" i="4" s="1"/>
  <c r="I524" i="4"/>
  <c r="J524" i="4" s="1"/>
  <c r="K524" i="4" s="1"/>
  <c r="I523" i="4"/>
  <c r="J523" i="4" s="1"/>
  <c r="K523" i="4" s="1"/>
  <c r="I522" i="4"/>
  <c r="J522" i="4" s="1"/>
  <c r="K522" i="4" s="1"/>
  <c r="I521" i="4"/>
  <c r="J521" i="4" s="1"/>
  <c r="K521" i="4" s="1"/>
  <c r="I520" i="4"/>
  <c r="J520" i="4" s="1"/>
  <c r="K520" i="4" s="1"/>
  <c r="I519" i="4"/>
  <c r="J519" i="4" s="1"/>
  <c r="K519" i="4" s="1"/>
  <c r="I518" i="4"/>
  <c r="J518" i="4" s="1"/>
  <c r="K518" i="4" s="1"/>
  <c r="I517" i="4"/>
  <c r="J517" i="4" s="1"/>
  <c r="K517" i="4" s="1"/>
  <c r="I516" i="4"/>
  <c r="J516" i="4" s="1"/>
  <c r="K516" i="4" s="1"/>
  <c r="I515" i="4"/>
  <c r="J515" i="4" s="1"/>
  <c r="K515" i="4" s="1"/>
  <c r="I514" i="4"/>
  <c r="J514" i="4" s="1"/>
  <c r="AC84" i="4" s="1"/>
  <c r="I513" i="4"/>
  <c r="J513" i="4" s="1"/>
  <c r="AC83" i="4" s="1"/>
  <c r="I512" i="4"/>
  <c r="J512" i="4" s="1"/>
  <c r="AC82" i="4" s="1"/>
  <c r="I511" i="4"/>
  <c r="J511" i="4" s="1"/>
  <c r="K511" i="4" s="1"/>
  <c r="I510" i="4"/>
  <c r="J510" i="4" s="1"/>
  <c r="K510" i="4" s="1"/>
  <c r="I509" i="4"/>
  <c r="J509" i="4" s="1"/>
  <c r="K509" i="4" s="1"/>
  <c r="I508" i="4"/>
  <c r="J508" i="4" s="1"/>
  <c r="K508" i="4" s="1"/>
  <c r="I507" i="4"/>
  <c r="J507" i="4" s="1"/>
  <c r="K507" i="4" s="1"/>
  <c r="I506" i="4"/>
  <c r="J506" i="4" s="1"/>
  <c r="K506" i="4" s="1"/>
  <c r="I505" i="4"/>
  <c r="J505" i="4" s="1"/>
  <c r="K505" i="4" s="1"/>
  <c r="I504" i="4"/>
  <c r="J504" i="4" s="1"/>
  <c r="K504" i="4" s="1"/>
  <c r="I503" i="4"/>
  <c r="J503" i="4" s="1"/>
  <c r="K503" i="4" s="1"/>
  <c r="I502" i="4"/>
  <c r="J502" i="4" s="1"/>
  <c r="K502" i="4" s="1"/>
  <c r="I501" i="4"/>
  <c r="J501" i="4" s="1"/>
  <c r="AU775" i="4" s="1"/>
  <c r="I500" i="4"/>
  <c r="J500" i="4" s="1"/>
  <c r="K500" i="4" s="1"/>
  <c r="I499" i="4"/>
  <c r="J499" i="4" s="1"/>
  <c r="AC80" i="4" s="1"/>
  <c r="I498" i="4"/>
  <c r="J498" i="4" s="1"/>
  <c r="K498" i="4" s="1"/>
  <c r="I497" i="4"/>
  <c r="J497" i="4" s="1"/>
  <c r="K497" i="4" s="1"/>
  <c r="I496" i="4"/>
  <c r="J496" i="4" s="1"/>
  <c r="K496" i="4" s="1"/>
  <c r="I495" i="4"/>
  <c r="J495" i="4" s="1"/>
  <c r="K495" i="4" s="1"/>
  <c r="I494" i="4"/>
  <c r="J494" i="4" s="1"/>
  <c r="K494" i="4" s="1"/>
  <c r="I493" i="4"/>
  <c r="J493" i="4" s="1"/>
  <c r="K493" i="4" s="1"/>
  <c r="I492" i="4"/>
  <c r="J492" i="4" s="1"/>
  <c r="AU1313" i="4" s="1"/>
  <c r="I491" i="4"/>
  <c r="J491" i="4" s="1"/>
  <c r="K491" i="4" s="1"/>
  <c r="I490" i="4"/>
  <c r="J490" i="4" s="1"/>
  <c r="K490" i="4" s="1"/>
  <c r="I489" i="4"/>
  <c r="J489" i="4" s="1"/>
  <c r="K489" i="4" s="1"/>
  <c r="I488" i="4"/>
  <c r="J488" i="4" s="1"/>
  <c r="K488" i="4" s="1"/>
  <c r="I487" i="4"/>
  <c r="J487" i="4" s="1"/>
  <c r="K487" i="4" s="1"/>
  <c r="I486" i="4"/>
  <c r="J486" i="4" s="1"/>
  <c r="K486" i="4" s="1"/>
  <c r="I485" i="4"/>
  <c r="J485" i="4" s="1"/>
  <c r="K485" i="4" s="1"/>
  <c r="I484" i="4"/>
  <c r="J484" i="4" s="1"/>
  <c r="K484" i="4" s="1"/>
  <c r="I483" i="4"/>
  <c r="J483" i="4" s="1"/>
  <c r="AC77" i="4" s="1"/>
  <c r="I482" i="4"/>
  <c r="J482" i="4" s="1"/>
  <c r="AC76" i="4" s="1"/>
  <c r="I481" i="4"/>
  <c r="J481" i="4" s="1"/>
  <c r="K481" i="4" s="1"/>
  <c r="I480" i="4"/>
  <c r="J480" i="4" s="1"/>
  <c r="AC75" i="4" s="1"/>
  <c r="I479" i="4"/>
  <c r="J479" i="4" s="1"/>
  <c r="K479" i="4" s="1"/>
  <c r="I478" i="4"/>
  <c r="J478" i="4" s="1"/>
  <c r="K478" i="4" s="1"/>
  <c r="I477" i="4"/>
  <c r="J477" i="4" s="1"/>
  <c r="K477" i="4" s="1"/>
  <c r="I476" i="4"/>
  <c r="J476" i="4" s="1"/>
  <c r="K476" i="4" s="1"/>
  <c r="I475" i="4"/>
  <c r="J475" i="4" s="1"/>
  <c r="K475" i="4" s="1"/>
  <c r="I474" i="4"/>
  <c r="J474" i="4" s="1"/>
  <c r="K474" i="4" s="1"/>
  <c r="I473" i="4"/>
  <c r="J473" i="4" s="1"/>
  <c r="K473" i="4" s="1"/>
  <c r="I472" i="4"/>
  <c r="J472" i="4" s="1"/>
  <c r="AC74" i="4" s="1"/>
  <c r="I471" i="4"/>
  <c r="J471" i="4" s="1"/>
  <c r="K471" i="4" s="1"/>
  <c r="I470" i="4"/>
  <c r="J470" i="4" s="1"/>
  <c r="AC73" i="4" s="1"/>
  <c r="I469" i="4"/>
  <c r="J469" i="4" s="1"/>
  <c r="K469" i="4" s="1"/>
  <c r="I468" i="4"/>
  <c r="J468" i="4" s="1"/>
  <c r="K468" i="4" s="1"/>
  <c r="I467" i="4"/>
  <c r="J467" i="4" s="1"/>
  <c r="K467" i="4" s="1"/>
  <c r="I466" i="4"/>
  <c r="J466" i="4" s="1"/>
  <c r="K466" i="4" s="1"/>
  <c r="I465" i="4"/>
  <c r="J465" i="4" s="1"/>
  <c r="K465" i="4" s="1"/>
  <c r="I464" i="4"/>
  <c r="J464" i="4" s="1"/>
  <c r="K464" i="4" s="1"/>
  <c r="I463" i="4"/>
  <c r="J463" i="4" s="1"/>
  <c r="K463" i="4" s="1"/>
  <c r="I462" i="4"/>
  <c r="J462" i="4" s="1"/>
  <c r="K462" i="4" s="1"/>
  <c r="I461" i="4"/>
  <c r="J461" i="4" s="1"/>
  <c r="K461" i="4" s="1"/>
  <c r="I460" i="4"/>
  <c r="J460" i="4" s="1"/>
  <c r="K460" i="4" s="1"/>
  <c r="I459" i="4"/>
  <c r="J459" i="4" s="1"/>
  <c r="K459" i="4" s="1"/>
  <c r="I458" i="4"/>
  <c r="J458" i="4" s="1"/>
  <c r="AU1185" i="4" s="1"/>
  <c r="I457" i="4"/>
  <c r="J457" i="4" s="1"/>
  <c r="K457" i="4" s="1"/>
  <c r="I456" i="4"/>
  <c r="J456" i="4" s="1"/>
  <c r="K456" i="4" s="1"/>
  <c r="I455" i="4"/>
  <c r="J455" i="4" s="1"/>
  <c r="AC71" i="4" s="1"/>
  <c r="I454" i="4"/>
  <c r="J454" i="4" s="1"/>
  <c r="K454" i="4" s="1"/>
  <c r="I453" i="4"/>
  <c r="J453" i="4" s="1"/>
  <c r="K453" i="4" s="1"/>
  <c r="I452" i="4"/>
  <c r="J452" i="4" s="1"/>
  <c r="K452" i="4" s="1"/>
  <c r="I451" i="4"/>
  <c r="J451" i="4" s="1"/>
  <c r="K451" i="4" s="1"/>
  <c r="I450" i="4"/>
  <c r="J450" i="4" s="1"/>
  <c r="K450" i="4" s="1"/>
  <c r="I449" i="4"/>
  <c r="J449" i="4" s="1"/>
  <c r="K449" i="4" s="1"/>
  <c r="I448" i="4"/>
  <c r="J448" i="4" s="1"/>
  <c r="K448" i="4" s="1"/>
  <c r="I447" i="4"/>
  <c r="J447" i="4" s="1"/>
  <c r="K447" i="4" s="1"/>
  <c r="I446" i="4"/>
  <c r="J446" i="4" s="1"/>
  <c r="K446" i="4" s="1"/>
  <c r="I445" i="4"/>
  <c r="J445" i="4" s="1"/>
  <c r="K445" i="4" s="1"/>
  <c r="I444" i="4"/>
  <c r="J444" i="4" s="1"/>
  <c r="K444" i="4" s="1"/>
  <c r="I443" i="4"/>
  <c r="J443" i="4" s="1"/>
  <c r="K443" i="4" s="1"/>
  <c r="I442" i="4"/>
  <c r="J442" i="4" s="1"/>
  <c r="K442" i="4" s="1"/>
  <c r="I441" i="4"/>
  <c r="J441" i="4" s="1"/>
  <c r="K441" i="4" s="1"/>
  <c r="I440" i="4"/>
  <c r="J440" i="4" s="1"/>
  <c r="K440" i="4" s="1"/>
  <c r="I439" i="4"/>
  <c r="J439" i="4" s="1"/>
  <c r="K439" i="4" s="1"/>
  <c r="I438" i="4"/>
  <c r="J438" i="4" s="1"/>
  <c r="K438" i="4" s="1"/>
  <c r="I437" i="4"/>
  <c r="J437" i="4" s="1"/>
  <c r="K437" i="4" s="1"/>
  <c r="I436" i="4"/>
  <c r="J436" i="4" s="1"/>
  <c r="K436" i="4" s="1"/>
  <c r="I435" i="4"/>
  <c r="J435" i="4" s="1"/>
  <c r="K435" i="4" s="1"/>
  <c r="I434" i="4"/>
  <c r="J434" i="4" s="1"/>
  <c r="K434" i="4" s="1"/>
  <c r="I433" i="4"/>
  <c r="J433" i="4" s="1"/>
  <c r="K433" i="4" s="1"/>
  <c r="I432" i="4"/>
  <c r="J432" i="4" s="1"/>
  <c r="K432" i="4" s="1"/>
  <c r="I431" i="4"/>
  <c r="J431" i="4" s="1"/>
  <c r="AU1932" i="4" s="1"/>
  <c r="I430" i="4"/>
  <c r="J430" i="4" s="1"/>
  <c r="K430" i="4" s="1"/>
  <c r="I429" i="4"/>
  <c r="J429" i="4" s="1"/>
  <c r="K429" i="4" s="1"/>
  <c r="I428" i="4"/>
  <c r="J428" i="4" s="1"/>
  <c r="K428" i="4" s="1"/>
  <c r="I427" i="4"/>
  <c r="J427" i="4" s="1"/>
  <c r="K427" i="4" s="1"/>
  <c r="I426" i="4"/>
  <c r="J426" i="4" s="1"/>
  <c r="K426" i="4" s="1"/>
  <c r="I425" i="4"/>
  <c r="J425" i="4" s="1"/>
  <c r="K425" i="4" s="1"/>
  <c r="I424" i="4"/>
  <c r="J424" i="4" s="1"/>
  <c r="K424" i="4" s="1"/>
  <c r="I423" i="4"/>
  <c r="J423" i="4" s="1"/>
  <c r="AC69" i="4" s="1"/>
  <c r="I422" i="4"/>
  <c r="J422" i="4" s="1"/>
  <c r="K422" i="4" s="1"/>
  <c r="I421" i="4"/>
  <c r="J421" i="4" s="1"/>
  <c r="K421" i="4" s="1"/>
  <c r="I420" i="4"/>
  <c r="J420" i="4" s="1"/>
  <c r="K420" i="4" s="1"/>
  <c r="I419" i="4"/>
  <c r="J419" i="4" s="1"/>
  <c r="K419" i="4" s="1"/>
  <c r="I418" i="4"/>
  <c r="J418" i="4" s="1"/>
  <c r="K418" i="4" s="1"/>
  <c r="I417" i="4"/>
  <c r="J417" i="4" s="1"/>
  <c r="K417" i="4" s="1"/>
  <c r="I416" i="4"/>
  <c r="J416" i="4" s="1"/>
  <c r="K416" i="4" s="1"/>
  <c r="I415" i="4"/>
  <c r="J415" i="4" s="1"/>
  <c r="K415" i="4" s="1"/>
  <c r="I414" i="4"/>
  <c r="J414" i="4" s="1"/>
  <c r="K414" i="4" s="1"/>
  <c r="I413" i="4"/>
  <c r="J413" i="4" s="1"/>
  <c r="K413" i="4" s="1"/>
  <c r="I412" i="4"/>
  <c r="J412" i="4" s="1"/>
  <c r="K412" i="4" s="1"/>
  <c r="I411" i="4"/>
  <c r="J411" i="4" s="1"/>
  <c r="K411" i="4" s="1"/>
  <c r="I410" i="4"/>
  <c r="J410" i="4" s="1"/>
  <c r="K410" i="4" s="1"/>
  <c r="I409" i="4"/>
  <c r="J409" i="4" s="1"/>
  <c r="K409" i="4" s="1"/>
  <c r="I408" i="4"/>
  <c r="J408" i="4" s="1"/>
  <c r="K408" i="4" s="1"/>
  <c r="I407" i="4"/>
  <c r="J407" i="4" s="1"/>
  <c r="K407" i="4" s="1"/>
  <c r="I406" i="4"/>
  <c r="J406" i="4" s="1"/>
  <c r="K406" i="4" s="1"/>
  <c r="I405" i="4"/>
  <c r="J405" i="4" s="1"/>
  <c r="K405" i="4" s="1"/>
  <c r="I404" i="4"/>
  <c r="J404" i="4" s="1"/>
  <c r="K404" i="4" s="1"/>
  <c r="I403" i="4"/>
  <c r="J403" i="4" s="1"/>
  <c r="K403" i="4" s="1"/>
  <c r="I402" i="4"/>
  <c r="J402" i="4" s="1"/>
  <c r="K402" i="4" s="1"/>
  <c r="I401" i="4"/>
  <c r="J401" i="4" s="1"/>
  <c r="K401" i="4" s="1"/>
  <c r="I400" i="4"/>
  <c r="J400" i="4" s="1"/>
  <c r="K400" i="4" s="1"/>
  <c r="I399" i="4"/>
  <c r="I398" i="4"/>
  <c r="I397" i="4"/>
  <c r="J397" i="4" s="1"/>
  <c r="K397" i="4" s="1"/>
  <c r="I396" i="4"/>
  <c r="J396" i="4" s="1"/>
  <c r="K396" i="4" s="1"/>
  <c r="I395" i="4"/>
  <c r="J395" i="4" s="1"/>
  <c r="K395" i="4" s="1"/>
  <c r="I394" i="4"/>
  <c r="J394" i="4" s="1"/>
  <c r="K394" i="4" s="1"/>
  <c r="I393" i="4"/>
  <c r="J393" i="4" s="1"/>
  <c r="K393" i="4" s="1"/>
  <c r="I392" i="4"/>
  <c r="J392" i="4" s="1"/>
  <c r="K392" i="4" s="1"/>
  <c r="I391" i="4"/>
  <c r="J391" i="4" s="1"/>
  <c r="K391" i="4" s="1"/>
  <c r="I390" i="4"/>
  <c r="J390" i="4" s="1"/>
  <c r="K390" i="4" s="1"/>
  <c r="I389" i="4"/>
  <c r="I388" i="4"/>
  <c r="J388" i="4" s="1"/>
  <c r="K388" i="4" s="1"/>
  <c r="I387" i="4"/>
  <c r="J387" i="4" s="1"/>
  <c r="K387" i="4" s="1"/>
  <c r="I386" i="4"/>
  <c r="J386" i="4" s="1"/>
  <c r="K386" i="4" s="1"/>
  <c r="I385" i="4"/>
  <c r="J385" i="4" s="1"/>
  <c r="K385" i="4" s="1"/>
  <c r="I384" i="4"/>
  <c r="J384" i="4" s="1"/>
  <c r="K384" i="4" s="1"/>
  <c r="I383" i="4"/>
  <c r="J383" i="4" s="1"/>
  <c r="K383" i="4" s="1"/>
  <c r="I382" i="4"/>
  <c r="J382" i="4" s="1"/>
  <c r="K382" i="4" s="1"/>
  <c r="I381" i="4"/>
  <c r="J381" i="4" s="1"/>
  <c r="K381" i="4" s="1"/>
  <c r="I380" i="4"/>
  <c r="J380" i="4" s="1"/>
  <c r="K380" i="4" s="1"/>
  <c r="I379" i="4"/>
  <c r="J379" i="4" s="1"/>
  <c r="K379" i="4" s="1"/>
  <c r="I378" i="4"/>
  <c r="J378" i="4" s="1"/>
  <c r="K378" i="4" s="1"/>
  <c r="I377" i="4"/>
  <c r="J377" i="4" s="1"/>
  <c r="K377" i="4" s="1"/>
  <c r="I376" i="4"/>
  <c r="J376" i="4" s="1"/>
  <c r="K376" i="4" s="1"/>
  <c r="I375" i="4"/>
  <c r="J375" i="4" s="1"/>
  <c r="K375" i="4" s="1"/>
  <c r="I374" i="4"/>
  <c r="J374" i="4" s="1"/>
  <c r="K374" i="4" s="1"/>
  <c r="I373" i="4"/>
  <c r="J373" i="4" s="1"/>
  <c r="K373" i="4" s="1"/>
  <c r="I372" i="4"/>
  <c r="J372" i="4" s="1"/>
  <c r="K372" i="4" s="1"/>
  <c r="I371" i="4"/>
  <c r="J371" i="4" s="1"/>
  <c r="K371" i="4" s="1"/>
  <c r="I370" i="4"/>
  <c r="J370" i="4" s="1"/>
  <c r="AC67" i="4" s="1"/>
  <c r="I369" i="4"/>
  <c r="J369" i="4" s="1"/>
  <c r="AC66" i="4" s="1"/>
  <c r="I368" i="4"/>
  <c r="J368" i="4" s="1"/>
  <c r="K368" i="4" s="1"/>
  <c r="I367" i="4"/>
  <c r="J367" i="4" s="1"/>
  <c r="K367" i="4" s="1"/>
  <c r="I366" i="4"/>
  <c r="J366" i="4" s="1"/>
  <c r="AC65" i="4" s="1"/>
  <c r="I365" i="4"/>
  <c r="J365" i="4" s="1"/>
  <c r="K365" i="4" s="1"/>
  <c r="I364" i="4"/>
  <c r="J364" i="4" s="1"/>
  <c r="AC64" i="4" s="1"/>
  <c r="I363" i="4"/>
  <c r="J363" i="4" s="1"/>
  <c r="K363" i="4" s="1"/>
  <c r="I362" i="4"/>
  <c r="J362" i="4" s="1"/>
  <c r="K362" i="4" s="1"/>
  <c r="I361" i="4"/>
  <c r="J361" i="4" s="1"/>
  <c r="K361" i="4" s="1"/>
  <c r="I360" i="4"/>
  <c r="J360" i="4" s="1"/>
  <c r="K360" i="4" s="1"/>
  <c r="I359" i="4"/>
  <c r="J359" i="4" s="1"/>
  <c r="AU27" i="4" s="1"/>
  <c r="I358" i="4"/>
  <c r="J358" i="4" s="1"/>
  <c r="AC62" i="4" s="1"/>
  <c r="I357" i="4"/>
  <c r="J357" i="4" s="1"/>
  <c r="K357" i="4" s="1"/>
  <c r="I356" i="4"/>
  <c r="J356" i="4" s="1"/>
  <c r="K356" i="4" s="1"/>
  <c r="I355" i="4"/>
  <c r="J355" i="4" s="1"/>
  <c r="K355" i="4" s="1"/>
  <c r="I354" i="4"/>
  <c r="J354" i="4" s="1"/>
  <c r="K354" i="4" s="1"/>
  <c r="I353" i="4"/>
  <c r="J353" i="4" s="1"/>
  <c r="K353" i="4" s="1"/>
  <c r="I352" i="4"/>
  <c r="J352" i="4" s="1"/>
  <c r="K352" i="4" s="1"/>
  <c r="I351" i="4"/>
  <c r="J351" i="4" s="1"/>
  <c r="K351" i="4" s="1"/>
  <c r="I350" i="4"/>
  <c r="J350" i="4" s="1"/>
  <c r="K350" i="4" s="1"/>
  <c r="I349" i="4"/>
  <c r="J349" i="4" s="1"/>
  <c r="K349" i="4" s="1"/>
  <c r="I348" i="4"/>
  <c r="J348" i="4" s="1"/>
  <c r="K348" i="4" s="1"/>
  <c r="I347" i="4"/>
  <c r="J347" i="4" s="1"/>
  <c r="K347" i="4" s="1"/>
  <c r="I346" i="4"/>
  <c r="J346" i="4" s="1"/>
  <c r="K346" i="4" s="1"/>
  <c r="I345" i="4"/>
  <c r="J345" i="4" s="1"/>
  <c r="K345" i="4" s="1"/>
  <c r="I344" i="4"/>
  <c r="J344" i="4" s="1"/>
  <c r="K344" i="4" s="1"/>
  <c r="I343" i="4"/>
  <c r="J343" i="4" s="1"/>
  <c r="K343" i="4" s="1"/>
  <c r="I342" i="4"/>
  <c r="J342" i="4" s="1"/>
  <c r="K342" i="4" s="1"/>
  <c r="I341" i="4"/>
  <c r="J341" i="4" s="1"/>
  <c r="K341" i="4" s="1"/>
  <c r="I340" i="4"/>
  <c r="J340" i="4" s="1"/>
  <c r="K340" i="4" s="1"/>
  <c r="I339" i="4"/>
  <c r="J339" i="4" s="1"/>
  <c r="K339" i="4" s="1"/>
  <c r="I338" i="4"/>
  <c r="J338" i="4" s="1"/>
  <c r="K338" i="4" s="1"/>
  <c r="I337" i="4"/>
  <c r="J337" i="4" s="1"/>
  <c r="K337" i="4" s="1"/>
  <c r="I336" i="4"/>
  <c r="I335" i="4"/>
  <c r="I334" i="4"/>
  <c r="J334" i="4" s="1"/>
  <c r="K334" i="4" s="1"/>
  <c r="I333" i="4"/>
  <c r="J333" i="4" s="1"/>
  <c r="K333" i="4" s="1"/>
  <c r="I332" i="4"/>
  <c r="J332" i="4" s="1"/>
  <c r="K332" i="4" s="1"/>
  <c r="I331" i="4"/>
  <c r="J331" i="4" s="1"/>
  <c r="K331" i="4" s="1"/>
  <c r="I330" i="4"/>
  <c r="I329" i="4"/>
  <c r="J329" i="4" s="1"/>
  <c r="K329" i="4" s="1"/>
  <c r="I328" i="4"/>
  <c r="J328" i="4" s="1"/>
  <c r="K328" i="4" s="1"/>
  <c r="I327" i="4"/>
  <c r="I326" i="4"/>
  <c r="I325" i="4"/>
  <c r="J325" i="4" s="1"/>
  <c r="AC60" i="4" s="1"/>
  <c r="I324" i="4"/>
  <c r="J324" i="4" s="1"/>
  <c r="K324" i="4" s="1"/>
  <c r="I323" i="4"/>
  <c r="J323" i="4" s="1"/>
  <c r="K323" i="4" s="1"/>
  <c r="I322" i="4"/>
  <c r="J322" i="4" s="1"/>
  <c r="K322" i="4" s="1"/>
  <c r="I321" i="4"/>
  <c r="J321" i="4" s="1"/>
  <c r="K321" i="4" s="1"/>
  <c r="I320" i="4"/>
  <c r="J320" i="4" s="1"/>
  <c r="K320" i="4" s="1"/>
  <c r="I319" i="4"/>
  <c r="J319" i="4" s="1"/>
  <c r="AC59" i="4" s="1"/>
  <c r="I318" i="4"/>
  <c r="J318" i="4" s="1"/>
  <c r="K318" i="4" s="1"/>
  <c r="I317" i="4"/>
  <c r="J317" i="4" s="1"/>
  <c r="K317" i="4" s="1"/>
  <c r="I316" i="4"/>
  <c r="J316" i="4" s="1"/>
  <c r="K316" i="4" s="1"/>
  <c r="I315" i="4"/>
  <c r="J315" i="4" s="1"/>
  <c r="K315" i="4" s="1"/>
  <c r="I314" i="4"/>
  <c r="J314" i="4" s="1"/>
  <c r="K314" i="4" s="1"/>
  <c r="I313" i="4"/>
  <c r="J313" i="4" s="1"/>
  <c r="K313" i="4" s="1"/>
  <c r="I312" i="4"/>
  <c r="J312" i="4" s="1"/>
  <c r="K312" i="4" s="1"/>
  <c r="I311" i="4"/>
  <c r="J311" i="4" s="1"/>
  <c r="K311" i="4" s="1"/>
  <c r="I310" i="4"/>
  <c r="J310" i="4" s="1"/>
  <c r="K310" i="4" s="1"/>
  <c r="I309" i="4"/>
  <c r="J309" i="4" s="1"/>
  <c r="AC58" i="4" s="1"/>
  <c r="I308" i="4"/>
  <c r="J308" i="4" s="1"/>
  <c r="K308" i="4" s="1"/>
  <c r="I307" i="4"/>
  <c r="J307" i="4" s="1"/>
  <c r="K307" i="4" s="1"/>
  <c r="I306" i="4"/>
  <c r="J306" i="4" s="1"/>
  <c r="K306" i="4" s="1"/>
  <c r="I305" i="4"/>
  <c r="J305" i="4" s="1"/>
  <c r="K305" i="4" s="1"/>
  <c r="I304" i="4"/>
  <c r="J304" i="4" s="1"/>
  <c r="K304" i="4" s="1"/>
  <c r="I303" i="4"/>
  <c r="J303" i="4" s="1"/>
  <c r="K303" i="4" s="1"/>
  <c r="I302" i="4"/>
  <c r="J302" i="4" s="1"/>
  <c r="K302" i="4" s="1"/>
  <c r="I301" i="4"/>
  <c r="J301" i="4" s="1"/>
  <c r="K301" i="4" s="1"/>
  <c r="I300" i="4"/>
  <c r="J300" i="4" s="1"/>
  <c r="K300" i="4" s="1"/>
  <c r="I299" i="4"/>
  <c r="J299" i="4" s="1"/>
  <c r="K299" i="4" s="1"/>
  <c r="I298" i="4"/>
  <c r="J298" i="4" s="1"/>
  <c r="K298" i="4" s="1"/>
  <c r="I297" i="4"/>
  <c r="J297" i="4" s="1"/>
  <c r="K297" i="4" s="1"/>
  <c r="I296" i="4"/>
  <c r="I295" i="4"/>
  <c r="J295" i="4" s="1"/>
  <c r="AU1891" i="4" s="1"/>
  <c r="I294" i="4"/>
  <c r="J294" i="4" s="1"/>
  <c r="K294" i="4" s="1"/>
  <c r="I293" i="4"/>
  <c r="J293" i="4" s="1"/>
  <c r="AC56" i="4" s="1"/>
  <c r="I292" i="4"/>
  <c r="J292" i="4" s="1"/>
  <c r="K292" i="4" s="1"/>
  <c r="I291" i="4"/>
  <c r="J291" i="4" s="1"/>
  <c r="K291" i="4" s="1"/>
  <c r="I290" i="4"/>
  <c r="J290" i="4" s="1"/>
  <c r="K290" i="4" s="1"/>
  <c r="I289" i="4"/>
  <c r="J289" i="4" s="1"/>
  <c r="AU1276" i="4" s="1"/>
  <c r="I288" i="4"/>
  <c r="J288" i="4" s="1"/>
  <c r="K288" i="4" s="1"/>
  <c r="I287" i="4"/>
  <c r="J287" i="4" s="1"/>
  <c r="K287" i="4" s="1"/>
  <c r="I286" i="4"/>
  <c r="J286" i="4" s="1"/>
  <c r="AU250" i="4" s="1"/>
  <c r="I285" i="4"/>
  <c r="J285" i="4" s="1"/>
  <c r="K285" i="4" s="1"/>
  <c r="I284" i="4"/>
  <c r="J284" i="4" s="1"/>
  <c r="K284" i="4" s="1"/>
  <c r="I283" i="4"/>
  <c r="J283" i="4" s="1"/>
  <c r="K283" i="4" s="1"/>
  <c r="I282" i="4"/>
  <c r="J282" i="4" s="1"/>
  <c r="K282" i="4" s="1"/>
  <c r="I281" i="4"/>
  <c r="J281" i="4" s="1"/>
  <c r="K281" i="4" s="1"/>
  <c r="I280" i="4"/>
  <c r="J280" i="4" s="1"/>
  <c r="K280" i="4" s="1"/>
  <c r="I279" i="4"/>
  <c r="J279" i="4" s="1"/>
  <c r="K279" i="4" s="1"/>
  <c r="I278" i="4"/>
  <c r="J278" i="4" s="1"/>
  <c r="K278" i="4" s="1"/>
  <c r="I277" i="4"/>
  <c r="J277" i="4" s="1"/>
  <c r="K277" i="4" s="1"/>
  <c r="I276" i="4"/>
  <c r="J276" i="4" s="1"/>
  <c r="K276" i="4" s="1"/>
  <c r="I275" i="4"/>
  <c r="J275" i="4" s="1"/>
  <c r="AU300" i="4" s="1"/>
  <c r="I274" i="4"/>
  <c r="J274" i="4" s="1"/>
  <c r="K274" i="4" s="1"/>
  <c r="I273" i="4"/>
  <c r="J273" i="4" s="1"/>
  <c r="K273" i="4" s="1"/>
  <c r="I272" i="4"/>
  <c r="J272" i="4" s="1"/>
  <c r="K272" i="4" s="1"/>
  <c r="I271" i="4"/>
  <c r="J271" i="4" s="1"/>
  <c r="K271" i="4" s="1"/>
  <c r="I270" i="4"/>
  <c r="J270" i="4" s="1"/>
  <c r="AC52" i="4" s="1"/>
  <c r="I269" i="4"/>
  <c r="J269" i="4" s="1"/>
  <c r="K269" i="4" s="1"/>
  <c r="I268" i="4"/>
  <c r="J268" i="4" s="1"/>
  <c r="K268" i="4" s="1"/>
  <c r="I267" i="4"/>
  <c r="J267" i="4" s="1"/>
  <c r="K267" i="4" s="1"/>
  <c r="I266" i="4"/>
  <c r="J266" i="4" s="1"/>
  <c r="K266" i="4" s="1"/>
  <c r="I265" i="4"/>
  <c r="J265" i="4" s="1"/>
  <c r="K265" i="4" s="1"/>
  <c r="I264" i="4"/>
  <c r="J264" i="4" s="1"/>
  <c r="K264" i="4" s="1"/>
  <c r="I263" i="4"/>
  <c r="J263" i="4" s="1"/>
  <c r="K263" i="4" s="1"/>
  <c r="I262" i="4"/>
  <c r="J262" i="4" s="1"/>
  <c r="K262" i="4" s="1"/>
  <c r="I261" i="4"/>
  <c r="J261" i="4" s="1"/>
  <c r="K261" i="4" s="1"/>
  <c r="I260" i="4"/>
  <c r="J260" i="4" s="1"/>
  <c r="K260" i="4" s="1"/>
  <c r="I259" i="4"/>
  <c r="J259" i="4" s="1"/>
  <c r="K259" i="4" s="1"/>
  <c r="I258" i="4"/>
  <c r="J258" i="4" s="1"/>
  <c r="K258" i="4" s="1"/>
  <c r="I257" i="4"/>
  <c r="J257" i="4" s="1"/>
  <c r="K257" i="4" s="1"/>
  <c r="I256" i="4"/>
  <c r="J256" i="4" s="1"/>
  <c r="K256" i="4" s="1"/>
  <c r="I255" i="4"/>
  <c r="J255" i="4" s="1"/>
  <c r="AU2146" i="4" s="1"/>
  <c r="I254" i="4"/>
  <c r="J254" i="4" s="1"/>
  <c r="K254" i="4" s="1"/>
  <c r="I253" i="4"/>
  <c r="J253" i="4" s="1"/>
  <c r="K253" i="4" s="1"/>
  <c r="I252" i="4"/>
  <c r="J252" i="4" s="1"/>
  <c r="K252" i="4" s="1"/>
  <c r="I251" i="4"/>
  <c r="J251" i="4" s="1"/>
  <c r="K251" i="4" s="1"/>
  <c r="I250" i="4"/>
  <c r="J250" i="4" s="1"/>
  <c r="K250" i="4" s="1"/>
  <c r="I249" i="4"/>
  <c r="J249" i="4" s="1"/>
  <c r="K249" i="4" s="1"/>
  <c r="I248" i="4"/>
  <c r="J248" i="4" s="1"/>
  <c r="K248" i="4" s="1"/>
  <c r="I247" i="4"/>
  <c r="J247" i="4" s="1"/>
  <c r="K247" i="4" s="1"/>
  <c r="I246" i="4"/>
  <c r="J246" i="4" s="1"/>
  <c r="K246" i="4" s="1"/>
  <c r="I245" i="4"/>
  <c r="J245" i="4" s="1"/>
  <c r="K245" i="4" s="1"/>
  <c r="I244" i="4"/>
  <c r="J244" i="4" s="1"/>
  <c r="K244" i="4" s="1"/>
  <c r="I243" i="4"/>
  <c r="J243" i="4" s="1"/>
  <c r="K243" i="4" s="1"/>
  <c r="I242" i="4"/>
  <c r="J242" i="4" s="1"/>
  <c r="K242" i="4" s="1"/>
  <c r="I241" i="4"/>
  <c r="J241" i="4" s="1"/>
  <c r="K241" i="4" s="1"/>
  <c r="I240" i="4"/>
  <c r="J240" i="4" s="1"/>
  <c r="K240" i="4" s="1"/>
  <c r="I239" i="4"/>
  <c r="J239" i="4" s="1"/>
  <c r="K239" i="4" s="1"/>
  <c r="I238" i="4"/>
  <c r="J238" i="4" s="1"/>
  <c r="K238" i="4" s="1"/>
  <c r="I237" i="4"/>
  <c r="J237" i="4" s="1"/>
  <c r="K237" i="4" s="1"/>
  <c r="I236" i="4"/>
  <c r="J236" i="4" s="1"/>
  <c r="K236" i="4" s="1"/>
  <c r="I235" i="4"/>
  <c r="J235" i="4" s="1"/>
  <c r="AU348" i="4" s="1"/>
  <c r="I234" i="4"/>
  <c r="J234" i="4" s="1"/>
  <c r="K234" i="4" s="1"/>
  <c r="I233" i="4"/>
  <c r="J233" i="4" s="1"/>
  <c r="AC49" i="4" s="1"/>
  <c r="I232" i="4"/>
  <c r="J232" i="4" s="1"/>
  <c r="K232" i="4" s="1"/>
  <c r="I231" i="4"/>
  <c r="J231" i="4" s="1"/>
  <c r="K231" i="4" s="1"/>
  <c r="I230" i="4"/>
  <c r="J230" i="4" s="1"/>
  <c r="K230" i="4" s="1"/>
  <c r="I229" i="4"/>
  <c r="J229" i="4" s="1"/>
  <c r="K229" i="4" s="1"/>
  <c r="I228" i="4"/>
  <c r="J228" i="4" s="1"/>
  <c r="K228" i="4" s="1"/>
  <c r="I227" i="4"/>
  <c r="J227" i="4" s="1"/>
  <c r="K227" i="4" s="1"/>
  <c r="I226" i="4"/>
  <c r="J226" i="4" s="1"/>
  <c r="K226" i="4" s="1"/>
  <c r="I225" i="4"/>
  <c r="J225" i="4" s="1"/>
  <c r="K225" i="4" s="1"/>
  <c r="I224" i="4"/>
  <c r="J224" i="4" s="1"/>
  <c r="AU184" i="4" s="1"/>
  <c r="I223" i="4"/>
  <c r="J223" i="4" s="1"/>
  <c r="K223" i="4" s="1"/>
  <c r="I222" i="4"/>
  <c r="J222" i="4" s="1"/>
  <c r="AC47" i="4" s="1"/>
  <c r="I221" i="4"/>
  <c r="J221" i="4" s="1"/>
  <c r="AC46" i="4" s="1"/>
  <c r="I220" i="4"/>
  <c r="J220" i="4" s="1"/>
  <c r="K220" i="4" s="1"/>
  <c r="I219" i="4"/>
  <c r="J219" i="4" s="1"/>
  <c r="K219" i="4" s="1"/>
  <c r="I218" i="4"/>
  <c r="J218" i="4" s="1"/>
  <c r="K218" i="4" s="1"/>
  <c r="I217" i="4"/>
  <c r="J217" i="4" s="1"/>
  <c r="K217" i="4" s="1"/>
  <c r="I216" i="4"/>
  <c r="J216" i="4" s="1"/>
  <c r="K216" i="4" s="1"/>
  <c r="I215" i="4"/>
  <c r="J215" i="4" s="1"/>
  <c r="K215" i="4" s="1"/>
  <c r="I214" i="4"/>
  <c r="J214" i="4" s="1"/>
  <c r="K214" i="4" s="1"/>
  <c r="I213" i="4"/>
  <c r="J213" i="4" s="1"/>
  <c r="K213" i="4" s="1"/>
  <c r="I212" i="4"/>
  <c r="J212" i="4" s="1"/>
  <c r="K212" i="4" s="1"/>
  <c r="I211" i="4"/>
  <c r="J211" i="4" s="1"/>
  <c r="K211" i="4" s="1"/>
  <c r="I210" i="4"/>
  <c r="J210" i="4" s="1"/>
  <c r="K210" i="4" s="1"/>
  <c r="I209" i="4"/>
  <c r="J209" i="4" s="1"/>
  <c r="K209" i="4" s="1"/>
  <c r="I208" i="4"/>
  <c r="J208" i="4" s="1"/>
  <c r="AC45" i="4" s="1"/>
  <c r="I207" i="4"/>
  <c r="J207" i="4" s="1"/>
  <c r="K207" i="4" s="1"/>
  <c r="I206" i="4"/>
  <c r="J206" i="4" s="1"/>
  <c r="K206" i="4" s="1"/>
  <c r="I205" i="4"/>
  <c r="J205" i="4" s="1"/>
  <c r="K205" i="4" s="1"/>
  <c r="I204" i="4"/>
  <c r="J204" i="4" s="1"/>
  <c r="K204" i="4" s="1"/>
  <c r="I203" i="4"/>
  <c r="J203" i="4" s="1"/>
  <c r="AU1347" i="4" s="1"/>
  <c r="I202" i="4"/>
  <c r="J202" i="4" s="1"/>
  <c r="AC43" i="4" s="1"/>
  <c r="I201" i="4"/>
  <c r="J201" i="4" s="1"/>
  <c r="K201" i="4" s="1"/>
  <c r="I200" i="4"/>
  <c r="J200" i="4" s="1"/>
  <c r="K200" i="4" s="1"/>
  <c r="I199" i="4"/>
  <c r="J199" i="4" s="1"/>
  <c r="K199" i="4" s="1"/>
  <c r="I198" i="4"/>
  <c r="J198" i="4" s="1"/>
  <c r="K198" i="4" s="1"/>
  <c r="I197" i="4"/>
  <c r="J197" i="4" s="1"/>
  <c r="K197" i="4" s="1"/>
  <c r="I196" i="4"/>
  <c r="J196" i="4" s="1"/>
  <c r="K196" i="4" s="1"/>
  <c r="I195" i="4"/>
  <c r="J195" i="4" s="1"/>
  <c r="K195" i="4" s="1"/>
  <c r="I194" i="4"/>
  <c r="J194" i="4" s="1"/>
  <c r="K194" i="4" s="1"/>
  <c r="I193" i="4"/>
  <c r="J193" i="4" s="1"/>
  <c r="AU1677" i="4" s="1"/>
  <c r="I192" i="4"/>
  <c r="J192" i="4" s="1"/>
  <c r="K192" i="4" s="1"/>
  <c r="I191" i="4"/>
  <c r="J191" i="4" s="1"/>
  <c r="K191" i="4" s="1"/>
  <c r="I190" i="4"/>
  <c r="J190" i="4" s="1"/>
  <c r="K190" i="4" s="1"/>
  <c r="I189" i="4"/>
  <c r="J189" i="4" s="1"/>
  <c r="K189" i="4" s="1"/>
  <c r="I188" i="4"/>
  <c r="J188" i="4" s="1"/>
  <c r="AC41" i="4" s="1"/>
  <c r="I187" i="4"/>
  <c r="J187" i="4" s="1"/>
  <c r="K187" i="4" s="1"/>
  <c r="I186" i="4"/>
  <c r="J186" i="4" s="1"/>
  <c r="K186" i="4" s="1"/>
  <c r="I185" i="4"/>
  <c r="J185" i="4" s="1"/>
  <c r="K185" i="4" s="1"/>
  <c r="I184" i="4"/>
  <c r="J184" i="4" s="1"/>
  <c r="K184" i="4" s="1"/>
  <c r="I183" i="4"/>
  <c r="J183" i="4" s="1"/>
  <c r="K183" i="4" s="1"/>
  <c r="I182" i="4"/>
  <c r="J182" i="4" s="1"/>
  <c r="K182" i="4" s="1"/>
  <c r="I181" i="4"/>
  <c r="J181" i="4" s="1"/>
  <c r="K181" i="4" s="1"/>
  <c r="I180" i="4"/>
  <c r="J180" i="4" s="1"/>
  <c r="K180" i="4" s="1"/>
  <c r="I179" i="4"/>
  <c r="J179" i="4" s="1"/>
  <c r="K179" i="4" s="1"/>
  <c r="I178" i="4"/>
  <c r="J178" i="4" s="1"/>
  <c r="K178" i="4" s="1"/>
  <c r="I177" i="4"/>
  <c r="J177" i="4" s="1"/>
  <c r="K177" i="4" s="1"/>
  <c r="I176" i="4"/>
  <c r="J176" i="4" s="1"/>
  <c r="K176" i="4" s="1"/>
  <c r="I175" i="4"/>
  <c r="J175" i="4" s="1"/>
  <c r="K175" i="4" s="1"/>
  <c r="I174" i="4"/>
  <c r="J174" i="4" s="1"/>
  <c r="K174" i="4" s="1"/>
  <c r="I173" i="4"/>
  <c r="J173" i="4" s="1"/>
  <c r="AC40" i="4" s="1"/>
  <c r="I172" i="4"/>
  <c r="J172" i="4" s="1"/>
  <c r="K172" i="4" s="1"/>
  <c r="I171" i="4"/>
  <c r="J171" i="4" s="1"/>
  <c r="K171" i="4" s="1"/>
  <c r="I170" i="4"/>
  <c r="J170" i="4" s="1"/>
  <c r="K170" i="4" s="1"/>
  <c r="I169" i="4"/>
  <c r="J169" i="4" s="1"/>
  <c r="AC39" i="4" s="1"/>
  <c r="I168" i="4"/>
  <c r="J168" i="4" s="1"/>
  <c r="K168" i="4" s="1"/>
  <c r="I167" i="4"/>
  <c r="J167" i="4" s="1"/>
  <c r="K167" i="4" s="1"/>
  <c r="I166" i="4"/>
  <c r="J166" i="4" s="1"/>
  <c r="K166" i="4" s="1"/>
  <c r="I165" i="4"/>
  <c r="J165" i="4" s="1"/>
  <c r="K165" i="4" s="1"/>
  <c r="I164" i="4"/>
  <c r="J164" i="4" s="1"/>
  <c r="K164" i="4" s="1"/>
  <c r="I163" i="4"/>
  <c r="J163" i="4" s="1"/>
  <c r="K163" i="4" s="1"/>
  <c r="I162" i="4"/>
  <c r="J162" i="4" s="1"/>
  <c r="K162" i="4" s="1"/>
  <c r="I161" i="4"/>
  <c r="J161" i="4" s="1"/>
  <c r="AU285" i="4" s="1"/>
  <c r="I160" i="4"/>
  <c r="J160" i="4" s="1"/>
  <c r="K160" i="4" s="1"/>
  <c r="I159" i="4"/>
  <c r="J159" i="4" s="1"/>
  <c r="K159" i="4" s="1"/>
  <c r="I158" i="4"/>
  <c r="J158" i="4" s="1"/>
  <c r="AC37" i="4" s="1"/>
  <c r="I157" i="4"/>
  <c r="J157" i="4" s="1"/>
  <c r="K157" i="4" s="1"/>
  <c r="I156" i="4"/>
  <c r="J156" i="4" s="1"/>
  <c r="K156" i="4" s="1"/>
  <c r="I155" i="4"/>
  <c r="J155" i="4" s="1"/>
  <c r="K155" i="4" s="1"/>
  <c r="I154" i="4"/>
  <c r="J154" i="4" s="1"/>
  <c r="K154" i="4" s="1"/>
  <c r="I153" i="4"/>
  <c r="J153" i="4" s="1"/>
  <c r="K153" i="4" s="1"/>
  <c r="I152" i="4"/>
  <c r="J152" i="4" s="1"/>
  <c r="K152" i="4" s="1"/>
  <c r="I151" i="4"/>
  <c r="I150" i="4"/>
  <c r="J150" i="4" s="1"/>
  <c r="K150" i="4" s="1"/>
  <c r="I149" i="4"/>
  <c r="J149" i="4" s="1"/>
  <c r="AC36" i="4" s="1"/>
  <c r="I148" i="4"/>
  <c r="J148" i="4" s="1"/>
  <c r="K148" i="4" s="1"/>
  <c r="I147" i="4"/>
  <c r="J147" i="4" s="1"/>
  <c r="K147" i="4" s="1"/>
  <c r="I146" i="4"/>
  <c r="J146" i="4" s="1"/>
  <c r="AC35" i="4" s="1"/>
  <c r="I145" i="4"/>
  <c r="J145" i="4" s="1"/>
  <c r="K145" i="4" s="1"/>
  <c r="I144" i="4"/>
  <c r="J144" i="4" s="1"/>
  <c r="K144" i="4" s="1"/>
  <c r="I143" i="4"/>
  <c r="J143" i="4" s="1"/>
  <c r="K143" i="4" s="1"/>
  <c r="I142" i="4"/>
  <c r="J142" i="4" s="1"/>
  <c r="K142" i="4" s="1"/>
  <c r="I141" i="4"/>
  <c r="J141" i="4" s="1"/>
  <c r="K141" i="4" s="1"/>
  <c r="I140" i="4"/>
  <c r="J140" i="4" s="1"/>
  <c r="K140" i="4" s="1"/>
  <c r="I139" i="4"/>
  <c r="J139" i="4" s="1"/>
  <c r="K139" i="4" s="1"/>
  <c r="I138" i="4"/>
  <c r="J138" i="4" s="1"/>
  <c r="K138" i="4" s="1"/>
  <c r="I137" i="4"/>
  <c r="J137" i="4" s="1"/>
  <c r="K137" i="4" s="1"/>
  <c r="I136" i="4"/>
  <c r="J136" i="4" s="1"/>
  <c r="K136" i="4" s="1"/>
  <c r="I135" i="4"/>
  <c r="J135" i="4" s="1"/>
  <c r="K135" i="4" s="1"/>
  <c r="I134" i="4"/>
  <c r="J134" i="4" s="1"/>
  <c r="K134" i="4" s="1"/>
  <c r="I133" i="4"/>
  <c r="J133" i="4" s="1"/>
  <c r="K133" i="4" s="1"/>
  <c r="I132" i="4"/>
  <c r="J132" i="4" s="1"/>
  <c r="K132" i="4" s="1"/>
  <c r="I131" i="4"/>
  <c r="J131" i="4" s="1"/>
  <c r="K131" i="4" s="1"/>
  <c r="I130" i="4"/>
  <c r="J130" i="4" s="1"/>
  <c r="AC34" i="4" s="1"/>
  <c r="I129" i="4"/>
  <c r="J129" i="4" s="1"/>
  <c r="K129" i="4" s="1"/>
  <c r="I128" i="4"/>
  <c r="J128" i="4" s="1"/>
  <c r="K128" i="4" s="1"/>
  <c r="I127" i="4"/>
  <c r="J127" i="4" s="1"/>
  <c r="K127" i="4" s="1"/>
  <c r="I126" i="4"/>
  <c r="J126" i="4" s="1"/>
  <c r="K126" i="4" s="1"/>
  <c r="I125" i="4"/>
  <c r="J125" i="4" s="1"/>
  <c r="K125" i="4" s="1"/>
  <c r="I124" i="4"/>
  <c r="J124" i="4" s="1"/>
  <c r="K124" i="4" s="1"/>
  <c r="I123" i="4"/>
  <c r="J123" i="4" s="1"/>
  <c r="K123" i="4" s="1"/>
  <c r="I122" i="4"/>
  <c r="J122" i="4" s="1"/>
  <c r="K122" i="4" s="1"/>
  <c r="I121" i="4"/>
  <c r="J121" i="4" s="1"/>
  <c r="K121" i="4" s="1"/>
  <c r="I120" i="4"/>
  <c r="J120" i="4" s="1"/>
  <c r="K120" i="4" s="1"/>
  <c r="I119" i="4"/>
  <c r="J119" i="4" s="1"/>
  <c r="K119" i="4" s="1"/>
  <c r="I118" i="4"/>
  <c r="J118" i="4" s="1"/>
  <c r="K118" i="4" s="1"/>
  <c r="I117" i="4"/>
  <c r="J117" i="4" s="1"/>
  <c r="K117" i="4" s="1"/>
  <c r="I116" i="4"/>
  <c r="J116" i="4" s="1"/>
  <c r="K116" i="4" s="1"/>
  <c r="I115" i="4"/>
  <c r="J115" i="4" s="1"/>
  <c r="K115" i="4" s="1"/>
  <c r="I114" i="4"/>
  <c r="J114" i="4" s="1"/>
  <c r="K114" i="4" s="1"/>
  <c r="I113" i="4"/>
  <c r="J113" i="4" s="1"/>
  <c r="K113" i="4" s="1"/>
  <c r="I112" i="4"/>
  <c r="J112" i="4" s="1"/>
  <c r="K112" i="4" s="1"/>
  <c r="I111" i="4"/>
  <c r="J111" i="4" s="1"/>
  <c r="K111" i="4" s="1"/>
  <c r="I110" i="4"/>
  <c r="J110" i="4" s="1"/>
  <c r="K110" i="4" s="1"/>
  <c r="I109" i="4"/>
  <c r="J109" i="4" s="1"/>
  <c r="K109" i="4" s="1"/>
  <c r="I108" i="4"/>
  <c r="J108" i="4" s="1"/>
  <c r="K108" i="4" s="1"/>
  <c r="I107" i="4"/>
  <c r="I106" i="4"/>
  <c r="I105" i="4"/>
  <c r="J105" i="4" s="1"/>
  <c r="K105" i="4" s="1"/>
  <c r="I104" i="4"/>
  <c r="J104" i="4" s="1"/>
  <c r="K104" i="4" s="1"/>
  <c r="I103" i="4"/>
  <c r="J103" i="4" s="1"/>
  <c r="K103" i="4" s="1"/>
  <c r="I102" i="4"/>
  <c r="J102" i="4" s="1"/>
  <c r="K102" i="4" s="1"/>
  <c r="I101" i="4"/>
  <c r="J101" i="4" s="1"/>
  <c r="K101" i="4" s="1"/>
  <c r="I100" i="4"/>
  <c r="I99" i="4"/>
  <c r="J99" i="4" s="1"/>
  <c r="K99" i="4" s="1"/>
  <c r="I98" i="4"/>
  <c r="J98" i="4" s="1"/>
  <c r="K98" i="4" s="1"/>
  <c r="I97" i="4"/>
  <c r="J97" i="4" s="1"/>
  <c r="K97" i="4" s="1"/>
  <c r="I96" i="4"/>
  <c r="J96" i="4" s="1"/>
  <c r="K96" i="4" s="1"/>
  <c r="I95" i="4"/>
  <c r="J95" i="4" s="1"/>
  <c r="K95" i="4" s="1"/>
  <c r="I94" i="4"/>
  <c r="J94" i="4" s="1"/>
  <c r="AC32" i="4" s="1"/>
  <c r="I93" i="4"/>
  <c r="J93" i="4" s="1"/>
  <c r="K93" i="4" s="1"/>
  <c r="I92" i="4"/>
  <c r="J92" i="4" s="1"/>
  <c r="K92" i="4" s="1"/>
  <c r="I91" i="4"/>
  <c r="J91" i="4" s="1"/>
  <c r="K91" i="4" s="1"/>
  <c r="I90" i="4"/>
  <c r="J90" i="4" s="1"/>
  <c r="K90" i="4" s="1"/>
  <c r="I89" i="4"/>
  <c r="J89" i="4" s="1"/>
  <c r="K89" i="4" s="1"/>
  <c r="I88" i="4"/>
  <c r="J88" i="4" s="1"/>
  <c r="K88" i="4" s="1"/>
  <c r="I87" i="4"/>
  <c r="J87" i="4" s="1"/>
  <c r="K87" i="4" s="1"/>
  <c r="I86" i="4"/>
  <c r="J86" i="4" s="1"/>
  <c r="K86" i="4" s="1"/>
  <c r="I85" i="4"/>
  <c r="J85" i="4" s="1"/>
  <c r="AC31" i="4" s="1"/>
  <c r="I84" i="4"/>
  <c r="J84" i="4" s="1"/>
  <c r="K84" i="4" s="1"/>
  <c r="I83" i="4"/>
  <c r="J83" i="4" s="1"/>
  <c r="AC30" i="4" s="1"/>
  <c r="I82" i="4"/>
  <c r="J82" i="4" s="1"/>
  <c r="K82" i="4" s="1"/>
  <c r="I81" i="4"/>
  <c r="J81" i="4" s="1"/>
  <c r="K81" i="4" s="1"/>
  <c r="I80" i="4"/>
  <c r="J80" i="4" s="1"/>
  <c r="K80" i="4" s="1"/>
  <c r="I79" i="4"/>
  <c r="J79" i="4" s="1"/>
  <c r="K79" i="4" s="1"/>
  <c r="I78" i="4"/>
  <c r="J78" i="4" s="1"/>
  <c r="K78" i="4" s="1"/>
  <c r="I77" i="4"/>
  <c r="J77" i="4" s="1"/>
  <c r="K77" i="4" s="1"/>
  <c r="I76" i="4"/>
  <c r="J76" i="4" s="1"/>
  <c r="K76" i="4" s="1"/>
  <c r="I75" i="4"/>
  <c r="J75" i="4" s="1"/>
  <c r="K75" i="4" s="1"/>
  <c r="I74" i="4"/>
  <c r="J74" i="4" s="1"/>
  <c r="K74" i="4" s="1"/>
  <c r="I73" i="4"/>
  <c r="J73" i="4" s="1"/>
  <c r="K73" i="4" s="1"/>
  <c r="I72" i="4"/>
  <c r="J72" i="4" s="1"/>
  <c r="K72" i="4" s="1"/>
  <c r="I71" i="4"/>
  <c r="J71" i="4" s="1"/>
  <c r="K71" i="4" s="1"/>
  <c r="I70" i="4"/>
  <c r="J70" i="4" s="1"/>
  <c r="K70" i="4" s="1"/>
  <c r="I69" i="4"/>
  <c r="J69" i="4" s="1"/>
  <c r="K69" i="4" s="1"/>
  <c r="I68" i="4"/>
  <c r="J68" i="4" s="1"/>
  <c r="K68" i="4" s="1"/>
  <c r="I67" i="4"/>
  <c r="J67" i="4" s="1"/>
  <c r="K67" i="4" s="1"/>
  <c r="I66" i="4"/>
  <c r="J66" i="4" s="1"/>
  <c r="K66" i="4" s="1"/>
  <c r="I65" i="4"/>
  <c r="J65" i="4" s="1"/>
  <c r="K65" i="4" s="1"/>
  <c r="I64" i="4"/>
  <c r="J64" i="4" s="1"/>
  <c r="K64" i="4" s="1"/>
  <c r="I63" i="4"/>
  <c r="J63" i="4" s="1"/>
  <c r="K63" i="4" s="1"/>
  <c r="I62" i="4"/>
  <c r="J62" i="4" s="1"/>
  <c r="AU1065" i="4" s="1"/>
  <c r="I61" i="4"/>
  <c r="J61" i="4" s="1"/>
  <c r="K61" i="4" s="1"/>
  <c r="I60" i="4"/>
  <c r="J60" i="4" s="1"/>
  <c r="AU1847" i="4" s="1"/>
  <c r="I59" i="4"/>
  <c r="J59" i="4" s="1"/>
  <c r="K59" i="4" s="1"/>
  <c r="I58" i="4"/>
  <c r="J58" i="4" s="1"/>
  <c r="AC26" i="4" s="1"/>
  <c r="I57" i="4"/>
  <c r="J57" i="4" s="1"/>
  <c r="K57" i="4" s="1"/>
  <c r="I56" i="4"/>
  <c r="J56" i="4" s="1"/>
  <c r="AC25" i="4" s="1"/>
  <c r="I55" i="4"/>
  <c r="J55" i="4" s="1"/>
  <c r="K55" i="4" s="1"/>
  <c r="I54" i="4"/>
  <c r="J54" i="4" s="1"/>
  <c r="K54" i="4" s="1"/>
  <c r="I53" i="4"/>
  <c r="J53" i="4" s="1"/>
  <c r="K53" i="4" s="1"/>
  <c r="I52" i="4"/>
  <c r="J52" i="4" s="1"/>
  <c r="K52" i="4" s="1"/>
  <c r="I51" i="4"/>
  <c r="J51" i="4" s="1"/>
  <c r="K51" i="4" s="1"/>
  <c r="I50" i="4"/>
  <c r="J50" i="4" s="1"/>
  <c r="K50" i="4" s="1"/>
  <c r="I49" i="4"/>
  <c r="J49" i="4" s="1"/>
  <c r="AU1708" i="4" s="1"/>
  <c r="I48" i="4"/>
  <c r="J48" i="4" s="1"/>
  <c r="AC23" i="4" s="1"/>
  <c r="I47" i="4"/>
  <c r="J47" i="4" s="1"/>
  <c r="K47" i="4" s="1"/>
  <c r="I46" i="4"/>
  <c r="J46" i="4" s="1"/>
  <c r="K46" i="4" s="1"/>
  <c r="I45" i="4"/>
  <c r="J45" i="4" s="1"/>
  <c r="K45" i="4" s="1"/>
  <c r="I44" i="4"/>
  <c r="J44" i="4" s="1"/>
  <c r="K44" i="4" s="1"/>
  <c r="I43" i="4"/>
  <c r="J43" i="4" s="1"/>
  <c r="AU1085" i="4" s="1"/>
  <c r="I42" i="4"/>
  <c r="J42" i="4" s="1"/>
  <c r="K42" i="4" s="1"/>
  <c r="I41" i="4"/>
  <c r="J41" i="4" s="1"/>
  <c r="K41" i="4" s="1"/>
  <c r="I40" i="4"/>
  <c r="J40" i="4" s="1"/>
  <c r="K40" i="4" s="1"/>
  <c r="I39" i="4"/>
  <c r="J39" i="4" s="1"/>
  <c r="K39" i="4" s="1"/>
  <c r="I38" i="4"/>
  <c r="J38" i="4" s="1"/>
  <c r="K38" i="4" s="1"/>
  <c r="I37" i="4"/>
  <c r="J37" i="4" s="1"/>
  <c r="K37" i="4" s="1"/>
  <c r="I36" i="4"/>
  <c r="J36" i="4" s="1"/>
  <c r="K36" i="4" s="1"/>
  <c r="I35" i="4"/>
  <c r="J35" i="4" s="1"/>
  <c r="K35" i="4" s="1"/>
  <c r="I34" i="4"/>
  <c r="J34" i="4" s="1"/>
  <c r="K34" i="4" s="1"/>
  <c r="I33" i="4"/>
  <c r="J33" i="4" s="1"/>
  <c r="K33" i="4" s="1"/>
  <c r="I32" i="4"/>
  <c r="J32" i="4" s="1"/>
  <c r="K32" i="4" s="1"/>
  <c r="I31" i="4"/>
  <c r="J31" i="4" s="1"/>
  <c r="K31" i="4" s="1"/>
  <c r="I30" i="4"/>
  <c r="J30" i="4" s="1"/>
  <c r="K30" i="4" s="1"/>
  <c r="I29" i="4"/>
  <c r="J29" i="4" s="1"/>
  <c r="K29" i="4" s="1"/>
  <c r="I28" i="4"/>
  <c r="J28" i="4" s="1"/>
  <c r="K28" i="4" s="1"/>
  <c r="I27" i="4"/>
  <c r="J27" i="4" s="1"/>
  <c r="K27" i="4" s="1"/>
  <c r="I26" i="4"/>
  <c r="J26" i="4" s="1"/>
  <c r="K26" i="4" s="1"/>
  <c r="I25" i="4"/>
  <c r="J25" i="4" s="1"/>
  <c r="K25" i="4" s="1"/>
  <c r="I24" i="4"/>
  <c r="J24" i="4" s="1"/>
  <c r="K24" i="4" s="1"/>
  <c r="I23" i="4"/>
  <c r="J23" i="4" s="1"/>
  <c r="K23" i="4" s="1"/>
  <c r="I22" i="4"/>
  <c r="J22" i="4" s="1"/>
  <c r="K22" i="4" s="1"/>
  <c r="I21" i="4"/>
  <c r="J21" i="4" s="1"/>
  <c r="AU958" i="4" s="1"/>
  <c r="P1603" i="4"/>
  <c r="O1603" i="4"/>
  <c r="L1603" i="4"/>
  <c r="P1602" i="4"/>
  <c r="O1602" i="4"/>
  <c r="L1602" i="4"/>
  <c r="P1601" i="4"/>
  <c r="O1601" i="4"/>
  <c r="L1601" i="4"/>
  <c r="P1600" i="4"/>
  <c r="O1600" i="4"/>
  <c r="L1600" i="4"/>
  <c r="P1599" i="4"/>
  <c r="O1599" i="4"/>
  <c r="L1599" i="4"/>
  <c r="P1598" i="4"/>
  <c r="O1598" i="4"/>
  <c r="L1598" i="4"/>
  <c r="P1597" i="4"/>
  <c r="O1597" i="4"/>
  <c r="L1597" i="4"/>
  <c r="P1596" i="4"/>
  <c r="O1596" i="4"/>
  <c r="L1596" i="4"/>
  <c r="P1595" i="4"/>
  <c r="O1595" i="4"/>
  <c r="L1595" i="4"/>
  <c r="M1595" i="4" s="1"/>
  <c r="P1594" i="4"/>
  <c r="O1594" i="4"/>
  <c r="L1594" i="4"/>
  <c r="P1593" i="4"/>
  <c r="O1593" i="4"/>
  <c r="L1593" i="4"/>
  <c r="M1593" i="4" s="1"/>
  <c r="P1592" i="4"/>
  <c r="O1592" i="4"/>
  <c r="L1592" i="4"/>
  <c r="P1591" i="4"/>
  <c r="O1591" i="4"/>
  <c r="L1591" i="4"/>
  <c r="P1590" i="4"/>
  <c r="O1590" i="4"/>
  <c r="L1590" i="4"/>
  <c r="P1589" i="4"/>
  <c r="O1589" i="4"/>
  <c r="L1589" i="4"/>
  <c r="P1588" i="4"/>
  <c r="O1588" i="4"/>
  <c r="L1588" i="4"/>
  <c r="P1587" i="4"/>
  <c r="O1587" i="4"/>
  <c r="L1587" i="4"/>
  <c r="P1586" i="4"/>
  <c r="O1586" i="4"/>
  <c r="L1586" i="4"/>
  <c r="P1585" i="4"/>
  <c r="O1585" i="4"/>
  <c r="L1585" i="4"/>
  <c r="P1584" i="4"/>
  <c r="O1584" i="4"/>
  <c r="L1584" i="4"/>
  <c r="P1583" i="4"/>
  <c r="O1583" i="4"/>
  <c r="L1583" i="4"/>
  <c r="P1582" i="4"/>
  <c r="O1582" i="4"/>
  <c r="L1582" i="4"/>
  <c r="P1581" i="4"/>
  <c r="O1581" i="4"/>
  <c r="L1581" i="4"/>
  <c r="N1581" i="4" s="1"/>
  <c r="P1580" i="4"/>
  <c r="O1580" i="4"/>
  <c r="L1580" i="4"/>
  <c r="P1579" i="4"/>
  <c r="O1579" i="4"/>
  <c r="L1579" i="4"/>
  <c r="P1578" i="4"/>
  <c r="O1578" i="4"/>
  <c r="L1578" i="4"/>
  <c r="P1577" i="4"/>
  <c r="O1577" i="4"/>
  <c r="L1577" i="4"/>
  <c r="N1577" i="4" s="1"/>
  <c r="P1576" i="4"/>
  <c r="O1576" i="4"/>
  <c r="L1576" i="4"/>
  <c r="N1576" i="4" s="1"/>
  <c r="P1575" i="4"/>
  <c r="O1575" i="4"/>
  <c r="L1575" i="4"/>
  <c r="P1574" i="4"/>
  <c r="O1574" i="4"/>
  <c r="L1574" i="4"/>
  <c r="P1573" i="4"/>
  <c r="O1573" i="4"/>
  <c r="L1573" i="4"/>
  <c r="P1572" i="4"/>
  <c r="O1572" i="4"/>
  <c r="L1572" i="4"/>
  <c r="P1571" i="4"/>
  <c r="O1571" i="4"/>
  <c r="L1571" i="4"/>
  <c r="P1570" i="4"/>
  <c r="O1570" i="4"/>
  <c r="L1570" i="4"/>
  <c r="M1570" i="4" s="1"/>
  <c r="P1569" i="4"/>
  <c r="O1569" i="4"/>
  <c r="L1569" i="4"/>
  <c r="P1568" i="4"/>
  <c r="O1568" i="4"/>
  <c r="L1568" i="4"/>
  <c r="P1567" i="4"/>
  <c r="O1567" i="4"/>
  <c r="L1567" i="4"/>
  <c r="P1566" i="4"/>
  <c r="O1566" i="4"/>
  <c r="L1566" i="4"/>
  <c r="N1566" i="4" s="1"/>
  <c r="P1565" i="4"/>
  <c r="O1565" i="4"/>
  <c r="L1565" i="4"/>
  <c r="P1564" i="4"/>
  <c r="O1564" i="4"/>
  <c r="L1564" i="4"/>
  <c r="N1564" i="4" s="1"/>
  <c r="P1563" i="4"/>
  <c r="O1563" i="4"/>
  <c r="L1563" i="4"/>
  <c r="P1562" i="4"/>
  <c r="O1562" i="4"/>
  <c r="L1562" i="4"/>
  <c r="M1562" i="4" s="1"/>
  <c r="P1561" i="4"/>
  <c r="O1561" i="4"/>
  <c r="L1561" i="4"/>
  <c r="P1560" i="4"/>
  <c r="O1560" i="4"/>
  <c r="L1560" i="4"/>
  <c r="P1559" i="4"/>
  <c r="O1559" i="4"/>
  <c r="L1559" i="4"/>
  <c r="M1559" i="4" s="1"/>
  <c r="P1558" i="4"/>
  <c r="O1558" i="4"/>
  <c r="L1558" i="4"/>
  <c r="M1558" i="4" s="1"/>
  <c r="P1557" i="4"/>
  <c r="O1557" i="4"/>
  <c r="L1557" i="4"/>
  <c r="P1556" i="4"/>
  <c r="O1556" i="4"/>
  <c r="L1556" i="4"/>
  <c r="P1555" i="4"/>
  <c r="O1555" i="4"/>
  <c r="L1555" i="4"/>
  <c r="P1554" i="4"/>
  <c r="O1554" i="4"/>
  <c r="L1554" i="4"/>
  <c r="N1554" i="4" s="1"/>
  <c r="P1553" i="4"/>
  <c r="O1553" i="4"/>
  <c r="L1553" i="4"/>
  <c r="N1553" i="4" s="1"/>
  <c r="P1552" i="4"/>
  <c r="O1552" i="4"/>
  <c r="L1552" i="4"/>
  <c r="P1551" i="4"/>
  <c r="O1551" i="4"/>
  <c r="L1551" i="4"/>
  <c r="P1550" i="4"/>
  <c r="O1550" i="4"/>
  <c r="L1550" i="4"/>
  <c r="P1549" i="4"/>
  <c r="O1549" i="4"/>
  <c r="L1549" i="4"/>
  <c r="P1548" i="4"/>
  <c r="O1548" i="4"/>
  <c r="L1548" i="4"/>
  <c r="P1547" i="4"/>
  <c r="O1547" i="4"/>
  <c r="L1547" i="4"/>
  <c r="N1547" i="4" s="1"/>
  <c r="AB211" i="4" s="1"/>
  <c r="AT584" i="4" s="1"/>
  <c r="P1546" i="4"/>
  <c r="O1546" i="4"/>
  <c r="L1546" i="4"/>
  <c r="P1545" i="4"/>
  <c r="O1545" i="4"/>
  <c r="L1545" i="4"/>
  <c r="P1544" i="4"/>
  <c r="O1544" i="4"/>
  <c r="L1544" i="4"/>
  <c r="P1543" i="4"/>
  <c r="O1543" i="4"/>
  <c r="L1543" i="4"/>
  <c r="P1542" i="4"/>
  <c r="O1542" i="4"/>
  <c r="L1542" i="4"/>
  <c r="N1542" i="4" s="1"/>
  <c r="P1541" i="4"/>
  <c r="O1541" i="4"/>
  <c r="L1541" i="4"/>
  <c r="P1540" i="4"/>
  <c r="O1540" i="4"/>
  <c r="L1540" i="4"/>
  <c r="N1540" i="4" s="1"/>
  <c r="AB210" i="4" s="1"/>
  <c r="P1539" i="4"/>
  <c r="O1539" i="4"/>
  <c r="L1539" i="4"/>
  <c r="P1538" i="4"/>
  <c r="O1538" i="4"/>
  <c r="L1538" i="4"/>
  <c r="P1537" i="4"/>
  <c r="O1537" i="4"/>
  <c r="L1537" i="4"/>
  <c r="P1536" i="4"/>
  <c r="O1536" i="4"/>
  <c r="L1536" i="4"/>
  <c r="P1535" i="4"/>
  <c r="O1535" i="4"/>
  <c r="L1535" i="4"/>
  <c r="P1534" i="4"/>
  <c r="O1534" i="4"/>
  <c r="L1534" i="4"/>
  <c r="P1533" i="4"/>
  <c r="O1533" i="4"/>
  <c r="L1533" i="4"/>
  <c r="N1533" i="4" s="1"/>
  <c r="P1532" i="4"/>
  <c r="O1532" i="4"/>
  <c r="L1532" i="4"/>
  <c r="P1531" i="4"/>
  <c r="O1531" i="4"/>
  <c r="L1531" i="4"/>
  <c r="P1530" i="4"/>
  <c r="O1530" i="4"/>
  <c r="L1530" i="4"/>
  <c r="P1529" i="4"/>
  <c r="O1529" i="4"/>
  <c r="L1529" i="4"/>
  <c r="P1528" i="4"/>
  <c r="O1528" i="4"/>
  <c r="L1528" i="4"/>
  <c r="N1528" i="4" s="1"/>
  <c r="P1527" i="4"/>
  <c r="O1527" i="4"/>
  <c r="L1527" i="4"/>
  <c r="P1526" i="4"/>
  <c r="O1526" i="4"/>
  <c r="L1526" i="4"/>
  <c r="P1525" i="4"/>
  <c r="O1525" i="4"/>
  <c r="L1525" i="4"/>
  <c r="P1524" i="4"/>
  <c r="O1524" i="4"/>
  <c r="L1524" i="4"/>
  <c r="P1523" i="4"/>
  <c r="O1523" i="4"/>
  <c r="L1523" i="4"/>
  <c r="M1523" i="4" s="1"/>
  <c r="P1522" i="4"/>
  <c r="O1522" i="4"/>
  <c r="L1522" i="4"/>
  <c r="P1521" i="4"/>
  <c r="O1521" i="4"/>
  <c r="L1521" i="4"/>
  <c r="P1520" i="4"/>
  <c r="O1520" i="4"/>
  <c r="L1520" i="4"/>
  <c r="P1519" i="4"/>
  <c r="O1519" i="4"/>
  <c r="L1519" i="4"/>
  <c r="P1518" i="4"/>
  <c r="O1518" i="4"/>
  <c r="L1518" i="4"/>
  <c r="N1518" i="4" s="1"/>
  <c r="P1517" i="4"/>
  <c r="O1517" i="4"/>
  <c r="L1517" i="4"/>
  <c r="N1517" i="4" s="1"/>
  <c r="P1516" i="4"/>
  <c r="O1516" i="4"/>
  <c r="L1516" i="4"/>
  <c r="N1516" i="4" s="1"/>
  <c r="P1515" i="4"/>
  <c r="O1515" i="4"/>
  <c r="L1515" i="4"/>
  <c r="N1515" i="4" s="1"/>
  <c r="P1514" i="4"/>
  <c r="O1514" i="4"/>
  <c r="L1514" i="4"/>
  <c r="M1514" i="4" s="1"/>
  <c r="AA203" i="4" s="1"/>
  <c r="P1513" i="4"/>
  <c r="O1513" i="4"/>
  <c r="L1513" i="4"/>
  <c r="P1512" i="4"/>
  <c r="O1512" i="4"/>
  <c r="L1512" i="4"/>
  <c r="P1511" i="4"/>
  <c r="O1511" i="4"/>
  <c r="L1511" i="4"/>
  <c r="M1511" i="4" s="1"/>
  <c r="P1510" i="4"/>
  <c r="O1510" i="4"/>
  <c r="L1510" i="4"/>
  <c r="N1510" i="4" s="1"/>
  <c r="P1509" i="4"/>
  <c r="O1509" i="4"/>
  <c r="L1509" i="4"/>
  <c r="P1508" i="4"/>
  <c r="O1508" i="4"/>
  <c r="L1508" i="4"/>
  <c r="P1507" i="4"/>
  <c r="O1507" i="4"/>
  <c r="L1507" i="4"/>
  <c r="P1506" i="4"/>
  <c r="O1506" i="4"/>
  <c r="L1506" i="4"/>
  <c r="N1506" i="4" s="1"/>
  <c r="P1505" i="4"/>
  <c r="O1505" i="4"/>
  <c r="L1505" i="4"/>
  <c r="N1505" i="4" s="1"/>
  <c r="P1504" i="4"/>
  <c r="O1504" i="4"/>
  <c r="L1504" i="4"/>
  <c r="P1503" i="4"/>
  <c r="O1503" i="4"/>
  <c r="L1503" i="4"/>
  <c r="P1502" i="4"/>
  <c r="O1502" i="4"/>
  <c r="L1502" i="4"/>
  <c r="M1502" i="4" s="1"/>
  <c r="P1501" i="4"/>
  <c r="O1501" i="4"/>
  <c r="L1501" i="4"/>
  <c r="P1500" i="4"/>
  <c r="O1500" i="4"/>
  <c r="L1500" i="4"/>
  <c r="P1499" i="4"/>
  <c r="O1499" i="4"/>
  <c r="L1499" i="4"/>
  <c r="P1498" i="4"/>
  <c r="O1498" i="4"/>
  <c r="L1498" i="4"/>
  <c r="P1497" i="4"/>
  <c r="O1497" i="4"/>
  <c r="L1497" i="4"/>
  <c r="M1497" i="4" s="1"/>
  <c r="P1496" i="4"/>
  <c r="O1496" i="4"/>
  <c r="L1496" i="4"/>
  <c r="P1495" i="4"/>
  <c r="O1495" i="4"/>
  <c r="L1495" i="4"/>
  <c r="P1494" i="4"/>
  <c r="O1494" i="4"/>
  <c r="L1494" i="4"/>
  <c r="N1494" i="4" s="1"/>
  <c r="P1493" i="4"/>
  <c r="O1493" i="4"/>
  <c r="L1493" i="4"/>
  <c r="P1492" i="4"/>
  <c r="O1492" i="4"/>
  <c r="L1492" i="4"/>
  <c r="P1491" i="4"/>
  <c r="O1491" i="4"/>
  <c r="L1491" i="4"/>
  <c r="P1490" i="4"/>
  <c r="O1490" i="4"/>
  <c r="L1490" i="4"/>
  <c r="P1489" i="4"/>
  <c r="O1489" i="4"/>
  <c r="L1489" i="4"/>
  <c r="P1488" i="4"/>
  <c r="O1488" i="4"/>
  <c r="L1488" i="4"/>
  <c r="P1487" i="4"/>
  <c r="O1487" i="4"/>
  <c r="L1487" i="4"/>
  <c r="M1487" i="4" s="1"/>
  <c r="P1486" i="4"/>
  <c r="O1486" i="4"/>
  <c r="L1486" i="4"/>
  <c r="P1485" i="4"/>
  <c r="O1485" i="4"/>
  <c r="L1485" i="4"/>
  <c r="N1485" i="4" s="1"/>
  <c r="AB198" i="4" s="1"/>
  <c r="AT1333" i="4" s="1"/>
  <c r="P1484" i="4"/>
  <c r="O1484" i="4"/>
  <c r="L1484" i="4"/>
  <c r="P1483" i="4"/>
  <c r="O1483" i="4"/>
  <c r="L1483" i="4"/>
  <c r="P1482" i="4"/>
  <c r="O1482" i="4"/>
  <c r="L1482" i="4"/>
  <c r="P1481" i="4"/>
  <c r="O1481" i="4"/>
  <c r="L1481" i="4"/>
  <c r="P1480" i="4"/>
  <c r="O1480" i="4"/>
  <c r="L1480" i="4"/>
  <c r="M1480" i="4" s="1"/>
  <c r="P1479" i="4"/>
  <c r="O1479" i="4"/>
  <c r="L1479" i="4"/>
  <c r="P1478" i="4"/>
  <c r="O1478" i="4"/>
  <c r="L1478" i="4"/>
  <c r="M1478" i="4" s="1"/>
  <c r="P1477" i="4"/>
  <c r="O1477" i="4"/>
  <c r="L1477" i="4"/>
  <c r="P1476" i="4"/>
  <c r="O1476" i="4"/>
  <c r="L1476" i="4"/>
  <c r="P1475" i="4"/>
  <c r="O1475" i="4"/>
  <c r="L1475" i="4"/>
  <c r="M1475" i="4" s="1"/>
  <c r="P1474" i="4"/>
  <c r="O1474" i="4"/>
  <c r="L1474" i="4"/>
  <c r="P1473" i="4"/>
  <c r="O1473" i="4"/>
  <c r="L1473" i="4"/>
  <c r="M1473" i="4" s="1"/>
  <c r="P1472" i="4"/>
  <c r="O1472" i="4"/>
  <c r="L1472" i="4"/>
  <c r="P1471" i="4"/>
  <c r="O1471" i="4"/>
  <c r="L1471" i="4"/>
  <c r="P1470" i="4"/>
  <c r="O1470" i="4"/>
  <c r="L1470" i="4"/>
  <c r="P1469" i="4"/>
  <c r="O1469" i="4"/>
  <c r="L1469" i="4"/>
  <c r="P1468" i="4"/>
  <c r="O1468" i="4"/>
  <c r="L1468" i="4"/>
  <c r="M1468" i="4" s="1"/>
  <c r="P1467" i="4"/>
  <c r="O1467" i="4"/>
  <c r="L1467" i="4"/>
  <c r="P1466" i="4"/>
  <c r="O1466" i="4"/>
  <c r="L1466" i="4"/>
  <c r="M1466" i="4" s="1"/>
  <c r="P1465" i="4"/>
  <c r="O1465" i="4"/>
  <c r="L1465" i="4"/>
  <c r="P1464" i="4"/>
  <c r="O1464" i="4"/>
  <c r="L1464" i="4"/>
  <c r="P1463" i="4"/>
  <c r="O1463" i="4"/>
  <c r="L1463" i="4"/>
  <c r="P1462" i="4"/>
  <c r="O1462" i="4"/>
  <c r="L1462" i="4"/>
  <c r="P1461" i="4"/>
  <c r="O1461" i="4"/>
  <c r="L1461" i="4"/>
  <c r="P1460" i="4"/>
  <c r="O1460" i="4"/>
  <c r="L1460" i="4"/>
  <c r="P1459" i="4"/>
  <c r="O1459" i="4"/>
  <c r="L1459" i="4"/>
  <c r="P1458" i="4"/>
  <c r="O1458" i="4"/>
  <c r="L1458" i="4"/>
  <c r="P1457" i="4"/>
  <c r="O1457" i="4"/>
  <c r="L1457" i="4"/>
  <c r="P1456" i="4"/>
  <c r="O1456" i="4"/>
  <c r="L1456" i="4"/>
  <c r="P1455" i="4"/>
  <c r="O1455" i="4"/>
  <c r="L1455" i="4"/>
  <c r="P1454" i="4"/>
  <c r="O1454" i="4"/>
  <c r="L1454" i="4"/>
  <c r="P1453" i="4"/>
  <c r="O1453" i="4"/>
  <c r="L1453" i="4"/>
  <c r="P1452" i="4"/>
  <c r="O1452" i="4"/>
  <c r="L1452" i="4"/>
  <c r="P1451" i="4"/>
  <c r="O1451" i="4"/>
  <c r="L1451" i="4"/>
  <c r="M1451" i="4" s="1"/>
  <c r="P1450" i="4"/>
  <c r="O1450" i="4"/>
  <c r="L1450" i="4"/>
  <c r="P1449" i="4"/>
  <c r="O1449" i="4"/>
  <c r="L1449" i="4"/>
  <c r="P1448" i="4"/>
  <c r="O1448" i="4"/>
  <c r="L1448" i="4"/>
  <c r="M1448" i="4" s="1"/>
  <c r="P1447" i="4"/>
  <c r="O1447" i="4"/>
  <c r="L1447" i="4"/>
  <c r="P1446" i="4"/>
  <c r="O1446" i="4"/>
  <c r="L1446" i="4"/>
  <c r="P1445" i="4"/>
  <c r="O1445" i="4"/>
  <c r="L1445" i="4"/>
  <c r="N1445" i="4" s="1"/>
  <c r="P1444" i="4"/>
  <c r="O1444" i="4"/>
  <c r="L1444" i="4"/>
  <c r="P1443" i="4"/>
  <c r="O1443" i="4"/>
  <c r="L1443" i="4"/>
  <c r="P1442" i="4"/>
  <c r="O1442" i="4"/>
  <c r="L1442" i="4"/>
  <c r="P1441" i="4"/>
  <c r="O1441" i="4"/>
  <c r="L1441" i="4"/>
  <c r="P1440" i="4"/>
  <c r="O1440" i="4"/>
  <c r="L1440" i="4"/>
  <c r="P1439" i="4"/>
  <c r="O1439" i="4"/>
  <c r="L1439" i="4"/>
  <c r="M1439" i="4" s="1"/>
  <c r="AA196" i="4" s="1"/>
  <c r="P1438" i="4"/>
  <c r="O1438" i="4"/>
  <c r="L1438" i="4"/>
  <c r="P1437" i="4"/>
  <c r="O1437" i="4"/>
  <c r="L1437" i="4"/>
  <c r="M1437" i="4" s="1"/>
  <c r="P1436" i="4"/>
  <c r="O1436" i="4"/>
  <c r="L1436" i="4"/>
  <c r="P1435" i="4"/>
  <c r="O1435" i="4"/>
  <c r="L1435" i="4"/>
  <c r="P1434" i="4"/>
  <c r="O1434" i="4"/>
  <c r="L1434" i="4"/>
  <c r="P1433" i="4"/>
  <c r="O1433" i="4"/>
  <c r="L1433" i="4"/>
  <c r="P1432" i="4"/>
  <c r="O1432" i="4"/>
  <c r="L1432" i="4"/>
  <c r="M1432" i="4" s="1"/>
  <c r="P1431" i="4"/>
  <c r="O1431" i="4"/>
  <c r="L1431" i="4"/>
  <c r="M1431" i="4" s="1"/>
  <c r="P1430" i="4"/>
  <c r="O1430" i="4"/>
  <c r="L1430" i="4"/>
  <c r="M1430" i="4" s="1"/>
  <c r="P1429" i="4"/>
  <c r="O1429" i="4"/>
  <c r="L1429" i="4"/>
  <c r="P1428" i="4"/>
  <c r="O1428" i="4"/>
  <c r="L1428" i="4"/>
  <c r="P1427" i="4"/>
  <c r="O1427" i="4"/>
  <c r="L1427" i="4"/>
  <c r="P1426" i="4"/>
  <c r="O1426" i="4"/>
  <c r="L1426" i="4"/>
  <c r="P1425" i="4"/>
  <c r="O1425" i="4"/>
  <c r="L1425" i="4"/>
  <c r="P1424" i="4"/>
  <c r="O1424" i="4"/>
  <c r="L1424" i="4"/>
  <c r="N1424" i="4" s="1"/>
  <c r="P1423" i="4"/>
  <c r="O1423" i="4"/>
  <c r="L1423" i="4"/>
  <c r="P1422" i="4"/>
  <c r="O1422" i="4"/>
  <c r="L1422" i="4"/>
  <c r="P1421" i="4"/>
  <c r="O1421" i="4"/>
  <c r="L1421" i="4"/>
  <c r="P1420" i="4"/>
  <c r="O1420" i="4"/>
  <c r="L1420" i="4"/>
  <c r="P1419" i="4"/>
  <c r="O1419" i="4"/>
  <c r="L1419" i="4"/>
  <c r="P1418" i="4"/>
  <c r="O1418" i="4"/>
  <c r="L1418" i="4"/>
  <c r="P1417" i="4"/>
  <c r="O1417" i="4"/>
  <c r="L1417" i="4"/>
  <c r="P1416" i="4"/>
  <c r="O1416" i="4"/>
  <c r="L1416" i="4"/>
  <c r="P1415" i="4"/>
  <c r="O1415" i="4"/>
  <c r="L1415" i="4"/>
  <c r="P1414" i="4"/>
  <c r="O1414" i="4"/>
  <c r="L1414" i="4"/>
  <c r="P1413" i="4"/>
  <c r="O1413" i="4"/>
  <c r="L1413" i="4"/>
  <c r="P1412" i="4"/>
  <c r="O1412" i="4"/>
  <c r="L1412" i="4"/>
  <c r="P1411" i="4"/>
  <c r="O1411" i="4"/>
  <c r="L1411" i="4"/>
  <c r="P1410" i="4"/>
  <c r="O1410" i="4"/>
  <c r="L1410" i="4"/>
  <c r="M1410" i="4" s="1"/>
  <c r="P1409" i="4"/>
  <c r="O1409" i="4"/>
  <c r="L1409" i="4"/>
  <c r="P1408" i="4"/>
  <c r="O1408" i="4"/>
  <c r="L1408" i="4"/>
  <c r="P1407" i="4"/>
  <c r="O1407" i="4"/>
  <c r="L1407" i="4"/>
  <c r="M1407" i="4" s="1"/>
  <c r="P1406" i="4"/>
  <c r="O1406" i="4"/>
  <c r="L1406" i="4"/>
  <c r="N1406" i="4" s="1"/>
  <c r="P1405" i="4"/>
  <c r="O1405" i="4"/>
  <c r="L1405" i="4"/>
  <c r="N1405" i="4" s="1"/>
  <c r="P1404" i="4"/>
  <c r="O1404" i="4"/>
  <c r="L1404" i="4"/>
  <c r="P1403" i="4"/>
  <c r="O1403" i="4"/>
  <c r="L1403" i="4"/>
  <c r="P1402" i="4"/>
  <c r="O1402" i="4"/>
  <c r="L1402" i="4"/>
  <c r="N1402" i="4" s="1"/>
  <c r="P1401" i="4"/>
  <c r="O1401" i="4"/>
  <c r="L1401" i="4"/>
  <c r="P1400" i="4"/>
  <c r="O1400" i="4"/>
  <c r="L1400" i="4"/>
  <c r="M1400" i="4" s="1"/>
  <c r="AA192" i="4" s="1"/>
  <c r="P1399" i="4"/>
  <c r="O1399" i="4"/>
  <c r="L1399" i="4"/>
  <c r="P1398" i="4"/>
  <c r="O1398" i="4"/>
  <c r="L1398" i="4"/>
  <c r="P1397" i="4"/>
  <c r="O1397" i="4"/>
  <c r="L1397" i="4"/>
  <c r="P1396" i="4"/>
  <c r="O1396" i="4"/>
  <c r="L1396" i="4"/>
  <c r="P1395" i="4"/>
  <c r="O1395" i="4"/>
  <c r="L1395" i="4"/>
  <c r="P1394" i="4"/>
  <c r="O1394" i="4"/>
  <c r="L1394" i="4"/>
  <c r="P1393" i="4"/>
  <c r="O1393" i="4"/>
  <c r="L1393" i="4"/>
  <c r="P1392" i="4"/>
  <c r="O1392" i="4"/>
  <c r="L1392" i="4"/>
  <c r="M1392" i="4" s="1"/>
  <c r="P1391" i="4"/>
  <c r="O1391" i="4"/>
  <c r="L1391" i="4"/>
  <c r="M1391" i="4" s="1"/>
  <c r="P1390" i="4"/>
  <c r="O1390" i="4"/>
  <c r="L1390" i="4"/>
  <c r="M1390" i="4" s="1"/>
  <c r="P1389" i="4"/>
  <c r="O1389" i="4"/>
  <c r="L1389" i="4"/>
  <c r="P1388" i="4"/>
  <c r="O1388" i="4"/>
  <c r="L1388" i="4"/>
  <c r="P1387" i="4"/>
  <c r="O1387" i="4"/>
  <c r="L1387" i="4"/>
  <c r="P1386" i="4"/>
  <c r="O1386" i="4"/>
  <c r="L1386" i="4"/>
  <c r="N1386" i="4" s="1"/>
  <c r="P1385" i="4"/>
  <c r="O1385" i="4"/>
  <c r="L1385" i="4"/>
  <c r="N1385" i="4" s="1"/>
  <c r="P1384" i="4"/>
  <c r="O1384" i="4"/>
  <c r="L1384" i="4"/>
  <c r="P1383" i="4"/>
  <c r="O1383" i="4"/>
  <c r="L1383" i="4"/>
  <c r="P1382" i="4"/>
  <c r="O1382" i="4"/>
  <c r="L1382" i="4"/>
  <c r="P1381" i="4"/>
  <c r="O1381" i="4"/>
  <c r="L1381" i="4"/>
  <c r="P1380" i="4"/>
  <c r="O1380" i="4"/>
  <c r="L1380" i="4"/>
  <c r="P1379" i="4"/>
  <c r="O1379" i="4"/>
  <c r="L1379" i="4"/>
  <c r="P1378" i="4"/>
  <c r="O1378" i="4"/>
  <c r="L1378" i="4"/>
  <c r="P1377" i="4"/>
  <c r="O1377" i="4"/>
  <c r="L1377" i="4"/>
  <c r="N1377" i="4" s="1"/>
  <c r="P1376" i="4"/>
  <c r="O1376" i="4"/>
  <c r="L1376" i="4"/>
  <c r="P1375" i="4"/>
  <c r="O1375" i="4"/>
  <c r="L1375" i="4"/>
  <c r="P1374" i="4"/>
  <c r="O1374" i="4"/>
  <c r="L1374" i="4"/>
  <c r="P1373" i="4"/>
  <c r="O1373" i="4"/>
  <c r="L1373" i="4"/>
  <c r="P1372" i="4"/>
  <c r="O1372" i="4"/>
  <c r="L1372" i="4"/>
  <c r="P1371" i="4"/>
  <c r="O1371" i="4"/>
  <c r="L1371" i="4"/>
  <c r="P1370" i="4"/>
  <c r="O1370" i="4"/>
  <c r="L1370" i="4"/>
  <c r="P1369" i="4"/>
  <c r="O1369" i="4"/>
  <c r="L1369" i="4"/>
  <c r="P1368" i="4"/>
  <c r="O1368" i="4"/>
  <c r="L1368" i="4"/>
  <c r="N1368" i="4" s="1"/>
  <c r="AB188" i="4" s="1"/>
  <c r="AT1557" i="4" s="1"/>
  <c r="P1367" i="4"/>
  <c r="O1367" i="4"/>
  <c r="L1367" i="4"/>
  <c r="P1366" i="4"/>
  <c r="O1366" i="4"/>
  <c r="L1366" i="4"/>
  <c r="P1365" i="4"/>
  <c r="O1365" i="4"/>
  <c r="L1365" i="4"/>
  <c r="P1364" i="4"/>
  <c r="O1364" i="4"/>
  <c r="L1364" i="4"/>
  <c r="N1364" i="4" s="1"/>
  <c r="P1363" i="4"/>
  <c r="O1363" i="4"/>
  <c r="L1363" i="4"/>
  <c r="P1362" i="4"/>
  <c r="O1362" i="4"/>
  <c r="L1362" i="4"/>
  <c r="P1361" i="4"/>
  <c r="O1361" i="4"/>
  <c r="L1361" i="4"/>
  <c r="P1360" i="4"/>
  <c r="O1360" i="4"/>
  <c r="L1360" i="4"/>
  <c r="M1360" i="4" s="1"/>
  <c r="P1359" i="4"/>
  <c r="O1359" i="4"/>
  <c r="L1359" i="4"/>
  <c r="P1358" i="4"/>
  <c r="O1358" i="4"/>
  <c r="L1358" i="4"/>
  <c r="P1357" i="4"/>
  <c r="O1357" i="4"/>
  <c r="L1357" i="4"/>
  <c r="N1357" i="4" s="1"/>
  <c r="P1356" i="4"/>
  <c r="O1356" i="4"/>
  <c r="L1356" i="4"/>
  <c r="P1355" i="4"/>
  <c r="O1355" i="4"/>
  <c r="L1355" i="4"/>
  <c r="M1355" i="4" s="1"/>
  <c r="P1354" i="4"/>
  <c r="O1354" i="4"/>
  <c r="L1354" i="4"/>
  <c r="P1353" i="4"/>
  <c r="O1353" i="4"/>
  <c r="L1353" i="4"/>
  <c r="P1352" i="4"/>
  <c r="O1352" i="4"/>
  <c r="L1352" i="4"/>
  <c r="P1351" i="4"/>
  <c r="O1351" i="4"/>
  <c r="L1351" i="4"/>
  <c r="M1351" i="4" s="1"/>
  <c r="P1350" i="4"/>
  <c r="O1350" i="4"/>
  <c r="L1350" i="4"/>
  <c r="N1350" i="4" s="1"/>
  <c r="P1349" i="4"/>
  <c r="O1349" i="4"/>
  <c r="L1349" i="4"/>
  <c r="P1348" i="4"/>
  <c r="O1348" i="4"/>
  <c r="L1348" i="4"/>
  <c r="P1347" i="4"/>
  <c r="O1347" i="4"/>
  <c r="L1347" i="4"/>
  <c r="P1346" i="4"/>
  <c r="O1346" i="4"/>
  <c r="L1346" i="4"/>
  <c r="M1346" i="4" s="1"/>
  <c r="P1345" i="4"/>
  <c r="O1345" i="4"/>
  <c r="L1345" i="4"/>
  <c r="P1344" i="4"/>
  <c r="O1344" i="4"/>
  <c r="L1344" i="4"/>
  <c r="P1343" i="4"/>
  <c r="O1343" i="4"/>
  <c r="L1343" i="4"/>
  <c r="P1342" i="4"/>
  <c r="O1342" i="4"/>
  <c r="L1342" i="4"/>
  <c r="P1341" i="4"/>
  <c r="O1341" i="4"/>
  <c r="L1341" i="4"/>
  <c r="P1340" i="4"/>
  <c r="O1340" i="4"/>
  <c r="L1340" i="4"/>
  <c r="P1339" i="4"/>
  <c r="O1339" i="4"/>
  <c r="L1339" i="4"/>
  <c r="P1338" i="4"/>
  <c r="O1338" i="4"/>
  <c r="L1338" i="4"/>
  <c r="P1337" i="4"/>
  <c r="O1337" i="4"/>
  <c r="L1337" i="4"/>
  <c r="N1337" i="4" s="1"/>
  <c r="P1336" i="4"/>
  <c r="O1336" i="4"/>
  <c r="L1336" i="4"/>
  <c r="P1335" i="4"/>
  <c r="O1335" i="4"/>
  <c r="L1335" i="4"/>
  <c r="P1334" i="4"/>
  <c r="O1334" i="4"/>
  <c r="L1334" i="4"/>
  <c r="P1333" i="4"/>
  <c r="O1333" i="4"/>
  <c r="L1333" i="4"/>
  <c r="P1332" i="4"/>
  <c r="O1332" i="4"/>
  <c r="L1332" i="4"/>
  <c r="P1331" i="4"/>
  <c r="O1331" i="4"/>
  <c r="L1331" i="4"/>
  <c r="N1331" i="4" s="1"/>
  <c r="AB186" i="4" s="1"/>
  <c r="P1330" i="4"/>
  <c r="O1330" i="4"/>
  <c r="L1330" i="4"/>
  <c r="P1329" i="4"/>
  <c r="O1329" i="4"/>
  <c r="L1329" i="4"/>
  <c r="P1328" i="4"/>
  <c r="O1328" i="4"/>
  <c r="L1328" i="4"/>
  <c r="M1328" i="4" s="1"/>
  <c r="AA185" i="4" s="1"/>
  <c r="P1327" i="4"/>
  <c r="O1327" i="4"/>
  <c r="L1327" i="4"/>
  <c r="M1327" i="4" s="1"/>
  <c r="P1326" i="4"/>
  <c r="O1326" i="4"/>
  <c r="L1326" i="4"/>
  <c r="N1326" i="4" s="1"/>
  <c r="P1325" i="4"/>
  <c r="O1325" i="4"/>
  <c r="L1325" i="4"/>
  <c r="P1324" i="4"/>
  <c r="O1324" i="4"/>
  <c r="L1324" i="4"/>
  <c r="M1324" i="4" s="1"/>
  <c r="P1323" i="4"/>
  <c r="O1323" i="4"/>
  <c r="L1323" i="4"/>
  <c r="P1322" i="4"/>
  <c r="O1322" i="4"/>
  <c r="L1322" i="4"/>
  <c r="P1321" i="4"/>
  <c r="O1321" i="4"/>
  <c r="L1321" i="4"/>
  <c r="N1321" i="4" s="1"/>
  <c r="P1320" i="4"/>
  <c r="O1320" i="4"/>
  <c r="L1320" i="4"/>
  <c r="P1319" i="4"/>
  <c r="O1319" i="4"/>
  <c r="L1319" i="4"/>
  <c r="P1318" i="4"/>
  <c r="O1318" i="4"/>
  <c r="L1318" i="4"/>
  <c r="M1318" i="4" s="1"/>
  <c r="P1317" i="4"/>
  <c r="O1317" i="4"/>
  <c r="L1317" i="4"/>
  <c r="P1316" i="4"/>
  <c r="O1316" i="4"/>
  <c r="L1316" i="4"/>
  <c r="N1316" i="4" s="1"/>
  <c r="P1315" i="4"/>
  <c r="O1315" i="4"/>
  <c r="L1315" i="4"/>
  <c r="P1314" i="4"/>
  <c r="O1314" i="4"/>
  <c r="L1314" i="4"/>
  <c r="P1313" i="4"/>
  <c r="O1313" i="4"/>
  <c r="L1313" i="4"/>
  <c r="P1312" i="4"/>
  <c r="O1312" i="4"/>
  <c r="L1312" i="4"/>
  <c r="P1311" i="4"/>
  <c r="O1311" i="4"/>
  <c r="L1311" i="4"/>
  <c r="P1310" i="4"/>
  <c r="O1310" i="4"/>
  <c r="L1310" i="4"/>
  <c r="P1309" i="4"/>
  <c r="O1309" i="4"/>
  <c r="L1309" i="4"/>
  <c r="P1308" i="4"/>
  <c r="O1308" i="4"/>
  <c r="L1308" i="4"/>
  <c r="P1307" i="4"/>
  <c r="O1307" i="4"/>
  <c r="L1307" i="4"/>
  <c r="P1306" i="4"/>
  <c r="O1306" i="4"/>
  <c r="L1306" i="4"/>
  <c r="P1305" i="4"/>
  <c r="O1305" i="4"/>
  <c r="L1305" i="4"/>
  <c r="P1304" i="4"/>
  <c r="O1304" i="4"/>
  <c r="L1304" i="4"/>
  <c r="N1304" i="4" s="1"/>
  <c r="P1303" i="4"/>
  <c r="O1303" i="4"/>
  <c r="L1303" i="4"/>
  <c r="N1303" i="4" s="1"/>
  <c r="AB183" i="4" s="1"/>
  <c r="AT2034" i="4" s="1"/>
  <c r="P1302" i="4"/>
  <c r="O1302" i="4"/>
  <c r="L1302" i="4"/>
  <c r="P1301" i="4"/>
  <c r="O1301" i="4"/>
  <c r="L1301" i="4"/>
  <c r="N1301" i="4" s="1"/>
  <c r="P1300" i="4"/>
  <c r="O1300" i="4"/>
  <c r="L1300" i="4"/>
  <c r="P1299" i="4"/>
  <c r="O1299" i="4"/>
  <c r="L1299" i="4"/>
  <c r="P1298" i="4"/>
  <c r="O1298" i="4"/>
  <c r="L1298" i="4"/>
  <c r="P1297" i="4"/>
  <c r="O1297" i="4"/>
  <c r="L1297" i="4"/>
  <c r="P1296" i="4"/>
  <c r="O1296" i="4"/>
  <c r="L1296" i="4"/>
  <c r="N1296" i="4" s="1"/>
  <c r="P1295" i="4"/>
  <c r="O1295" i="4"/>
  <c r="L1295" i="4"/>
  <c r="P1294" i="4"/>
  <c r="O1294" i="4"/>
  <c r="L1294" i="4"/>
  <c r="P1293" i="4"/>
  <c r="O1293" i="4"/>
  <c r="L1293" i="4"/>
  <c r="P1292" i="4"/>
  <c r="O1292" i="4"/>
  <c r="L1292" i="4"/>
  <c r="P1291" i="4"/>
  <c r="O1291" i="4"/>
  <c r="L1291" i="4"/>
  <c r="P1290" i="4"/>
  <c r="O1290" i="4"/>
  <c r="L1290" i="4"/>
  <c r="N1290" i="4" s="1"/>
  <c r="P1289" i="4"/>
  <c r="O1289" i="4"/>
  <c r="L1289" i="4"/>
  <c r="M1289" i="4" s="1"/>
  <c r="P1288" i="4"/>
  <c r="O1288" i="4"/>
  <c r="L1288" i="4"/>
  <c r="M1288" i="4" s="1"/>
  <c r="P1287" i="4"/>
  <c r="O1287" i="4"/>
  <c r="L1287" i="4"/>
  <c r="P1286" i="4"/>
  <c r="O1286" i="4"/>
  <c r="L1286" i="4"/>
  <c r="N1286" i="4" s="1"/>
  <c r="AB180" i="4" s="1"/>
  <c r="AT773" i="4" s="1"/>
  <c r="P1285" i="4"/>
  <c r="O1285" i="4"/>
  <c r="L1285" i="4"/>
  <c r="P1284" i="4"/>
  <c r="O1284" i="4"/>
  <c r="L1284" i="4"/>
  <c r="N1284" i="4" s="1"/>
  <c r="AB179" i="4" s="1"/>
  <c r="P1283" i="4"/>
  <c r="O1283" i="4"/>
  <c r="L1283" i="4"/>
  <c r="P1282" i="4"/>
  <c r="O1282" i="4"/>
  <c r="L1282" i="4"/>
  <c r="M1282" i="4" s="1"/>
  <c r="P1281" i="4"/>
  <c r="O1281" i="4"/>
  <c r="L1281" i="4"/>
  <c r="P1280" i="4"/>
  <c r="O1280" i="4"/>
  <c r="L1280" i="4"/>
  <c r="P1279" i="4"/>
  <c r="O1279" i="4"/>
  <c r="L1279" i="4"/>
  <c r="N1279" i="4" s="1"/>
  <c r="P1278" i="4"/>
  <c r="O1278" i="4"/>
  <c r="L1278" i="4"/>
  <c r="P1277" i="4"/>
  <c r="O1277" i="4"/>
  <c r="L1277" i="4"/>
  <c r="P1276" i="4"/>
  <c r="O1276" i="4"/>
  <c r="L1276" i="4"/>
  <c r="P1275" i="4"/>
  <c r="O1275" i="4"/>
  <c r="L1275" i="4"/>
  <c r="P1274" i="4"/>
  <c r="O1274" i="4"/>
  <c r="L1274" i="4"/>
  <c r="P1273" i="4"/>
  <c r="O1273" i="4"/>
  <c r="L1273" i="4"/>
  <c r="P1272" i="4"/>
  <c r="O1272" i="4"/>
  <c r="L1272" i="4"/>
  <c r="P1271" i="4"/>
  <c r="O1271" i="4"/>
  <c r="L1271" i="4"/>
  <c r="P1270" i="4"/>
  <c r="O1270" i="4"/>
  <c r="L1270" i="4"/>
  <c r="P1269" i="4"/>
  <c r="O1269" i="4"/>
  <c r="L1269" i="4"/>
  <c r="P1268" i="4"/>
  <c r="O1268" i="4"/>
  <c r="L1268" i="4"/>
  <c r="M1268" i="4" s="1"/>
  <c r="P1267" i="4"/>
  <c r="O1267" i="4"/>
  <c r="L1267" i="4"/>
  <c r="P1266" i="4"/>
  <c r="O1266" i="4"/>
  <c r="L1266" i="4"/>
  <c r="P1265" i="4"/>
  <c r="O1265" i="4"/>
  <c r="L1265" i="4"/>
  <c r="P1264" i="4"/>
  <c r="O1264" i="4"/>
  <c r="L1264" i="4"/>
  <c r="M1264" i="4" s="1"/>
  <c r="P1263" i="4"/>
  <c r="O1263" i="4"/>
  <c r="L1263" i="4"/>
  <c r="P1262" i="4"/>
  <c r="O1262" i="4"/>
  <c r="L1262" i="4"/>
  <c r="P1261" i="4"/>
  <c r="O1261" i="4"/>
  <c r="L1261" i="4"/>
  <c r="M1261" i="4" s="1"/>
  <c r="P1260" i="4"/>
  <c r="O1260" i="4"/>
  <c r="L1260" i="4"/>
  <c r="P1259" i="4"/>
  <c r="O1259" i="4"/>
  <c r="L1259" i="4"/>
  <c r="P1258" i="4"/>
  <c r="O1258" i="4"/>
  <c r="L1258" i="4"/>
  <c r="P1257" i="4"/>
  <c r="O1257" i="4"/>
  <c r="L1257" i="4"/>
  <c r="M1257" i="4" s="1"/>
  <c r="P1256" i="4"/>
  <c r="O1256" i="4"/>
  <c r="L1256" i="4"/>
  <c r="P1255" i="4"/>
  <c r="O1255" i="4"/>
  <c r="L1255" i="4"/>
  <c r="P1254" i="4"/>
  <c r="O1254" i="4"/>
  <c r="L1254" i="4"/>
  <c r="N1254" i="4" s="1"/>
  <c r="P1253" i="4"/>
  <c r="O1253" i="4"/>
  <c r="L1253" i="4"/>
  <c r="M1253" i="4" s="1"/>
  <c r="P1252" i="4"/>
  <c r="O1252" i="4"/>
  <c r="L1252" i="4"/>
  <c r="P1251" i="4"/>
  <c r="O1251" i="4"/>
  <c r="L1251" i="4"/>
  <c r="M1251" i="4" s="1"/>
  <c r="P1250" i="4"/>
  <c r="O1250" i="4"/>
  <c r="L1250" i="4"/>
  <c r="P1249" i="4"/>
  <c r="O1249" i="4"/>
  <c r="L1249" i="4"/>
  <c r="P1248" i="4"/>
  <c r="O1248" i="4"/>
  <c r="L1248" i="4"/>
  <c r="P1247" i="4"/>
  <c r="O1247" i="4"/>
  <c r="L1247" i="4"/>
  <c r="P1246" i="4"/>
  <c r="O1246" i="4"/>
  <c r="L1246" i="4"/>
  <c r="P1245" i="4"/>
  <c r="O1245" i="4"/>
  <c r="L1245" i="4"/>
  <c r="M1245" i="4" s="1"/>
  <c r="P1244" i="4"/>
  <c r="O1244" i="4"/>
  <c r="L1244" i="4"/>
  <c r="P1243" i="4"/>
  <c r="O1243" i="4"/>
  <c r="L1243" i="4"/>
  <c r="P1242" i="4"/>
  <c r="O1242" i="4"/>
  <c r="L1242" i="4"/>
  <c r="M1242" i="4" s="1"/>
  <c r="P1241" i="4"/>
  <c r="O1241" i="4"/>
  <c r="L1241" i="4"/>
  <c r="P1240" i="4"/>
  <c r="O1240" i="4"/>
  <c r="L1240" i="4"/>
  <c r="M1240" i="4" s="1"/>
  <c r="P1239" i="4"/>
  <c r="O1239" i="4"/>
  <c r="L1239" i="4"/>
  <c r="P1238" i="4"/>
  <c r="O1238" i="4"/>
  <c r="L1238" i="4"/>
  <c r="P1237" i="4"/>
  <c r="O1237" i="4"/>
  <c r="L1237" i="4"/>
  <c r="P1236" i="4"/>
  <c r="O1236" i="4"/>
  <c r="L1236" i="4"/>
  <c r="P1235" i="4"/>
  <c r="O1235" i="4"/>
  <c r="L1235" i="4"/>
  <c r="P1234" i="4"/>
  <c r="O1234" i="4"/>
  <c r="L1234" i="4"/>
  <c r="P1233" i="4"/>
  <c r="O1233" i="4"/>
  <c r="L1233" i="4"/>
  <c r="P1232" i="4"/>
  <c r="O1232" i="4"/>
  <c r="L1232" i="4"/>
  <c r="M1232" i="4" s="1"/>
  <c r="AA170" i="4" s="1"/>
  <c r="AS1090" i="4" s="1"/>
  <c r="P1231" i="4"/>
  <c r="O1231" i="4"/>
  <c r="L1231" i="4"/>
  <c r="M1231" i="4" s="1"/>
  <c r="AA169" i="4" s="1"/>
  <c r="AS1899" i="4" s="1"/>
  <c r="P1230" i="4"/>
  <c r="O1230" i="4"/>
  <c r="L1230" i="4"/>
  <c r="P1229" i="4"/>
  <c r="O1229" i="4"/>
  <c r="L1229" i="4"/>
  <c r="P1228" i="4"/>
  <c r="O1228" i="4"/>
  <c r="L1228" i="4"/>
  <c r="M1228" i="4" s="1"/>
  <c r="AA168" i="4" s="1"/>
  <c r="P1227" i="4"/>
  <c r="O1227" i="4"/>
  <c r="L1227" i="4"/>
  <c r="M1227" i="4" s="1"/>
  <c r="P1226" i="4"/>
  <c r="O1226" i="4"/>
  <c r="L1226" i="4"/>
  <c r="P1225" i="4"/>
  <c r="O1225" i="4"/>
  <c r="L1225" i="4"/>
  <c r="P1224" i="4"/>
  <c r="O1224" i="4"/>
  <c r="L1224" i="4"/>
  <c r="P1223" i="4"/>
  <c r="O1223" i="4"/>
  <c r="L1223" i="4"/>
  <c r="P1222" i="4"/>
  <c r="O1222" i="4"/>
  <c r="L1222" i="4"/>
  <c r="P1221" i="4"/>
  <c r="O1221" i="4"/>
  <c r="L1221" i="4"/>
  <c r="M1221" i="4" s="1"/>
  <c r="P1220" i="4"/>
  <c r="O1220" i="4"/>
  <c r="L1220" i="4"/>
  <c r="P1219" i="4"/>
  <c r="O1219" i="4"/>
  <c r="L1219" i="4"/>
  <c r="P1218" i="4"/>
  <c r="O1218" i="4"/>
  <c r="L1218" i="4"/>
  <c r="P1217" i="4"/>
  <c r="O1217" i="4"/>
  <c r="L1217" i="4"/>
  <c r="M1217" i="4" s="1"/>
  <c r="P1216" i="4"/>
  <c r="O1216" i="4"/>
  <c r="L1216" i="4"/>
  <c r="P1215" i="4"/>
  <c r="O1215" i="4"/>
  <c r="L1215" i="4"/>
  <c r="P1214" i="4"/>
  <c r="O1214" i="4"/>
  <c r="L1214" i="4"/>
  <c r="M1214" i="4" s="1"/>
  <c r="P1213" i="4"/>
  <c r="O1213" i="4"/>
  <c r="L1213" i="4"/>
  <c r="M1213" i="4" s="1"/>
  <c r="P1212" i="4"/>
  <c r="O1212" i="4"/>
  <c r="L1212" i="4"/>
  <c r="P1211" i="4"/>
  <c r="O1211" i="4"/>
  <c r="L1211" i="4"/>
  <c r="M1211" i="4" s="1"/>
  <c r="P1210" i="4"/>
  <c r="O1210" i="4"/>
  <c r="L1210" i="4"/>
  <c r="P1209" i="4"/>
  <c r="O1209" i="4"/>
  <c r="L1209" i="4"/>
  <c r="P1208" i="4"/>
  <c r="O1208" i="4"/>
  <c r="L1208" i="4"/>
  <c r="P1207" i="4"/>
  <c r="O1207" i="4"/>
  <c r="L1207" i="4"/>
  <c r="P1206" i="4"/>
  <c r="O1206" i="4"/>
  <c r="L1206" i="4"/>
  <c r="P1205" i="4"/>
  <c r="O1205" i="4"/>
  <c r="L1205" i="4"/>
  <c r="M1205" i="4" s="1"/>
  <c r="AA166" i="4" s="1"/>
  <c r="P1204" i="4"/>
  <c r="O1204" i="4"/>
  <c r="L1204" i="4"/>
  <c r="M1204" i="4" s="1"/>
  <c r="AA165" i="4" s="1"/>
  <c r="AS190" i="4" s="1"/>
  <c r="P1203" i="4"/>
  <c r="O1203" i="4"/>
  <c r="L1203" i="4"/>
  <c r="M1203" i="4" s="1"/>
  <c r="P1202" i="4"/>
  <c r="O1202" i="4"/>
  <c r="L1202" i="4"/>
  <c r="P1201" i="4"/>
  <c r="O1201" i="4"/>
  <c r="L1201" i="4"/>
  <c r="P1200" i="4"/>
  <c r="O1200" i="4"/>
  <c r="L1200" i="4"/>
  <c r="P1199" i="4"/>
  <c r="O1199" i="4"/>
  <c r="L1199" i="4"/>
  <c r="P1198" i="4"/>
  <c r="O1198" i="4"/>
  <c r="L1198" i="4"/>
  <c r="P1197" i="4"/>
  <c r="O1197" i="4"/>
  <c r="L1197" i="4"/>
  <c r="P1196" i="4"/>
  <c r="O1196" i="4"/>
  <c r="L1196" i="4"/>
  <c r="M1196" i="4" s="1"/>
  <c r="P1195" i="4"/>
  <c r="O1195" i="4"/>
  <c r="L1195" i="4"/>
  <c r="N1195" i="4" s="1"/>
  <c r="P1194" i="4"/>
  <c r="O1194" i="4"/>
  <c r="L1194" i="4"/>
  <c r="P1193" i="4"/>
  <c r="O1193" i="4"/>
  <c r="L1193" i="4"/>
  <c r="P1192" i="4"/>
  <c r="O1192" i="4"/>
  <c r="L1192" i="4"/>
  <c r="P1191" i="4"/>
  <c r="O1191" i="4"/>
  <c r="L1191" i="4"/>
  <c r="N1191" i="4" s="1"/>
  <c r="P1190" i="4"/>
  <c r="O1190" i="4"/>
  <c r="L1190" i="4"/>
  <c r="M1190" i="4" s="1"/>
  <c r="P1189" i="4"/>
  <c r="O1189" i="4"/>
  <c r="L1189" i="4"/>
  <c r="P1188" i="4"/>
  <c r="O1188" i="4"/>
  <c r="L1188" i="4"/>
  <c r="M1188" i="4" s="1"/>
  <c r="P1187" i="4"/>
  <c r="O1187" i="4"/>
  <c r="L1187" i="4"/>
  <c r="P1186" i="4"/>
  <c r="O1186" i="4"/>
  <c r="L1186" i="4"/>
  <c r="P1185" i="4"/>
  <c r="O1185" i="4"/>
  <c r="L1185" i="4"/>
  <c r="P1184" i="4"/>
  <c r="O1184" i="4"/>
  <c r="L1184" i="4"/>
  <c r="P1183" i="4"/>
  <c r="O1183" i="4"/>
  <c r="L1183" i="4"/>
  <c r="P1182" i="4"/>
  <c r="O1182" i="4"/>
  <c r="L1182" i="4"/>
  <c r="P1181" i="4"/>
  <c r="O1181" i="4"/>
  <c r="L1181" i="4"/>
  <c r="M1181" i="4" s="1"/>
  <c r="AA160" i="4" s="1"/>
  <c r="P1180" i="4"/>
  <c r="O1180" i="4"/>
  <c r="L1180" i="4"/>
  <c r="P1179" i="4"/>
  <c r="O1179" i="4"/>
  <c r="L1179" i="4"/>
  <c r="M1179" i="4" s="1"/>
  <c r="P1178" i="4"/>
  <c r="O1178" i="4"/>
  <c r="L1178" i="4"/>
  <c r="M1178" i="4" s="1"/>
  <c r="AA158" i="4" s="1"/>
  <c r="P1177" i="4"/>
  <c r="O1177" i="4"/>
  <c r="L1177" i="4"/>
  <c r="P1176" i="4"/>
  <c r="O1176" i="4"/>
  <c r="L1176" i="4"/>
  <c r="P1175" i="4"/>
  <c r="O1175" i="4"/>
  <c r="L1175" i="4"/>
  <c r="M1175" i="4" s="1"/>
  <c r="P1174" i="4"/>
  <c r="O1174" i="4"/>
  <c r="L1174" i="4"/>
  <c r="P1173" i="4"/>
  <c r="O1173" i="4"/>
  <c r="L1173" i="4"/>
  <c r="P1172" i="4"/>
  <c r="O1172" i="4"/>
  <c r="L1172" i="4"/>
  <c r="P1171" i="4"/>
  <c r="O1171" i="4"/>
  <c r="L1171" i="4"/>
  <c r="M1171" i="4" s="1"/>
  <c r="P1170" i="4"/>
  <c r="O1170" i="4"/>
  <c r="L1170" i="4"/>
  <c r="P1169" i="4"/>
  <c r="O1169" i="4"/>
  <c r="L1169" i="4"/>
  <c r="P1168" i="4"/>
  <c r="O1168" i="4"/>
  <c r="L1168" i="4"/>
  <c r="P1167" i="4"/>
  <c r="O1167" i="4"/>
  <c r="L1167" i="4"/>
  <c r="P1166" i="4"/>
  <c r="O1166" i="4"/>
  <c r="L1166" i="4"/>
  <c r="P1165" i="4"/>
  <c r="O1165" i="4"/>
  <c r="L1165" i="4"/>
  <c r="N1165" i="4" s="1"/>
  <c r="P1164" i="4"/>
  <c r="O1164" i="4"/>
  <c r="L1164" i="4"/>
  <c r="M1164" i="4" s="1"/>
  <c r="AA155" i="4" s="1"/>
  <c r="P1163" i="4"/>
  <c r="O1163" i="4"/>
  <c r="L1163" i="4"/>
  <c r="M1163" i="4" s="1"/>
  <c r="AA154" i="4" s="1"/>
  <c r="AS2166" i="4" s="1"/>
  <c r="P1162" i="4"/>
  <c r="O1162" i="4"/>
  <c r="L1162" i="4"/>
  <c r="P1161" i="4"/>
  <c r="O1161" i="4"/>
  <c r="L1161" i="4"/>
  <c r="P1160" i="4"/>
  <c r="O1160" i="4"/>
  <c r="L1160" i="4"/>
  <c r="P1159" i="4"/>
  <c r="O1159" i="4"/>
  <c r="L1159" i="4"/>
  <c r="P1158" i="4"/>
  <c r="O1158" i="4"/>
  <c r="L1158" i="4"/>
  <c r="P1157" i="4"/>
  <c r="O1157" i="4"/>
  <c r="L1157" i="4"/>
  <c r="P1156" i="4"/>
  <c r="O1156" i="4"/>
  <c r="L1156" i="4"/>
  <c r="M1156" i="4" s="1"/>
  <c r="P1155" i="4"/>
  <c r="O1155" i="4"/>
  <c r="L1155" i="4"/>
  <c r="P1154" i="4"/>
  <c r="O1154" i="4"/>
  <c r="L1154" i="4"/>
  <c r="P1153" i="4"/>
  <c r="O1153" i="4"/>
  <c r="L1153" i="4"/>
  <c r="M1153" i="4" s="1"/>
  <c r="AA153" i="4" s="1"/>
  <c r="AS1503" i="4" s="1"/>
  <c r="P1152" i="4"/>
  <c r="O1152" i="4"/>
  <c r="L1152" i="4"/>
  <c r="M1152" i="4" s="1"/>
  <c r="P1151" i="4"/>
  <c r="O1151" i="4"/>
  <c r="L1151" i="4"/>
  <c r="P1150" i="4"/>
  <c r="O1150" i="4"/>
  <c r="L1150" i="4"/>
  <c r="P1149" i="4"/>
  <c r="O1149" i="4"/>
  <c r="L1149" i="4"/>
  <c r="P1148" i="4"/>
  <c r="O1148" i="4"/>
  <c r="L1148" i="4"/>
  <c r="P1147" i="4"/>
  <c r="O1147" i="4"/>
  <c r="L1147" i="4"/>
  <c r="P1146" i="4"/>
  <c r="O1146" i="4"/>
  <c r="L1146" i="4"/>
  <c r="P1145" i="4"/>
  <c r="O1145" i="4"/>
  <c r="L1145" i="4"/>
  <c r="P1144" i="4"/>
  <c r="O1144" i="4"/>
  <c r="L1144" i="4"/>
  <c r="N1144" i="4" s="1"/>
  <c r="P1143" i="4"/>
  <c r="O1143" i="4"/>
  <c r="L1143" i="4"/>
  <c r="N1143" i="4" s="1"/>
  <c r="P1142" i="4"/>
  <c r="O1142" i="4"/>
  <c r="L1142" i="4"/>
  <c r="P1141" i="4"/>
  <c r="O1141" i="4"/>
  <c r="L1141" i="4"/>
  <c r="P1140" i="4"/>
  <c r="O1140" i="4"/>
  <c r="L1140" i="4"/>
  <c r="P1139" i="4"/>
  <c r="O1139" i="4"/>
  <c r="L1139" i="4"/>
  <c r="P1138" i="4"/>
  <c r="O1138" i="4"/>
  <c r="L1138" i="4"/>
  <c r="M1138" i="4" s="1"/>
  <c r="P1137" i="4"/>
  <c r="O1137" i="4"/>
  <c r="L1137" i="4"/>
  <c r="P1136" i="4"/>
  <c r="O1136" i="4"/>
  <c r="L1136" i="4"/>
  <c r="P1135" i="4"/>
  <c r="O1135" i="4"/>
  <c r="L1135" i="4"/>
  <c r="P1134" i="4"/>
  <c r="O1134" i="4"/>
  <c r="L1134" i="4"/>
  <c r="N1134" i="4" s="1"/>
  <c r="P1133" i="4"/>
  <c r="O1133" i="4"/>
  <c r="L1133" i="4"/>
  <c r="P1132" i="4"/>
  <c r="O1132" i="4"/>
  <c r="L1132" i="4"/>
  <c r="P1131" i="4"/>
  <c r="O1131" i="4"/>
  <c r="L1131" i="4"/>
  <c r="N1131" i="4" s="1"/>
  <c r="P1130" i="4"/>
  <c r="O1130" i="4"/>
  <c r="L1130" i="4"/>
  <c r="P1129" i="4"/>
  <c r="O1129" i="4"/>
  <c r="L1129" i="4"/>
  <c r="N1129" i="4" s="1"/>
  <c r="P1128" i="4"/>
  <c r="O1128" i="4"/>
  <c r="L1128" i="4"/>
  <c r="P1127" i="4"/>
  <c r="O1127" i="4"/>
  <c r="L1127" i="4"/>
  <c r="P1126" i="4"/>
  <c r="O1126" i="4"/>
  <c r="L1126" i="4"/>
  <c r="M1126" i="4" s="1"/>
  <c r="P1125" i="4"/>
  <c r="O1125" i="4"/>
  <c r="L1125" i="4"/>
  <c r="P1124" i="4"/>
  <c r="O1124" i="4"/>
  <c r="L1124" i="4"/>
  <c r="P1123" i="4"/>
  <c r="O1123" i="4"/>
  <c r="L1123" i="4"/>
  <c r="P1122" i="4"/>
  <c r="O1122" i="4"/>
  <c r="L1122" i="4"/>
  <c r="N1122" i="4" s="1"/>
  <c r="P1121" i="4"/>
  <c r="O1121" i="4"/>
  <c r="L1121" i="4"/>
  <c r="P1120" i="4"/>
  <c r="O1120" i="4"/>
  <c r="L1120" i="4"/>
  <c r="P1119" i="4"/>
  <c r="O1119" i="4"/>
  <c r="L1119" i="4"/>
  <c r="P1118" i="4"/>
  <c r="O1118" i="4"/>
  <c r="L1118" i="4"/>
  <c r="P1117" i="4"/>
  <c r="O1117" i="4"/>
  <c r="L1117" i="4"/>
  <c r="P1116" i="4"/>
  <c r="O1116" i="4"/>
  <c r="L1116" i="4"/>
  <c r="M1116" i="4" s="1"/>
  <c r="P1115" i="4"/>
  <c r="O1115" i="4"/>
  <c r="L1115" i="4"/>
  <c r="M1115" i="4" s="1"/>
  <c r="P1114" i="4"/>
  <c r="O1114" i="4"/>
  <c r="L1114" i="4"/>
  <c r="P1113" i="4"/>
  <c r="O1113" i="4"/>
  <c r="L1113" i="4"/>
  <c r="M1113" i="4" s="1"/>
  <c r="P1112" i="4"/>
  <c r="O1112" i="4"/>
  <c r="L1112" i="4"/>
  <c r="P1111" i="4"/>
  <c r="O1111" i="4"/>
  <c r="L1111" i="4"/>
  <c r="P1110" i="4"/>
  <c r="O1110" i="4"/>
  <c r="L1110" i="4"/>
  <c r="N1110" i="4" s="1"/>
  <c r="P1109" i="4"/>
  <c r="O1109" i="4"/>
  <c r="L1109" i="4"/>
  <c r="P1108" i="4"/>
  <c r="O1108" i="4"/>
  <c r="L1108" i="4"/>
  <c r="P1107" i="4"/>
  <c r="O1107" i="4"/>
  <c r="L1107" i="4"/>
  <c r="P1106" i="4"/>
  <c r="O1106" i="4"/>
  <c r="L1106" i="4"/>
  <c r="P1105" i="4"/>
  <c r="O1105" i="4"/>
  <c r="L1105" i="4"/>
  <c r="P1104" i="4"/>
  <c r="O1104" i="4"/>
  <c r="L1104" i="4"/>
  <c r="M1104" i="4" s="1"/>
  <c r="P1103" i="4"/>
  <c r="O1103" i="4"/>
  <c r="L1103" i="4"/>
  <c r="P1102" i="4"/>
  <c r="O1102" i="4"/>
  <c r="L1102" i="4"/>
  <c r="P1101" i="4"/>
  <c r="O1101" i="4"/>
  <c r="L1101" i="4"/>
  <c r="N1101" i="4" s="1"/>
  <c r="P1100" i="4"/>
  <c r="O1100" i="4"/>
  <c r="L1100" i="4"/>
  <c r="P1099" i="4"/>
  <c r="O1099" i="4"/>
  <c r="L1099" i="4"/>
  <c r="P1098" i="4"/>
  <c r="O1098" i="4"/>
  <c r="L1098" i="4"/>
  <c r="M1098" i="4" s="1"/>
  <c r="P1097" i="4"/>
  <c r="O1097" i="4"/>
  <c r="L1097" i="4"/>
  <c r="P1096" i="4"/>
  <c r="O1096" i="4"/>
  <c r="L1096" i="4"/>
  <c r="P1095" i="4"/>
  <c r="O1095" i="4"/>
  <c r="L1095" i="4"/>
  <c r="P1094" i="4"/>
  <c r="O1094" i="4"/>
  <c r="L1094" i="4"/>
  <c r="P1093" i="4"/>
  <c r="O1093" i="4"/>
  <c r="L1093" i="4"/>
  <c r="M1093" i="4" s="1"/>
  <c r="P1092" i="4"/>
  <c r="O1092" i="4"/>
  <c r="L1092" i="4"/>
  <c r="P1091" i="4"/>
  <c r="O1091" i="4"/>
  <c r="L1091" i="4"/>
  <c r="P1090" i="4"/>
  <c r="O1090" i="4"/>
  <c r="L1090" i="4"/>
  <c r="M1090" i="4" s="1"/>
  <c r="P1089" i="4"/>
  <c r="O1089" i="4"/>
  <c r="L1089" i="4"/>
  <c r="P1088" i="4"/>
  <c r="O1088" i="4"/>
  <c r="L1088" i="4"/>
  <c r="P1087" i="4"/>
  <c r="O1087" i="4"/>
  <c r="L1087" i="4"/>
  <c r="P1086" i="4"/>
  <c r="O1086" i="4"/>
  <c r="L1086" i="4"/>
  <c r="M1086" i="4" s="1"/>
  <c r="P1085" i="4"/>
  <c r="O1085" i="4"/>
  <c r="L1085" i="4"/>
  <c r="P1084" i="4"/>
  <c r="O1084" i="4"/>
  <c r="L1084" i="4"/>
  <c r="P1083" i="4"/>
  <c r="O1083" i="4"/>
  <c r="L1083" i="4"/>
  <c r="P1082" i="4"/>
  <c r="O1082" i="4"/>
  <c r="L1082" i="4"/>
  <c r="P1081" i="4"/>
  <c r="O1081" i="4"/>
  <c r="L1081" i="4"/>
  <c r="P1080" i="4"/>
  <c r="O1080" i="4"/>
  <c r="L1080" i="4"/>
  <c r="N1080" i="4" s="1"/>
  <c r="P1079" i="4"/>
  <c r="O1079" i="4"/>
  <c r="L1079" i="4"/>
  <c r="M1079" i="4" s="1"/>
  <c r="AA146" i="4" s="1"/>
  <c r="AS1148" i="4" s="1"/>
  <c r="P1078" i="4"/>
  <c r="O1078" i="4"/>
  <c r="L1078" i="4"/>
  <c r="P1077" i="4"/>
  <c r="O1077" i="4"/>
  <c r="L1077" i="4"/>
  <c r="M1077" i="4" s="1"/>
  <c r="P1076" i="4"/>
  <c r="O1076" i="4"/>
  <c r="L1076" i="4"/>
  <c r="M1076" i="4" s="1"/>
  <c r="P1075" i="4"/>
  <c r="O1075" i="4"/>
  <c r="L1075" i="4"/>
  <c r="P1074" i="4"/>
  <c r="O1074" i="4"/>
  <c r="L1074" i="4"/>
  <c r="P1073" i="4"/>
  <c r="O1073" i="4"/>
  <c r="L1073" i="4"/>
  <c r="M1073" i="4" s="1"/>
  <c r="P1072" i="4"/>
  <c r="O1072" i="4"/>
  <c r="L1072" i="4"/>
  <c r="P1071" i="4"/>
  <c r="O1071" i="4"/>
  <c r="L1071" i="4"/>
  <c r="M1071" i="4" s="1"/>
  <c r="P1070" i="4"/>
  <c r="O1070" i="4"/>
  <c r="L1070" i="4"/>
  <c r="P1069" i="4"/>
  <c r="O1069" i="4"/>
  <c r="L1069" i="4"/>
  <c r="M1069" i="4" s="1"/>
  <c r="P1068" i="4"/>
  <c r="O1068" i="4"/>
  <c r="L1068" i="4"/>
  <c r="P1067" i="4"/>
  <c r="O1067" i="4"/>
  <c r="L1067" i="4"/>
  <c r="N1067" i="4" s="1"/>
  <c r="P1066" i="4"/>
  <c r="O1066" i="4"/>
  <c r="L1066" i="4"/>
  <c r="P1065" i="4"/>
  <c r="O1065" i="4"/>
  <c r="L1065" i="4"/>
  <c r="P1064" i="4"/>
  <c r="O1064" i="4"/>
  <c r="L1064" i="4"/>
  <c r="P1063" i="4"/>
  <c r="O1063" i="4"/>
  <c r="L1063" i="4"/>
  <c r="P1062" i="4"/>
  <c r="O1062" i="4"/>
  <c r="L1062" i="4"/>
  <c r="P1061" i="4"/>
  <c r="O1061" i="4"/>
  <c r="L1061" i="4"/>
  <c r="P1060" i="4"/>
  <c r="O1060" i="4"/>
  <c r="L1060" i="4"/>
  <c r="P1059" i="4"/>
  <c r="O1059" i="4"/>
  <c r="L1059" i="4"/>
  <c r="M1059" i="4" s="1"/>
  <c r="AA143" i="4" s="1"/>
  <c r="P1058" i="4"/>
  <c r="O1058" i="4"/>
  <c r="L1058" i="4"/>
  <c r="N1058" i="4" s="1"/>
  <c r="P1057" i="4"/>
  <c r="O1057" i="4"/>
  <c r="L1057" i="4"/>
  <c r="P1056" i="4"/>
  <c r="O1056" i="4"/>
  <c r="L1056" i="4"/>
  <c r="M1056" i="4" s="1"/>
  <c r="P1055" i="4"/>
  <c r="O1055" i="4"/>
  <c r="L1055" i="4"/>
  <c r="P1054" i="4"/>
  <c r="O1054" i="4"/>
  <c r="L1054" i="4"/>
  <c r="P1053" i="4"/>
  <c r="O1053" i="4"/>
  <c r="L1053" i="4"/>
  <c r="P1052" i="4"/>
  <c r="O1052" i="4"/>
  <c r="L1052" i="4"/>
  <c r="P1051" i="4"/>
  <c r="O1051" i="4"/>
  <c r="L1051" i="4"/>
  <c r="P1050" i="4"/>
  <c r="O1050" i="4"/>
  <c r="L1050" i="4"/>
  <c r="P1049" i="4"/>
  <c r="O1049" i="4"/>
  <c r="L1049" i="4"/>
  <c r="P1048" i="4"/>
  <c r="O1048" i="4"/>
  <c r="L1048" i="4"/>
  <c r="N1048" i="4" s="1"/>
  <c r="P1047" i="4"/>
  <c r="O1047" i="4"/>
  <c r="L1047" i="4"/>
  <c r="P1046" i="4"/>
  <c r="O1046" i="4"/>
  <c r="L1046" i="4"/>
  <c r="P1045" i="4"/>
  <c r="O1045" i="4"/>
  <c r="L1045" i="4"/>
  <c r="N1045" i="4" s="1"/>
  <c r="P1044" i="4"/>
  <c r="O1044" i="4"/>
  <c r="L1044" i="4"/>
  <c r="M1044" i="4" s="1"/>
  <c r="P1043" i="4"/>
  <c r="O1043" i="4"/>
  <c r="L1043" i="4"/>
  <c r="M1043" i="4" s="1"/>
  <c r="P1042" i="4"/>
  <c r="O1042" i="4"/>
  <c r="L1042" i="4"/>
  <c r="P1041" i="4"/>
  <c r="O1041" i="4"/>
  <c r="L1041" i="4"/>
  <c r="P1040" i="4"/>
  <c r="O1040" i="4"/>
  <c r="L1040" i="4"/>
  <c r="P1039" i="4"/>
  <c r="O1039" i="4"/>
  <c r="L1039" i="4"/>
  <c r="P1038" i="4"/>
  <c r="O1038" i="4"/>
  <c r="L1038" i="4"/>
  <c r="N1038" i="4" s="1"/>
  <c r="P1037" i="4"/>
  <c r="O1037" i="4"/>
  <c r="L1037" i="4"/>
  <c r="P1036" i="4"/>
  <c r="O1036" i="4"/>
  <c r="L1036" i="4"/>
  <c r="P1035" i="4"/>
  <c r="O1035" i="4"/>
  <c r="L1035" i="4"/>
  <c r="M1035" i="4" s="1"/>
  <c r="P1034" i="4"/>
  <c r="O1034" i="4"/>
  <c r="L1034" i="4"/>
  <c r="M1034" i="4" s="1"/>
  <c r="P1033" i="4"/>
  <c r="O1033" i="4"/>
  <c r="L1033" i="4"/>
  <c r="P1032" i="4"/>
  <c r="O1032" i="4"/>
  <c r="L1032" i="4"/>
  <c r="P1031" i="4"/>
  <c r="O1031" i="4"/>
  <c r="L1031" i="4"/>
  <c r="N1031" i="4" s="1"/>
  <c r="P1030" i="4"/>
  <c r="O1030" i="4"/>
  <c r="L1030" i="4"/>
  <c r="P1029" i="4"/>
  <c r="O1029" i="4"/>
  <c r="L1029" i="4"/>
  <c r="P1028" i="4"/>
  <c r="O1028" i="4"/>
  <c r="L1028" i="4"/>
  <c r="P1027" i="4"/>
  <c r="O1027" i="4"/>
  <c r="L1027" i="4"/>
  <c r="P1026" i="4"/>
  <c r="O1026" i="4"/>
  <c r="L1026" i="4"/>
  <c r="M1026" i="4" s="1"/>
  <c r="P1025" i="4"/>
  <c r="O1025" i="4"/>
  <c r="L1025" i="4"/>
  <c r="P1024" i="4"/>
  <c r="O1024" i="4"/>
  <c r="L1024" i="4"/>
  <c r="P1023" i="4"/>
  <c r="O1023" i="4"/>
  <c r="L1023" i="4"/>
  <c r="P1022" i="4"/>
  <c r="O1022" i="4"/>
  <c r="L1022" i="4"/>
  <c r="N1022" i="4" s="1"/>
  <c r="P1021" i="4"/>
  <c r="O1021" i="4"/>
  <c r="L1021" i="4"/>
  <c r="N1021" i="4" s="1"/>
  <c r="P1020" i="4"/>
  <c r="O1020" i="4"/>
  <c r="L1020" i="4"/>
  <c r="P1019" i="4"/>
  <c r="O1019" i="4"/>
  <c r="L1019" i="4"/>
  <c r="P1018" i="4"/>
  <c r="O1018" i="4"/>
  <c r="L1018" i="4"/>
  <c r="M1018" i="4" s="1"/>
  <c r="P1017" i="4"/>
  <c r="O1017" i="4"/>
  <c r="L1017" i="4"/>
  <c r="P1016" i="4"/>
  <c r="O1016" i="4"/>
  <c r="L1016" i="4"/>
  <c r="P1015" i="4"/>
  <c r="O1015" i="4"/>
  <c r="L1015" i="4"/>
  <c r="P1014" i="4"/>
  <c r="O1014" i="4"/>
  <c r="L1014" i="4"/>
  <c r="M1014" i="4" s="1"/>
  <c r="P1013" i="4"/>
  <c r="O1013" i="4"/>
  <c r="L1013" i="4"/>
  <c r="P1012" i="4"/>
  <c r="O1012" i="4"/>
  <c r="L1012" i="4"/>
  <c r="P1011" i="4"/>
  <c r="O1011" i="4"/>
  <c r="L1011" i="4"/>
  <c r="P1010" i="4"/>
  <c r="O1010" i="4"/>
  <c r="L1010" i="4"/>
  <c r="M1010" i="4" s="1"/>
  <c r="AA136" i="4" s="1"/>
  <c r="AS1353" i="4" s="1"/>
  <c r="P1009" i="4"/>
  <c r="O1009" i="4"/>
  <c r="L1009" i="4"/>
  <c r="P1008" i="4"/>
  <c r="O1008" i="4"/>
  <c r="L1008" i="4"/>
  <c r="P1007" i="4"/>
  <c r="O1007" i="4"/>
  <c r="L1007" i="4"/>
  <c r="M1007" i="4" s="1"/>
  <c r="P1006" i="4"/>
  <c r="O1006" i="4"/>
  <c r="L1006" i="4"/>
  <c r="P1005" i="4"/>
  <c r="O1005" i="4"/>
  <c r="L1005" i="4"/>
  <c r="P1004" i="4"/>
  <c r="O1004" i="4"/>
  <c r="L1004" i="4"/>
  <c r="P1003" i="4"/>
  <c r="O1003" i="4"/>
  <c r="L1003" i="4"/>
  <c r="M1003" i="4" s="1"/>
  <c r="P1002" i="4"/>
  <c r="O1002" i="4"/>
  <c r="L1002" i="4"/>
  <c r="P1001" i="4"/>
  <c r="O1001" i="4"/>
  <c r="L1001" i="4"/>
  <c r="P1000" i="4"/>
  <c r="O1000" i="4"/>
  <c r="L1000" i="4"/>
  <c r="P999" i="4"/>
  <c r="O999" i="4"/>
  <c r="L999" i="4"/>
  <c r="P998" i="4"/>
  <c r="O998" i="4"/>
  <c r="L998" i="4"/>
  <c r="P997" i="4"/>
  <c r="O997" i="4"/>
  <c r="L997" i="4"/>
  <c r="P996" i="4"/>
  <c r="O996" i="4"/>
  <c r="L996" i="4"/>
  <c r="M996" i="4" s="1"/>
  <c r="P995" i="4"/>
  <c r="O995" i="4"/>
  <c r="L995" i="4"/>
  <c r="N995" i="4" s="1"/>
  <c r="P994" i="4"/>
  <c r="O994" i="4"/>
  <c r="L994" i="4"/>
  <c r="P993" i="4"/>
  <c r="O993" i="4"/>
  <c r="L993" i="4"/>
  <c r="P992" i="4"/>
  <c r="O992" i="4"/>
  <c r="L992" i="4"/>
  <c r="N992" i="4" s="1"/>
  <c r="P991" i="4"/>
  <c r="O991" i="4"/>
  <c r="L991" i="4"/>
  <c r="P990" i="4"/>
  <c r="O990" i="4"/>
  <c r="L990" i="4"/>
  <c r="M990" i="4" s="1"/>
  <c r="P989" i="4"/>
  <c r="O989" i="4"/>
  <c r="L989" i="4"/>
  <c r="P988" i="4"/>
  <c r="O988" i="4"/>
  <c r="L988" i="4"/>
  <c r="P987" i="4"/>
  <c r="O987" i="4"/>
  <c r="L987" i="4"/>
  <c r="M987" i="4" s="1"/>
  <c r="P986" i="4"/>
  <c r="O986" i="4"/>
  <c r="L986" i="4"/>
  <c r="N986" i="4" s="1"/>
  <c r="P985" i="4"/>
  <c r="O985" i="4"/>
  <c r="L985" i="4"/>
  <c r="N985" i="4" s="1"/>
  <c r="P984" i="4"/>
  <c r="O984" i="4"/>
  <c r="L984" i="4"/>
  <c r="M984" i="4" s="1"/>
  <c r="AA133" i="4" s="1"/>
  <c r="AS2149" i="4" s="1"/>
  <c r="P983" i="4"/>
  <c r="O983" i="4"/>
  <c r="L983" i="4"/>
  <c r="P982" i="4"/>
  <c r="O982" i="4"/>
  <c r="L982" i="4"/>
  <c r="M982" i="4" s="1"/>
  <c r="AA131" i="4" s="1"/>
  <c r="AS2165" i="4" s="1"/>
  <c r="P981" i="4"/>
  <c r="O981" i="4"/>
  <c r="L981" i="4"/>
  <c r="P980" i="4"/>
  <c r="O980" i="4"/>
  <c r="L980" i="4"/>
  <c r="P979" i="4"/>
  <c r="O979" i="4"/>
  <c r="L979" i="4"/>
  <c r="M979" i="4" s="1"/>
  <c r="P978" i="4"/>
  <c r="O978" i="4"/>
  <c r="L978" i="4"/>
  <c r="P977" i="4"/>
  <c r="O977" i="4"/>
  <c r="L977" i="4"/>
  <c r="P976" i="4"/>
  <c r="O976" i="4"/>
  <c r="L976" i="4"/>
  <c r="P975" i="4"/>
  <c r="O975" i="4"/>
  <c r="L975" i="4"/>
  <c r="N975" i="4" s="1"/>
  <c r="P974" i="4"/>
  <c r="O974" i="4"/>
  <c r="L974" i="4"/>
  <c r="P973" i="4"/>
  <c r="O973" i="4"/>
  <c r="L973" i="4"/>
  <c r="P972" i="4"/>
  <c r="O972" i="4"/>
  <c r="L972" i="4"/>
  <c r="P971" i="4"/>
  <c r="O971" i="4"/>
  <c r="L971" i="4"/>
  <c r="P970" i="4"/>
  <c r="O970" i="4"/>
  <c r="L970" i="4"/>
  <c r="N970" i="4" s="1"/>
  <c r="P969" i="4"/>
  <c r="O969" i="4"/>
  <c r="L969" i="4"/>
  <c r="N969" i="4" s="1"/>
  <c r="P968" i="4"/>
  <c r="O968" i="4"/>
  <c r="L968" i="4"/>
  <c r="N968" i="4" s="1"/>
  <c r="P967" i="4"/>
  <c r="O967" i="4"/>
  <c r="L967" i="4"/>
  <c r="P966" i="4"/>
  <c r="O966" i="4"/>
  <c r="L966" i="4"/>
  <c r="N966" i="4" s="1"/>
  <c r="P965" i="4"/>
  <c r="O965" i="4"/>
  <c r="L965" i="4"/>
  <c r="P964" i="4"/>
  <c r="O964" i="4"/>
  <c r="L964" i="4"/>
  <c r="P963" i="4"/>
  <c r="O963" i="4"/>
  <c r="L963" i="4"/>
  <c r="P962" i="4"/>
  <c r="O962" i="4"/>
  <c r="L962" i="4"/>
  <c r="M962" i="4" s="1"/>
  <c r="P961" i="4"/>
  <c r="O961" i="4"/>
  <c r="L961" i="4"/>
  <c r="N961" i="4" s="1"/>
  <c r="P960" i="4"/>
  <c r="O960" i="4"/>
  <c r="L960" i="4"/>
  <c r="P959" i="4"/>
  <c r="O959" i="4"/>
  <c r="L959" i="4"/>
  <c r="P958" i="4"/>
  <c r="O958" i="4"/>
  <c r="L958" i="4"/>
  <c r="P957" i="4"/>
  <c r="O957" i="4"/>
  <c r="L957" i="4"/>
  <c r="P956" i="4"/>
  <c r="O956" i="4"/>
  <c r="L956" i="4"/>
  <c r="P955" i="4"/>
  <c r="O955" i="4"/>
  <c r="L955" i="4"/>
  <c r="M955" i="4" s="1"/>
  <c r="P954" i="4"/>
  <c r="O954" i="4"/>
  <c r="L954" i="4"/>
  <c r="N954" i="4" s="1"/>
  <c r="AB128" i="4" s="1"/>
  <c r="P953" i="4"/>
  <c r="O953" i="4"/>
  <c r="L953" i="4"/>
  <c r="P952" i="4"/>
  <c r="O952" i="4"/>
  <c r="L952" i="4"/>
  <c r="P951" i="4"/>
  <c r="O951" i="4"/>
  <c r="L951" i="4"/>
  <c r="P950" i="4"/>
  <c r="O950" i="4"/>
  <c r="L950" i="4"/>
  <c r="N950" i="4" s="1"/>
  <c r="P949" i="4"/>
  <c r="O949" i="4"/>
  <c r="L949" i="4"/>
  <c r="P948" i="4"/>
  <c r="O948" i="4"/>
  <c r="L948" i="4"/>
  <c r="P947" i="4"/>
  <c r="O947" i="4"/>
  <c r="L947" i="4"/>
  <c r="P946" i="4"/>
  <c r="O946" i="4"/>
  <c r="L946" i="4"/>
  <c r="N946" i="4" s="1"/>
  <c r="P945" i="4"/>
  <c r="O945" i="4"/>
  <c r="L945" i="4"/>
  <c r="N945" i="4" s="1"/>
  <c r="P944" i="4"/>
  <c r="O944" i="4"/>
  <c r="L944" i="4"/>
  <c r="M944" i="4" s="1"/>
  <c r="P943" i="4"/>
  <c r="O943" i="4"/>
  <c r="L943" i="4"/>
  <c r="P942" i="4"/>
  <c r="O942" i="4"/>
  <c r="L942" i="4"/>
  <c r="P941" i="4"/>
  <c r="O941" i="4"/>
  <c r="L941" i="4"/>
  <c r="P940" i="4"/>
  <c r="O940" i="4"/>
  <c r="L940" i="4"/>
  <c r="P939" i="4"/>
  <c r="O939" i="4"/>
  <c r="L939" i="4"/>
  <c r="P938" i="4"/>
  <c r="O938" i="4"/>
  <c r="L938" i="4"/>
  <c r="P937" i="4"/>
  <c r="O937" i="4"/>
  <c r="L937" i="4"/>
  <c r="N937" i="4" s="1"/>
  <c r="P936" i="4"/>
  <c r="O936" i="4"/>
  <c r="L936" i="4"/>
  <c r="P935" i="4"/>
  <c r="O935" i="4"/>
  <c r="L935" i="4"/>
  <c r="N935" i="4" s="1"/>
  <c r="P934" i="4"/>
  <c r="O934" i="4"/>
  <c r="L934" i="4"/>
  <c r="P933" i="4"/>
  <c r="O933" i="4"/>
  <c r="L933" i="4"/>
  <c r="M933" i="4" s="1"/>
  <c r="AA125" i="4" s="1"/>
  <c r="P932" i="4"/>
  <c r="O932" i="4"/>
  <c r="L932" i="4"/>
  <c r="M932" i="4" s="1"/>
  <c r="P931" i="4"/>
  <c r="O931" i="4"/>
  <c r="L931" i="4"/>
  <c r="P930" i="4"/>
  <c r="O930" i="4"/>
  <c r="L930" i="4"/>
  <c r="P929" i="4"/>
  <c r="O929" i="4"/>
  <c r="L929" i="4"/>
  <c r="P928" i="4"/>
  <c r="O928" i="4"/>
  <c r="L928" i="4"/>
  <c r="P927" i="4"/>
  <c r="O927" i="4"/>
  <c r="L927" i="4"/>
  <c r="P926" i="4"/>
  <c r="O926" i="4"/>
  <c r="L926" i="4"/>
  <c r="N926" i="4" s="1"/>
  <c r="P925" i="4"/>
  <c r="O925" i="4"/>
  <c r="L925" i="4"/>
  <c r="P924" i="4"/>
  <c r="O924" i="4"/>
  <c r="L924" i="4"/>
  <c r="M924" i="4" s="1"/>
  <c r="P923" i="4"/>
  <c r="O923" i="4"/>
  <c r="L923" i="4"/>
  <c r="P922" i="4"/>
  <c r="O922" i="4"/>
  <c r="L922" i="4"/>
  <c r="N922" i="4" s="1"/>
  <c r="P921" i="4"/>
  <c r="O921" i="4"/>
  <c r="L921" i="4"/>
  <c r="N921" i="4" s="1"/>
  <c r="P920" i="4"/>
  <c r="O920" i="4"/>
  <c r="L920" i="4"/>
  <c r="M920" i="4" s="1"/>
  <c r="P919" i="4"/>
  <c r="O919" i="4"/>
  <c r="L919" i="4"/>
  <c r="P918" i="4"/>
  <c r="O918" i="4"/>
  <c r="L918" i="4"/>
  <c r="P917" i="4"/>
  <c r="O917" i="4"/>
  <c r="L917" i="4"/>
  <c r="P916" i="4"/>
  <c r="O916" i="4"/>
  <c r="L916" i="4"/>
  <c r="M916" i="4" s="1"/>
  <c r="P915" i="4"/>
  <c r="O915" i="4"/>
  <c r="L915" i="4"/>
  <c r="P914" i="4"/>
  <c r="O914" i="4"/>
  <c r="L914" i="4"/>
  <c r="P913" i="4"/>
  <c r="O913" i="4"/>
  <c r="L913" i="4"/>
  <c r="N913" i="4" s="1"/>
  <c r="P912" i="4"/>
  <c r="O912" i="4"/>
  <c r="L912" i="4"/>
  <c r="M912" i="4" s="1"/>
  <c r="P911" i="4"/>
  <c r="O911" i="4"/>
  <c r="L911" i="4"/>
  <c r="P910" i="4"/>
  <c r="O910" i="4"/>
  <c r="L910" i="4"/>
  <c r="M910" i="4" s="1"/>
  <c r="P909" i="4"/>
  <c r="O909" i="4"/>
  <c r="L909" i="4"/>
  <c r="P908" i="4"/>
  <c r="O908" i="4"/>
  <c r="L908" i="4"/>
  <c r="N908" i="4" s="1"/>
  <c r="P907" i="4"/>
  <c r="O907" i="4"/>
  <c r="L907" i="4"/>
  <c r="N907" i="4" s="1"/>
  <c r="P906" i="4"/>
  <c r="O906" i="4"/>
  <c r="L906" i="4"/>
  <c r="N906" i="4" s="1"/>
  <c r="P905" i="4"/>
  <c r="O905" i="4"/>
  <c r="L905" i="4"/>
  <c r="P904" i="4"/>
  <c r="O904" i="4"/>
  <c r="L904" i="4"/>
  <c r="M904" i="4" s="1"/>
  <c r="P903" i="4"/>
  <c r="O903" i="4"/>
  <c r="L903" i="4"/>
  <c r="P902" i="4"/>
  <c r="O902" i="4"/>
  <c r="L902" i="4"/>
  <c r="P901" i="4"/>
  <c r="O901" i="4"/>
  <c r="L901" i="4"/>
  <c r="N901" i="4" s="1"/>
  <c r="P900" i="4"/>
  <c r="O900" i="4"/>
  <c r="L900" i="4"/>
  <c r="M900" i="4" s="1"/>
  <c r="P899" i="4"/>
  <c r="O899" i="4"/>
  <c r="L899" i="4"/>
  <c r="P898" i="4"/>
  <c r="O898" i="4"/>
  <c r="L898" i="4"/>
  <c r="P897" i="4"/>
  <c r="O897" i="4"/>
  <c r="L897" i="4"/>
  <c r="P896" i="4"/>
  <c r="O896" i="4"/>
  <c r="L896" i="4"/>
  <c r="P895" i="4"/>
  <c r="O895" i="4"/>
  <c r="L895" i="4"/>
  <c r="P894" i="4"/>
  <c r="O894" i="4"/>
  <c r="L894" i="4"/>
  <c r="P893" i="4"/>
  <c r="O893" i="4"/>
  <c r="L893" i="4"/>
  <c r="P892" i="4"/>
  <c r="O892" i="4"/>
  <c r="L892" i="4"/>
  <c r="P891" i="4"/>
  <c r="O891" i="4"/>
  <c r="L891" i="4"/>
  <c r="P890" i="4"/>
  <c r="O890" i="4"/>
  <c r="L890" i="4"/>
  <c r="N890" i="4" s="1"/>
  <c r="P889" i="4"/>
  <c r="O889" i="4"/>
  <c r="L889" i="4"/>
  <c r="P888" i="4"/>
  <c r="O888" i="4"/>
  <c r="L888" i="4"/>
  <c r="M888" i="4" s="1"/>
  <c r="P887" i="4"/>
  <c r="O887" i="4"/>
  <c r="L887" i="4"/>
  <c r="N887" i="4" s="1"/>
  <c r="P886" i="4"/>
  <c r="O886" i="4"/>
  <c r="L886" i="4"/>
  <c r="P885" i="4"/>
  <c r="O885" i="4"/>
  <c r="L885" i="4"/>
  <c r="P884" i="4"/>
  <c r="O884" i="4"/>
  <c r="L884" i="4"/>
  <c r="P883" i="4"/>
  <c r="O883" i="4"/>
  <c r="L883" i="4"/>
  <c r="P882" i="4"/>
  <c r="O882" i="4"/>
  <c r="L882" i="4"/>
  <c r="P881" i="4"/>
  <c r="O881" i="4"/>
  <c r="L881" i="4"/>
  <c r="P880" i="4"/>
  <c r="O880" i="4"/>
  <c r="L880" i="4"/>
  <c r="P879" i="4"/>
  <c r="O879" i="4"/>
  <c r="L879" i="4"/>
  <c r="P878" i="4"/>
  <c r="O878" i="4"/>
  <c r="L878" i="4"/>
  <c r="P877" i="4"/>
  <c r="O877" i="4"/>
  <c r="L877" i="4"/>
  <c r="P876" i="4"/>
  <c r="O876" i="4"/>
  <c r="L876" i="4"/>
  <c r="M876" i="4" s="1"/>
  <c r="P875" i="4"/>
  <c r="O875" i="4"/>
  <c r="L875" i="4"/>
  <c r="N875" i="4" s="1"/>
  <c r="P874" i="4"/>
  <c r="O874" i="4"/>
  <c r="L874" i="4"/>
  <c r="M874" i="4" s="1"/>
  <c r="P873" i="4"/>
  <c r="O873" i="4"/>
  <c r="L873" i="4"/>
  <c r="P872" i="4"/>
  <c r="O872" i="4"/>
  <c r="L872" i="4"/>
  <c r="P871" i="4"/>
  <c r="O871" i="4"/>
  <c r="L871" i="4"/>
  <c r="P870" i="4"/>
  <c r="O870" i="4"/>
  <c r="L870" i="4"/>
  <c r="P869" i="4"/>
  <c r="O869" i="4"/>
  <c r="L869" i="4"/>
  <c r="P868" i="4"/>
  <c r="O868" i="4"/>
  <c r="L868" i="4"/>
  <c r="N868" i="4" s="1"/>
  <c r="P867" i="4"/>
  <c r="O867" i="4"/>
  <c r="L867" i="4"/>
  <c r="N867" i="4" s="1"/>
  <c r="P866" i="4"/>
  <c r="O866" i="4"/>
  <c r="L866" i="4"/>
  <c r="N866" i="4" s="1"/>
  <c r="P865" i="4"/>
  <c r="O865" i="4"/>
  <c r="L865" i="4"/>
  <c r="P864" i="4"/>
  <c r="O864" i="4"/>
  <c r="L864" i="4"/>
  <c r="P863" i="4"/>
  <c r="O863" i="4"/>
  <c r="L863" i="4"/>
  <c r="P862" i="4"/>
  <c r="O862" i="4"/>
  <c r="L862" i="4"/>
  <c r="P861" i="4"/>
  <c r="O861" i="4"/>
  <c r="L861" i="4"/>
  <c r="P860" i="4"/>
  <c r="O860" i="4"/>
  <c r="L860" i="4"/>
  <c r="P859" i="4"/>
  <c r="O859" i="4"/>
  <c r="L859" i="4"/>
  <c r="P858" i="4"/>
  <c r="O858" i="4"/>
  <c r="L858" i="4"/>
  <c r="P857" i="4"/>
  <c r="O857" i="4"/>
  <c r="L857" i="4"/>
  <c r="P856" i="4"/>
  <c r="O856" i="4"/>
  <c r="L856" i="4"/>
  <c r="P855" i="4"/>
  <c r="O855" i="4"/>
  <c r="L855" i="4"/>
  <c r="P854" i="4"/>
  <c r="O854" i="4"/>
  <c r="L854" i="4"/>
  <c r="P853" i="4"/>
  <c r="O853" i="4"/>
  <c r="L853" i="4"/>
  <c r="M853" i="4" s="1"/>
  <c r="P852" i="4"/>
  <c r="O852" i="4"/>
  <c r="L852" i="4"/>
  <c r="N852" i="4" s="1"/>
  <c r="P851" i="4"/>
  <c r="O851" i="4"/>
  <c r="L851" i="4"/>
  <c r="P850" i="4"/>
  <c r="O850" i="4"/>
  <c r="L850" i="4"/>
  <c r="M850" i="4" s="1"/>
  <c r="P849" i="4"/>
  <c r="O849" i="4"/>
  <c r="L849" i="4"/>
  <c r="M849" i="4" s="1"/>
  <c r="P848" i="4"/>
  <c r="O848" i="4"/>
  <c r="L848" i="4"/>
  <c r="P847" i="4"/>
  <c r="O847" i="4"/>
  <c r="L847" i="4"/>
  <c r="P846" i="4"/>
  <c r="O846" i="4"/>
  <c r="L846" i="4"/>
  <c r="P845" i="4"/>
  <c r="O845" i="4"/>
  <c r="L845" i="4"/>
  <c r="P844" i="4"/>
  <c r="O844" i="4"/>
  <c r="L844" i="4"/>
  <c r="P843" i="4"/>
  <c r="O843" i="4"/>
  <c r="L843" i="4"/>
  <c r="P842" i="4"/>
  <c r="O842" i="4"/>
  <c r="L842" i="4"/>
  <c r="P841" i="4"/>
  <c r="O841" i="4"/>
  <c r="L841" i="4"/>
  <c r="M841" i="4" s="1"/>
  <c r="P840" i="4"/>
  <c r="O840" i="4"/>
  <c r="L840" i="4"/>
  <c r="P839" i="4"/>
  <c r="O839" i="4"/>
  <c r="L839" i="4"/>
  <c r="P838" i="4"/>
  <c r="O838" i="4"/>
  <c r="L838" i="4"/>
  <c r="N838" i="4" s="1"/>
  <c r="P837" i="4"/>
  <c r="O837" i="4"/>
  <c r="L837" i="4"/>
  <c r="P836" i="4"/>
  <c r="O836" i="4"/>
  <c r="L836" i="4"/>
  <c r="P835" i="4"/>
  <c r="O835" i="4"/>
  <c r="L835" i="4"/>
  <c r="P834" i="4"/>
  <c r="O834" i="4"/>
  <c r="L834" i="4"/>
  <c r="P833" i="4"/>
  <c r="O833" i="4"/>
  <c r="L833" i="4"/>
  <c r="P832" i="4"/>
  <c r="O832" i="4"/>
  <c r="L832" i="4"/>
  <c r="N832" i="4" s="1"/>
  <c r="P831" i="4"/>
  <c r="O831" i="4"/>
  <c r="L831" i="4"/>
  <c r="P830" i="4"/>
  <c r="O830" i="4"/>
  <c r="L830" i="4"/>
  <c r="N830" i="4" s="1"/>
  <c r="P829" i="4"/>
  <c r="O829" i="4"/>
  <c r="L829" i="4"/>
  <c r="N829" i="4" s="1"/>
  <c r="P828" i="4"/>
  <c r="O828" i="4"/>
  <c r="L828" i="4"/>
  <c r="P827" i="4"/>
  <c r="O827" i="4"/>
  <c r="L827" i="4"/>
  <c r="P826" i="4"/>
  <c r="O826" i="4"/>
  <c r="L826" i="4"/>
  <c r="N826" i="4" s="1"/>
  <c r="P825" i="4"/>
  <c r="O825" i="4"/>
  <c r="L825" i="4"/>
  <c r="M825" i="4" s="1"/>
  <c r="P824" i="4"/>
  <c r="O824" i="4"/>
  <c r="L824" i="4"/>
  <c r="P823" i="4"/>
  <c r="O823" i="4"/>
  <c r="L823" i="4"/>
  <c r="P822" i="4"/>
  <c r="O822" i="4"/>
  <c r="L822" i="4"/>
  <c r="P821" i="4"/>
  <c r="O821" i="4"/>
  <c r="L821" i="4"/>
  <c r="M821" i="4" s="1"/>
  <c r="AA115" i="4" s="1"/>
  <c r="AS1864" i="4" s="1"/>
  <c r="P820" i="4"/>
  <c r="O820" i="4"/>
  <c r="L820" i="4"/>
  <c r="N820" i="4" s="1"/>
  <c r="P819" i="4"/>
  <c r="O819" i="4"/>
  <c r="L819" i="4"/>
  <c r="P818" i="4"/>
  <c r="O818" i="4"/>
  <c r="L818" i="4"/>
  <c r="N818" i="4" s="1"/>
  <c r="P817" i="4"/>
  <c r="O817" i="4"/>
  <c r="L817" i="4"/>
  <c r="P816" i="4"/>
  <c r="O816" i="4"/>
  <c r="L816" i="4"/>
  <c r="M816" i="4" s="1"/>
  <c r="P815" i="4"/>
  <c r="O815" i="4"/>
  <c r="L815" i="4"/>
  <c r="P814" i="4"/>
  <c r="O814" i="4"/>
  <c r="L814" i="4"/>
  <c r="P813" i="4"/>
  <c r="O813" i="4"/>
  <c r="L813" i="4"/>
  <c r="M813" i="4" s="1"/>
  <c r="AA114" i="4" s="1"/>
  <c r="P812" i="4"/>
  <c r="O812" i="4"/>
  <c r="L812" i="4"/>
  <c r="P811" i="4"/>
  <c r="O811" i="4"/>
  <c r="L811" i="4"/>
  <c r="P810" i="4"/>
  <c r="O810" i="4"/>
  <c r="L810" i="4"/>
  <c r="P809" i="4"/>
  <c r="O809" i="4"/>
  <c r="L809" i="4"/>
  <c r="P808" i="4"/>
  <c r="O808" i="4"/>
  <c r="L808" i="4"/>
  <c r="N808" i="4" s="1"/>
  <c r="P807" i="4"/>
  <c r="O807" i="4"/>
  <c r="L807" i="4"/>
  <c r="P806" i="4"/>
  <c r="O806" i="4"/>
  <c r="L806" i="4"/>
  <c r="P805" i="4"/>
  <c r="O805" i="4"/>
  <c r="L805" i="4"/>
  <c r="M805" i="4" s="1"/>
  <c r="P804" i="4"/>
  <c r="O804" i="4"/>
  <c r="L804" i="4"/>
  <c r="P803" i="4"/>
  <c r="O803" i="4"/>
  <c r="L803" i="4"/>
  <c r="P802" i="4"/>
  <c r="O802" i="4"/>
  <c r="L802" i="4"/>
  <c r="P801" i="4"/>
  <c r="O801" i="4"/>
  <c r="L801" i="4"/>
  <c r="P800" i="4"/>
  <c r="O800" i="4"/>
  <c r="L800" i="4"/>
  <c r="P799" i="4"/>
  <c r="O799" i="4"/>
  <c r="L799" i="4"/>
  <c r="P798" i="4"/>
  <c r="O798" i="4"/>
  <c r="L798" i="4"/>
  <c r="P797" i="4"/>
  <c r="O797" i="4"/>
  <c r="L797" i="4"/>
  <c r="M797" i="4" s="1"/>
  <c r="P796" i="4"/>
  <c r="O796" i="4"/>
  <c r="L796" i="4"/>
  <c r="N796" i="4" s="1"/>
  <c r="P795" i="4"/>
  <c r="O795" i="4"/>
  <c r="L795" i="4"/>
  <c r="P794" i="4"/>
  <c r="O794" i="4"/>
  <c r="L794" i="4"/>
  <c r="P793" i="4"/>
  <c r="O793" i="4"/>
  <c r="L793" i="4"/>
  <c r="P792" i="4"/>
  <c r="O792" i="4"/>
  <c r="L792" i="4"/>
  <c r="P791" i="4"/>
  <c r="O791" i="4"/>
  <c r="L791" i="4"/>
  <c r="P790" i="4"/>
  <c r="O790" i="4"/>
  <c r="L790" i="4"/>
  <c r="P789" i="4"/>
  <c r="O789" i="4"/>
  <c r="L789" i="4"/>
  <c r="P788" i="4"/>
  <c r="O788" i="4"/>
  <c r="L788" i="4"/>
  <c r="M788" i="4" s="1"/>
  <c r="P787" i="4"/>
  <c r="O787" i="4"/>
  <c r="L787" i="4"/>
  <c r="P786" i="4"/>
  <c r="O786" i="4"/>
  <c r="L786" i="4"/>
  <c r="N786" i="4" s="1"/>
  <c r="P785" i="4"/>
  <c r="O785" i="4"/>
  <c r="L785" i="4"/>
  <c r="P784" i="4"/>
  <c r="O784" i="4"/>
  <c r="L784" i="4"/>
  <c r="N784" i="4" s="1"/>
  <c r="P783" i="4"/>
  <c r="O783" i="4"/>
  <c r="L783" i="4"/>
  <c r="M783" i="4" s="1"/>
  <c r="P782" i="4"/>
  <c r="O782" i="4"/>
  <c r="L782" i="4"/>
  <c r="M782" i="4" s="1"/>
  <c r="P781" i="4"/>
  <c r="O781" i="4"/>
  <c r="L781" i="4"/>
  <c r="P780" i="4"/>
  <c r="O780" i="4"/>
  <c r="L780" i="4"/>
  <c r="M780" i="4" s="1"/>
  <c r="AA110" i="4" s="1"/>
  <c r="AS1686" i="4" s="1"/>
  <c r="P779" i="4"/>
  <c r="O779" i="4"/>
  <c r="L779" i="4"/>
  <c r="M779" i="4" s="1"/>
  <c r="P778" i="4"/>
  <c r="O778" i="4"/>
  <c r="L778" i="4"/>
  <c r="N778" i="4" s="1"/>
  <c r="P777" i="4"/>
  <c r="O777" i="4"/>
  <c r="L777" i="4"/>
  <c r="N777" i="4" s="1"/>
  <c r="P776" i="4"/>
  <c r="O776" i="4"/>
  <c r="L776" i="4"/>
  <c r="P775" i="4"/>
  <c r="O775" i="4"/>
  <c r="L775" i="4"/>
  <c r="P774" i="4"/>
  <c r="O774" i="4"/>
  <c r="L774" i="4"/>
  <c r="P773" i="4"/>
  <c r="O773" i="4"/>
  <c r="L773" i="4"/>
  <c r="M773" i="4" s="1"/>
  <c r="P772" i="4"/>
  <c r="O772" i="4"/>
  <c r="L772" i="4"/>
  <c r="P771" i="4"/>
  <c r="O771" i="4"/>
  <c r="L771" i="4"/>
  <c r="M771" i="4" s="1"/>
  <c r="P770" i="4"/>
  <c r="O770" i="4"/>
  <c r="L770" i="4"/>
  <c r="P769" i="4"/>
  <c r="O769" i="4"/>
  <c r="L769" i="4"/>
  <c r="N769" i="4" s="1"/>
  <c r="P768" i="4"/>
  <c r="O768" i="4"/>
  <c r="L768" i="4"/>
  <c r="P767" i="4"/>
  <c r="O767" i="4"/>
  <c r="L767" i="4"/>
  <c r="P766" i="4"/>
  <c r="O766" i="4"/>
  <c r="L766" i="4"/>
  <c r="P765" i="4"/>
  <c r="O765" i="4"/>
  <c r="L765" i="4"/>
  <c r="P764" i="4"/>
  <c r="O764" i="4"/>
  <c r="L764" i="4"/>
  <c r="N764" i="4" s="1"/>
  <c r="P763" i="4"/>
  <c r="O763" i="4"/>
  <c r="L763" i="4"/>
  <c r="M763" i="4" s="1"/>
  <c r="P762" i="4"/>
  <c r="O762" i="4"/>
  <c r="L762" i="4"/>
  <c r="P761" i="4"/>
  <c r="O761" i="4"/>
  <c r="L761" i="4"/>
  <c r="P760" i="4"/>
  <c r="O760" i="4"/>
  <c r="L760" i="4"/>
  <c r="P759" i="4"/>
  <c r="O759" i="4"/>
  <c r="L759" i="4"/>
  <c r="M759" i="4" s="1"/>
  <c r="P758" i="4"/>
  <c r="O758" i="4"/>
  <c r="L758" i="4"/>
  <c r="P757" i="4"/>
  <c r="O757" i="4"/>
  <c r="L757" i="4"/>
  <c r="M757" i="4" s="1"/>
  <c r="P756" i="4"/>
  <c r="O756" i="4"/>
  <c r="L756" i="4"/>
  <c r="P755" i="4"/>
  <c r="O755" i="4"/>
  <c r="L755" i="4"/>
  <c r="P754" i="4"/>
  <c r="O754" i="4"/>
  <c r="L754" i="4"/>
  <c r="P753" i="4"/>
  <c r="O753" i="4"/>
  <c r="L753" i="4"/>
  <c r="M753" i="4" s="1"/>
  <c r="P752" i="4"/>
  <c r="O752" i="4"/>
  <c r="L752" i="4"/>
  <c r="P751" i="4"/>
  <c r="O751" i="4"/>
  <c r="L751" i="4"/>
  <c r="P750" i="4"/>
  <c r="O750" i="4"/>
  <c r="L750" i="4"/>
  <c r="P749" i="4"/>
  <c r="O749" i="4"/>
  <c r="L749" i="4"/>
  <c r="P748" i="4"/>
  <c r="O748" i="4"/>
  <c r="L748" i="4"/>
  <c r="P747" i="4"/>
  <c r="O747" i="4"/>
  <c r="L747" i="4"/>
  <c r="P746" i="4"/>
  <c r="O746" i="4"/>
  <c r="L746" i="4"/>
  <c r="P745" i="4"/>
  <c r="O745" i="4"/>
  <c r="L745" i="4"/>
  <c r="M745" i="4" s="1"/>
  <c r="P744" i="4"/>
  <c r="O744" i="4"/>
  <c r="L744" i="4"/>
  <c r="P743" i="4"/>
  <c r="O743" i="4"/>
  <c r="L743" i="4"/>
  <c r="P742" i="4"/>
  <c r="O742" i="4"/>
  <c r="L742" i="4"/>
  <c r="P741" i="4"/>
  <c r="O741" i="4"/>
  <c r="L741" i="4"/>
  <c r="P740" i="4"/>
  <c r="O740" i="4"/>
  <c r="L740" i="4"/>
  <c r="P739" i="4"/>
  <c r="O739" i="4"/>
  <c r="L739" i="4"/>
  <c r="M739" i="4" s="1"/>
  <c r="P738" i="4"/>
  <c r="O738" i="4"/>
  <c r="L738" i="4"/>
  <c r="P737" i="4"/>
  <c r="O737" i="4"/>
  <c r="L737" i="4"/>
  <c r="M737" i="4" s="1"/>
  <c r="P736" i="4"/>
  <c r="O736" i="4"/>
  <c r="L736" i="4"/>
  <c r="P735" i="4"/>
  <c r="O735" i="4"/>
  <c r="L735" i="4"/>
  <c r="P734" i="4"/>
  <c r="O734" i="4"/>
  <c r="L734" i="4"/>
  <c r="P733" i="4"/>
  <c r="O733" i="4"/>
  <c r="L733" i="4"/>
  <c r="P732" i="4"/>
  <c r="O732" i="4"/>
  <c r="L732" i="4"/>
  <c r="P731" i="4"/>
  <c r="O731" i="4"/>
  <c r="L731" i="4"/>
  <c r="P730" i="4"/>
  <c r="O730" i="4"/>
  <c r="L730" i="4"/>
  <c r="P729" i="4"/>
  <c r="O729" i="4"/>
  <c r="L729" i="4"/>
  <c r="P728" i="4"/>
  <c r="O728" i="4"/>
  <c r="L728" i="4"/>
  <c r="P727" i="4"/>
  <c r="O727" i="4"/>
  <c r="L727" i="4"/>
  <c r="N727" i="4" s="1"/>
  <c r="P726" i="4"/>
  <c r="O726" i="4"/>
  <c r="L726" i="4"/>
  <c r="M726" i="4" s="1"/>
  <c r="P725" i="4"/>
  <c r="O725" i="4"/>
  <c r="L725" i="4"/>
  <c r="P724" i="4"/>
  <c r="O724" i="4"/>
  <c r="L724" i="4"/>
  <c r="P723" i="4"/>
  <c r="O723" i="4"/>
  <c r="L723" i="4"/>
  <c r="P722" i="4"/>
  <c r="O722" i="4"/>
  <c r="L722" i="4"/>
  <c r="M722" i="4" s="1"/>
  <c r="P721" i="4"/>
  <c r="O721" i="4"/>
  <c r="L721" i="4"/>
  <c r="P720" i="4"/>
  <c r="O720" i="4"/>
  <c r="L720" i="4"/>
  <c r="P719" i="4"/>
  <c r="O719" i="4"/>
  <c r="L719" i="4"/>
  <c r="P718" i="4"/>
  <c r="O718" i="4"/>
  <c r="L718" i="4"/>
  <c r="P717" i="4"/>
  <c r="O717" i="4"/>
  <c r="L717" i="4"/>
  <c r="P716" i="4"/>
  <c r="O716" i="4"/>
  <c r="L716" i="4"/>
  <c r="P715" i="4"/>
  <c r="O715" i="4"/>
  <c r="L715" i="4"/>
  <c r="M715" i="4" s="1"/>
  <c r="AA103" i="4" s="1"/>
  <c r="P714" i="4"/>
  <c r="O714" i="4"/>
  <c r="L714" i="4"/>
  <c r="P713" i="4"/>
  <c r="O713" i="4"/>
  <c r="L713" i="4"/>
  <c r="P712" i="4"/>
  <c r="O712" i="4"/>
  <c r="L712" i="4"/>
  <c r="P711" i="4"/>
  <c r="O711" i="4"/>
  <c r="L711" i="4"/>
  <c r="P710" i="4"/>
  <c r="O710" i="4"/>
  <c r="L710" i="4"/>
  <c r="P709" i="4"/>
  <c r="O709" i="4"/>
  <c r="L709" i="4"/>
  <c r="M709" i="4" s="1"/>
  <c r="P708" i="4"/>
  <c r="O708" i="4"/>
  <c r="L708" i="4"/>
  <c r="M708" i="4" s="1"/>
  <c r="P707" i="4"/>
  <c r="O707" i="4"/>
  <c r="L707" i="4"/>
  <c r="P706" i="4"/>
  <c r="O706" i="4"/>
  <c r="L706" i="4"/>
  <c r="P705" i="4"/>
  <c r="O705" i="4"/>
  <c r="L705" i="4"/>
  <c r="P704" i="4"/>
  <c r="O704" i="4"/>
  <c r="L704" i="4"/>
  <c r="M704" i="4" s="1"/>
  <c r="P703" i="4"/>
  <c r="O703" i="4"/>
  <c r="L703" i="4"/>
  <c r="P702" i="4"/>
  <c r="O702" i="4"/>
  <c r="L702" i="4"/>
  <c r="P701" i="4"/>
  <c r="O701" i="4"/>
  <c r="L701" i="4"/>
  <c r="P700" i="4"/>
  <c r="O700" i="4"/>
  <c r="L700" i="4"/>
  <c r="P699" i="4"/>
  <c r="O699" i="4"/>
  <c r="L699" i="4"/>
  <c r="P698" i="4"/>
  <c r="O698" i="4"/>
  <c r="L698" i="4"/>
  <c r="M698" i="4" s="1"/>
  <c r="AA100" i="4" s="1"/>
  <c r="P697" i="4"/>
  <c r="O697" i="4"/>
  <c r="L697" i="4"/>
  <c r="P696" i="4"/>
  <c r="O696" i="4"/>
  <c r="L696" i="4"/>
  <c r="N696" i="4" s="1"/>
  <c r="P695" i="4"/>
  <c r="O695" i="4"/>
  <c r="L695" i="4"/>
  <c r="P694" i="4"/>
  <c r="O694" i="4"/>
  <c r="L694" i="4"/>
  <c r="P693" i="4"/>
  <c r="O693" i="4"/>
  <c r="L693" i="4"/>
  <c r="P692" i="4"/>
  <c r="O692" i="4"/>
  <c r="L692" i="4"/>
  <c r="P691" i="4"/>
  <c r="O691" i="4"/>
  <c r="L691" i="4"/>
  <c r="P690" i="4"/>
  <c r="O690" i="4"/>
  <c r="L690" i="4"/>
  <c r="P689" i="4"/>
  <c r="O689" i="4"/>
  <c r="L689" i="4"/>
  <c r="P688" i="4"/>
  <c r="O688" i="4"/>
  <c r="L688" i="4"/>
  <c r="P687" i="4"/>
  <c r="O687" i="4"/>
  <c r="L687" i="4"/>
  <c r="P686" i="4"/>
  <c r="O686" i="4"/>
  <c r="L686" i="4"/>
  <c r="P685" i="4"/>
  <c r="O685" i="4"/>
  <c r="L685" i="4"/>
  <c r="N685" i="4" s="1"/>
  <c r="P684" i="4"/>
  <c r="O684" i="4"/>
  <c r="L684" i="4"/>
  <c r="P683" i="4"/>
  <c r="O683" i="4"/>
  <c r="L683" i="4"/>
  <c r="P682" i="4"/>
  <c r="O682" i="4"/>
  <c r="L682" i="4"/>
  <c r="P681" i="4"/>
  <c r="O681" i="4"/>
  <c r="L681" i="4"/>
  <c r="P680" i="4"/>
  <c r="O680" i="4"/>
  <c r="L680" i="4"/>
  <c r="P679" i="4"/>
  <c r="O679" i="4"/>
  <c r="L679" i="4"/>
  <c r="P678" i="4"/>
  <c r="O678" i="4"/>
  <c r="L678" i="4"/>
  <c r="N678" i="4" s="1"/>
  <c r="P677" i="4"/>
  <c r="O677" i="4"/>
  <c r="L677" i="4"/>
  <c r="P676" i="4"/>
  <c r="O676" i="4"/>
  <c r="L676" i="4"/>
  <c r="P675" i="4"/>
  <c r="O675" i="4"/>
  <c r="L675" i="4"/>
  <c r="P674" i="4"/>
  <c r="O674" i="4"/>
  <c r="L674" i="4"/>
  <c r="M674" i="4" s="1"/>
  <c r="P673" i="4"/>
  <c r="O673" i="4"/>
  <c r="L673" i="4"/>
  <c r="M673" i="4" s="1"/>
  <c r="P672" i="4"/>
  <c r="O672" i="4"/>
  <c r="L672" i="4"/>
  <c r="P671" i="4"/>
  <c r="O671" i="4"/>
  <c r="L671" i="4"/>
  <c r="P670" i="4"/>
  <c r="O670" i="4"/>
  <c r="L670" i="4"/>
  <c r="P669" i="4"/>
  <c r="O669" i="4"/>
  <c r="L669" i="4"/>
  <c r="P668" i="4"/>
  <c r="O668" i="4"/>
  <c r="L668" i="4"/>
  <c r="M668" i="4" s="1"/>
  <c r="P667" i="4"/>
  <c r="O667" i="4"/>
  <c r="L667" i="4"/>
  <c r="P666" i="4"/>
  <c r="O666" i="4"/>
  <c r="L666" i="4"/>
  <c r="P665" i="4"/>
  <c r="O665" i="4"/>
  <c r="L665" i="4"/>
  <c r="P664" i="4"/>
  <c r="O664" i="4"/>
  <c r="L664" i="4"/>
  <c r="P663" i="4"/>
  <c r="O663" i="4"/>
  <c r="L663" i="4"/>
  <c r="P662" i="4"/>
  <c r="O662" i="4"/>
  <c r="L662" i="4"/>
  <c r="M662" i="4" s="1"/>
  <c r="P661" i="4"/>
  <c r="O661" i="4"/>
  <c r="L661" i="4"/>
  <c r="M661" i="4" s="1"/>
  <c r="P660" i="4"/>
  <c r="O660" i="4"/>
  <c r="L660" i="4"/>
  <c r="P659" i="4"/>
  <c r="O659" i="4"/>
  <c r="L659" i="4"/>
  <c r="P658" i="4"/>
  <c r="O658" i="4"/>
  <c r="L658" i="4"/>
  <c r="P657" i="4"/>
  <c r="O657" i="4"/>
  <c r="L657" i="4"/>
  <c r="P656" i="4"/>
  <c r="O656" i="4"/>
  <c r="L656" i="4"/>
  <c r="P655" i="4"/>
  <c r="O655" i="4"/>
  <c r="L655" i="4"/>
  <c r="P654" i="4"/>
  <c r="O654" i="4"/>
  <c r="L654" i="4"/>
  <c r="M654" i="4" s="1"/>
  <c r="P653" i="4"/>
  <c r="O653" i="4"/>
  <c r="L653" i="4"/>
  <c r="P652" i="4"/>
  <c r="O652" i="4"/>
  <c r="L652" i="4"/>
  <c r="P651" i="4"/>
  <c r="O651" i="4"/>
  <c r="L651" i="4"/>
  <c r="P650" i="4"/>
  <c r="O650" i="4"/>
  <c r="L650" i="4"/>
  <c r="M650" i="4" s="1"/>
  <c r="P649" i="4"/>
  <c r="O649" i="4"/>
  <c r="L649" i="4"/>
  <c r="M649" i="4" s="1"/>
  <c r="P648" i="4"/>
  <c r="O648" i="4"/>
  <c r="L648" i="4"/>
  <c r="P647" i="4"/>
  <c r="O647" i="4"/>
  <c r="L647" i="4"/>
  <c r="P646" i="4"/>
  <c r="O646" i="4"/>
  <c r="L646" i="4"/>
  <c r="P645" i="4"/>
  <c r="O645" i="4"/>
  <c r="L645" i="4"/>
  <c r="P644" i="4"/>
  <c r="O644" i="4"/>
  <c r="L644" i="4"/>
  <c r="P643" i="4"/>
  <c r="O643" i="4"/>
  <c r="L643" i="4"/>
  <c r="P642" i="4"/>
  <c r="O642" i="4"/>
  <c r="L642" i="4"/>
  <c r="N642" i="4" s="1"/>
  <c r="P641" i="4"/>
  <c r="O641" i="4"/>
  <c r="L641" i="4"/>
  <c r="P640" i="4"/>
  <c r="O640" i="4"/>
  <c r="L640" i="4"/>
  <c r="P639" i="4"/>
  <c r="O639" i="4"/>
  <c r="L639" i="4"/>
  <c r="P638" i="4"/>
  <c r="O638" i="4"/>
  <c r="L638" i="4"/>
  <c r="P637" i="4"/>
  <c r="O637" i="4"/>
  <c r="L637" i="4"/>
  <c r="P636" i="4"/>
  <c r="O636" i="4"/>
  <c r="L636" i="4"/>
  <c r="P635" i="4"/>
  <c r="O635" i="4"/>
  <c r="L635" i="4"/>
  <c r="P634" i="4"/>
  <c r="O634" i="4"/>
  <c r="L634" i="4"/>
  <c r="P633" i="4"/>
  <c r="O633" i="4"/>
  <c r="L633" i="4"/>
  <c r="P632" i="4"/>
  <c r="O632" i="4"/>
  <c r="L632" i="4"/>
  <c r="N632" i="4" s="1"/>
  <c r="P631" i="4"/>
  <c r="O631" i="4"/>
  <c r="L631" i="4"/>
  <c r="P630" i="4"/>
  <c r="O630" i="4"/>
  <c r="L630" i="4"/>
  <c r="P629" i="4"/>
  <c r="O629" i="4"/>
  <c r="L629" i="4"/>
  <c r="P628" i="4"/>
  <c r="O628" i="4"/>
  <c r="L628" i="4"/>
  <c r="P627" i="4"/>
  <c r="O627" i="4"/>
  <c r="L627" i="4"/>
  <c r="P626" i="4"/>
  <c r="O626" i="4"/>
  <c r="L626" i="4"/>
  <c r="P625" i="4"/>
  <c r="O625" i="4"/>
  <c r="L625" i="4"/>
  <c r="N625" i="4" s="1"/>
  <c r="P624" i="4"/>
  <c r="O624" i="4"/>
  <c r="L624" i="4"/>
  <c r="M624" i="4" s="1"/>
  <c r="P623" i="4"/>
  <c r="O623" i="4"/>
  <c r="L623" i="4"/>
  <c r="P622" i="4"/>
  <c r="O622" i="4"/>
  <c r="L622" i="4"/>
  <c r="P621" i="4"/>
  <c r="O621" i="4"/>
  <c r="L621" i="4"/>
  <c r="P620" i="4"/>
  <c r="O620" i="4"/>
  <c r="L620" i="4"/>
  <c r="P619" i="4"/>
  <c r="O619" i="4"/>
  <c r="L619" i="4"/>
  <c r="N619" i="4" s="1"/>
  <c r="P618" i="4"/>
  <c r="O618" i="4"/>
  <c r="L618" i="4"/>
  <c r="P617" i="4"/>
  <c r="O617" i="4"/>
  <c r="L617" i="4"/>
  <c r="P616" i="4"/>
  <c r="O616" i="4"/>
  <c r="L616" i="4"/>
  <c r="P615" i="4"/>
  <c r="O615" i="4"/>
  <c r="L615" i="4"/>
  <c r="P614" i="4"/>
  <c r="O614" i="4"/>
  <c r="L614" i="4"/>
  <c r="P613" i="4"/>
  <c r="O613" i="4"/>
  <c r="L613" i="4"/>
  <c r="P612" i="4"/>
  <c r="O612" i="4"/>
  <c r="L612" i="4"/>
  <c r="N612" i="4" s="1"/>
  <c r="P611" i="4"/>
  <c r="O611" i="4"/>
  <c r="L611" i="4"/>
  <c r="P610" i="4"/>
  <c r="O610" i="4"/>
  <c r="L610" i="4"/>
  <c r="P609" i="4"/>
  <c r="O609" i="4"/>
  <c r="L609" i="4"/>
  <c r="P608" i="4"/>
  <c r="O608" i="4"/>
  <c r="L608" i="4"/>
  <c r="P607" i="4"/>
  <c r="O607" i="4"/>
  <c r="L607" i="4"/>
  <c r="N607" i="4" s="1"/>
  <c r="P606" i="4"/>
  <c r="O606" i="4"/>
  <c r="L606" i="4"/>
  <c r="N606" i="4" s="1"/>
  <c r="P605" i="4"/>
  <c r="O605" i="4"/>
  <c r="L605" i="4"/>
  <c r="M605" i="4" s="1"/>
  <c r="P604" i="4"/>
  <c r="O604" i="4"/>
  <c r="L604" i="4"/>
  <c r="P603" i="4"/>
  <c r="O603" i="4"/>
  <c r="L603" i="4"/>
  <c r="P602" i="4"/>
  <c r="O602" i="4"/>
  <c r="L602" i="4"/>
  <c r="M602" i="4" s="1"/>
  <c r="P601" i="4"/>
  <c r="O601" i="4"/>
  <c r="L601" i="4"/>
  <c r="P600" i="4"/>
  <c r="O600" i="4"/>
  <c r="L600" i="4"/>
  <c r="P599" i="4"/>
  <c r="O599" i="4"/>
  <c r="L599" i="4"/>
  <c r="P598" i="4"/>
  <c r="O598" i="4"/>
  <c r="L598" i="4"/>
  <c r="P597" i="4"/>
  <c r="O597" i="4"/>
  <c r="L597" i="4"/>
  <c r="P596" i="4"/>
  <c r="O596" i="4"/>
  <c r="L596" i="4"/>
  <c r="P595" i="4"/>
  <c r="O595" i="4"/>
  <c r="L595" i="4"/>
  <c r="P594" i="4"/>
  <c r="O594" i="4"/>
  <c r="L594" i="4"/>
  <c r="P593" i="4"/>
  <c r="O593" i="4"/>
  <c r="L593" i="4"/>
  <c r="P592" i="4"/>
  <c r="O592" i="4"/>
  <c r="L592" i="4"/>
  <c r="P591" i="4"/>
  <c r="O591" i="4"/>
  <c r="L591" i="4"/>
  <c r="P590" i="4"/>
  <c r="O590" i="4"/>
  <c r="L590" i="4"/>
  <c r="M590" i="4" s="1"/>
  <c r="P589" i="4"/>
  <c r="O589" i="4"/>
  <c r="L589" i="4"/>
  <c r="P588" i="4"/>
  <c r="O588" i="4"/>
  <c r="L588" i="4"/>
  <c r="P587" i="4"/>
  <c r="O587" i="4"/>
  <c r="L587" i="4"/>
  <c r="P586" i="4"/>
  <c r="O586" i="4"/>
  <c r="L586" i="4"/>
  <c r="P585" i="4"/>
  <c r="O585" i="4"/>
  <c r="L585" i="4"/>
  <c r="M585" i="4" s="1"/>
  <c r="P584" i="4"/>
  <c r="O584" i="4"/>
  <c r="L584" i="4"/>
  <c r="P583" i="4"/>
  <c r="O583" i="4"/>
  <c r="L583" i="4"/>
  <c r="M583" i="4" s="1"/>
  <c r="P582" i="4"/>
  <c r="O582" i="4"/>
  <c r="L582" i="4"/>
  <c r="P581" i="4"/>
  <c r="O581" i="4"/>
  <c r="L581" i="4"/>
  <c r="P580" i="4"/>
  <c r="O580" i="4"/>
  <c r="L580" i="4"/>
  <c r="N580" i="4" s="1"/>
  <c r="P579" i="4"/>
  <c r="O579" i="4"/>
  <c r="L579" i="4"/>
  <c r="N579" i="4" s="1"/>
  <c r="P578" i="4"/>
  <c r="O578" i="4"/>
  <c r="L578" i="4"/>
  <c r="M578" i="4" s="1"/>
  <c r="P577" i="4"/>
  <c r="O577" i="4"/>
  <c r="L577" i="4"/>
  <c r="P576" i="4"/>
  <c r="O576" i="4"/>
  <c r="L576" i="4"/>
  <c r="P575" i="4"/>
  <c r="O575" i="4"/>
  <c r="L575" i="4"/>
  <c r="P574" i="4"/>
  <c r="O574" i="4"/>
  <c r="L574" i="4"/>
  <c r="P573" i="4"/>
  <c r="O573" i="4"/>
  <c r="L573" i="4"/>
  <c r="N573" i="4" s="1"/>
  <c r="P572" i="4"/>
  <c r="O572" i="4"/>
  <c r="L572" i="4"/>
  <c r="P571" i="4"/>
  <c r="O571" i="4"/>
  <c r="L571" i="4"/>
  <c r="P570" i="4"/>
  <c r="O570" i="4"/>
  <c r="L570" i="4"/>
  <c r="P569" i="4"/>
  <c r="O569" i="4"/>
  <c r="L569" i="4"/>
  <c r="P568" i="4"/>
  <c r="O568" i="4"/>
  <c r="L568" i="4"/>
  <c r="P567" i="4"/>
  <c r="O567" i="4"/>
  <c r="L567" i="4"/>
  <c r="P566" i="4"/>
  <c r="O566" i="4"/>
  <c r="L566" i="4"/>
  <c r="N566" i="4" s="1"/>
  <c r="P565" i="4"/>
  <c r="O565" i="4"/>
  <c r="L565" i="4"/>
  <c r="N565" i="4" s="1"/>
  <c r="P564" i="4"/>
  <c r="O564" i="4"/>
  <c r="L564" i="4"/>
  <c r="P563" i="4"/>
  <c r="O563" i="4"/>
  <c r="L563" i="4"/>
  <c r="P562" i="4"/>
  <c r="O562" i="4"/>
  <c r="L562" i="4"/>
  <c r="P561" i="4"/>
  <c r="O561" i="4"/>
  <c r="L561" i="4"/>
  <c r="P560" i="4"/>
  <c r="O560" i="4"/>
  <c r="L560" i="4"/>
  <c r="P559" i="4"/>
  <c r="O559" i="4"/>
  <c r="L559" i="4"/>
  <c r="P558" i="4"/>
  <c r="O558" i="4"/>
  <c r="L558" i="4"/>
  <c r="P557" i="4"/>
  <c r="O557" i="4"/>
  <c r="L557" i="4"/>
  <c r="P556" i="4"/>
  <c r="O556" i="4"/>
  <c r="L556" i="4"/>
  <c r="P555" i="4"/>
  <c r="O555" i="4"/>
  <c r="L555" i="4"/>
  <c r="P554" i="4"/>
  <c r="O554" i="4"/>
  <c r="L554" i="4"/>
  <c r="P553" i="4"/>
  <c r="O553" i="4"/>
  <c r="L553" i="4"/>
  <c r="P552" i="4"/>
  <c r="O552" i="4"/>
  <c r="L552" i="4"/>
  <c r="P551" i="4"/>
  <c r="O551" i="4"/>
  <c r="L551" i="4"/>
  <c r="M551" i="4" s="1"/>
  <c r="P550" i="4"/>
  <c r="O550" i="4"/>
  <c r="L550" i="4"/>
  <c r="P549" i="4"/>
  <c r="O549" i="4"/>
  <c r="L549" i="4"/>
  <c r="P548" i="4"/>
  <c r="O548" i="4"/>
  <c r="L548" i="4"/>
  <c r="P547" i="4"/>
  <c r="O547" i="4"/>
  <c r="L547" i="4"/>
  <c r="P546" i="4"/>
  <c r="O546" i="4"/>
  <c r="L546" i="4"/>
  <c r="N546" i="4" s="1"/>
  <c r="P545" i="4"/>
  <c r="O545" i="4"/>
  <c r="L545" i="4"/>
  <c r="P544" i="4"/>
  <c r="O544" i="4"/>
  <c r="L544" i="4"/>
  <c r="P543" i="4"/>
  <c r="O543" i="4"/>
  <c r="L543" i="4"/>
  <c r="P542" i="4"/>
  <c r="O542" i="4"/>
  <c r="L542" i="4"/>
  <c r="P541" i="4"/>
  <c r="O541" i="4"/>
  <c r="L541" i="4"/>
  <c r="P540" i="4"/>
  <c r="O540" i="4"/>
  <c r="L540" i="4"/>
  <c r="P539" i="4"/>
  <c r="O539" i="4"/>
  <c r="L539" i="4"/>
  <c r="P538" i="4"/>
  <c r="O538" i="4"/>
  <c r="L538" i="4"/>
  <c r="P537" i="4"/>
  <c r="O537" i="4"/>
  <c r="L537" i="4"/>
  <c r="P536" i="4"/>
  <c r="O536" i="4"/>
  <c r="L536" i="4"/>
  <c r="P535" i="4"/>
  <c r="O535" i="4"/>
  <c r="L535" i="4"/>
  <c r="P534" i="4"/>
  <c r="O534" i="4"/>
  <c r="L534" i="4"/>
  <c r="N534" i="4" s="1"/>
  <c r="P533" i="4"/>
  <c r="O533" i="4"/>
  <c r="L533" i="4"/>
  <c r="P532" i="4"/>
  <c r="O532" i="4"/>
  <c r="L532" i="4"/>
  <c r="N532" i="4" s="1"/>
  <c r="AB86" i="4" s="1"/>
  <c r="P531" i="4"/>
  <c r="O531" i="4"/>
  <c r="L531" i="4"/>
  <c r="N531" i="4" s="1"/>
  <c r="P530" i="4"/>
  <c r="O530" i="4"/>
  <c r="L530" i="4"/>
  <c r="P529" i="4"/>
  <c r="O529" i="4"/>
  <c r="L529" i="4"/>
  <c r="P528" i="4"/>
  <c r="O528" i="4"/>
  <c r="L528" i="4"/>
  <c r="P527" i="4"/>
  <c r="O527" i="4"/>
  <c r="L527" i="4"/>
  <c r="M527" i="4" s="1"/>
  <c r="P526" i="4"/>
  <c r="O526" i="4"/>
  <c r="L526" i="4"/>
  <c r="N526" i="4" s="1"/>
  <c r="P525" i="4"/>
  <c r="O525" i="4"/>
  <c r="L525" i="4"/>
  <c r="P524" i="4"/>
  <c r="O524" i="4"/>
  <c r="L524" i="4"/>
  <c r="P523" i="4"/>
  <c r="O523" i="4"/>
  <c r="L523" i="4"/>
  <c r="P522" i="4"/>
  <c r="O522" i="4"/>
  <c r="L522" i="4"/>
  <c r="N522" i="4" s="1"/>
  <c r="P521" i="4"/>
  <c r="O521" i="4"/>
  <c r="L521" i="4"/>
  <c r="P520" i="4"/>
  <c r="O520" i="4"/>
  <c r="L520" i="4"/>
  <c r="M520" i="4" s="1"/>
  <c r="P519" i="4"/>
  <c r="O519" i="4"/>
  <c r="L519" i="4"/>
  <c r="P518" i="4"/>
  <c r="O518" i="4"/>
  <c r="L518" i="4"/>
  <c r="P517" i="4"/>
  <c r="O517" i="4"/>
  <c r="L517" i="4"/>
  <c r="P516" i="4"/>
  <c r="O516" i="4"/>
  <c r="L516" i="4"/>
  <c r="P515" i="4"/>
  <c r="O515" i="4"/>
  <c r="L515" i="4"/>
  <c r="M515" i="4" s="1"/>
  <c r="P514" i="4"/>
  <c r="O514" i="4"/>
  <c r="L514" i="4"/>
  <c r="N514" i="4" s="1"/>
  <c r="AB84" i="4" s="1"/>
  <c r="P513" i="4"/>
  <c r="O513" i="4"/>
  <c r="L513" i="4"/>
  <c r="P512" i="4"/>
  <c r="O512" i="4"/>
  <c r="L512" i="4"/>
  <c r="P511" i="4"/>
  <c r="O511" i="4"/>
  <c r="L511" i="4"/>
  <c r="P510" i="4"/>
  <c r="O510" i="4"/>
  <c r="L510" i="4"/>
  <c r="P509" i="4"/>
  <c r="O509" i="4"/>
  <c r="L509" i="4"/>
  <c r="N509" i="4" s="1"/>
  <c r="P508" i="4"/>
  <c r="O508" i="4"/>
  <c r="L508" i="4"/>
  <c r="P507" i="4"/>
  <c r="O507" i="4"/>
  <c r="L507" i="4"/>
  <c r="N507" i="4" s="1"/>
  <c r="P506" i="4"/>
  <c r="O506" i="4"/>
  <c r="L506" i="4"/>
  <c r="P505" i="4"/>
  <c r="O505" i="4"/>
  <c r="L505" i="4"/>
  <c r="P504" i="4"/>
  <c r="O504" i="4"/>
  <c r="L504" i="4"/>
  <c r="P503" i="4"/>
  <c r="O503" i="4"/>
  <c r="L503" i="4"/>
  <c r="P502" i="4"/>
  <c r="O502" i="4"/>
  <c r="L502" i="4"/>
  <c r="M502" i="4" s="1"/>
  <c r="P501" i="4"/>
  <c r="O501" i="4"/>
  <c r="L501" i="4"/>
  <c r="P500" i="4"/>
  <c r="O500" i="4"/>
  <c r="L500" i="4"/>
  <c r="P499" i="4"/>
  <c r="O499" i="4"/>
  <c r="L499" i="4"/>
  <c r="N499" i="4" s="1"/>
  <c r="AB80" i="4" s="1"/>
  <c r="P498" i="4"/>
  <c r="O498" i="4"/>
  <c r="L498" i="4"/>
  <c r="N498" i="4" s="1"/>
  <c r="AB79" i="4" s="1"/>
  <c r="AT585" i="4" s="1"/>
  <c r="P497" i="4"/>
  <c r="O497" i="4"/>
  <c r="L497" i="4"/>
  <c r="P496" i="4"/>
  <c r="O496" i="4"/>
  <c r="L496" i="4"/>
  <c r="M496" i="4" s="1"/>
  <c r="P495" i="4"/>
  <c r="O495" i="4"/>
  <c r="L495" i="4"/>
  <c r="M495" i="4" s="1"/>
  <c r="P494" i="4"/>
  <c r="O494" i="4"/>
  <c r="L494" i="4"/>
  <c r="P493" i="4"/>
  <c r="O493" i="4"/>
  <c r="L493" i="4"/>
  <c r="P492" i="4"/>
  <c r="O492" i="4"/>
  <c r="L492" i="4"/>
  <c r="P491" i="4"/>
  <c r="O491" i="4"/>
  <c r="L491" i="4"/>
  <c r="P490" i="4"/>
  <c r="O490" i="4"/>
  <c r="L490" i="4"/>
  <c r="M490" i="4" s="1"/>
  <c r="P489" i="4"/>
  <c r="O489" i="4"/>
  <c r="L489" i="4"/>
  <c r="P488" i="4"/>
  <c r="O488" i="4"/>
  <c r="L488" i="4"/>
  <c r="P487" i="4"/>
  <c r="O487" i="4"/>
  <c r="L487" i="4"/>
  <c r="P486" i="4"/>
  <c r="O486" i="4"/>
  <c r="L486" i="4"/>
  <c r="P485" i="4"/>
  <c r="O485" i="4"/>
  <c r="L485" i="4"/>
  <c r="P484" i="4"/>
  <c r="O484" i="4"/>
  <c r="L484" i="4"/>
  <c r="P483" i="4"/>
  <c r="O483" i="4"/>
  <c r="L483" i="4"/>
  <c r="N483" i="4" s="1"/>
  <c r="AB77" i="4" s="1"/>
  <c r="P482" i="4"/>
  <c r="O482" i="4"/>
  <c r="L482" i="4"/>
  <c r="P481" i="4"/>
  <c r="O481" i="4"/>
  <c r="L481" i="4"/>
  <c r="P480" i="4"/>
  <c r="O480" i="4"/>
  <c r="L480" i="4"/>
  <c r="P479" i="4"/>
  <c r="O479" i="4"/>
  <c r="L479" i="4"/>
  <c r="P478" i="4"/>
  <c r="O478" i="4"/>
  <c r="L478" i="4"/>
  <c r="P477" i="4"/>
  <c r="O477" i="4"/>
  <c r="L477" i="4"/>
  <c r="P476" i="4"/>
  <c r="O476" i="4"/>
  <c r="L476" i="4"/>
  <c r="P475" i="4"/>
  <c r="O475" i="4"/>
  <c r="L475" i="4"/>
  <c r="N475" i="4" s="1"/>
  <c r="P474" i="4"/>
  <c r="O474" i="4"/>
  <c r="L474" i="4"/>
  <c r="N474" i="4" s="1"/>
  <c r="P473" i="4"/>
  <c r="O473" i="4"/>
  <c r="L473" i="4"/>
  <c r="M473" i="4" s="1"/>
  <c r="P472" i="4"/>
  <c r="O472" i="4"/>
  <c r="L472" i="4"/>
  <c r="P471" i="4"/>
  <c r="O471" i="4"/>
  <c r="L471" i="4"/>
  <c r="P470" i="4"/>
  <c r="O470" i="4"/>
  <c r="L470" i="4"/>
  <c r="P469" i="4"/>
  <c r="O469" i="4"/>
  <c r="L469" i="4"/>
  <c r="P468" i="4"/>
  <c r="O468" i="4"/>
  <c r="L468" i="4"/>
  <c r="P467" i="4"/>
  <c r="O467" i="4"/>
  <c r="L467" i="4"/>
  <c r="P466" i="4"/>
  <c r="O466" i="4"/>
  <c r="L466" i="4"/>
  <c r="M466" i="4" s="1"/>
  <c r="P465" i="4"/>
  <c r="O465" i="4"/>
  <c r="L465" i="4"/>
  <c r="N465" i="4" s="1"/>
  <c r="P464" i="4"/>
  <c r="O464" i="4"/>
  <c r="L464" i="4"/>
  <c r="P463" i="4"/>
  <c r="O463" i="4"/>
  <c r="L463" i="4"/>
  <c r="N463" i="4" s="1"/>
  <c r="P462" i="4"/>
  <c r="O462" i="4"/>
  <c r="L462" i="4"/>
  <c r="P461" i="4"/>
  <c r="O461" i="4"/>
  <c r="L461" i="4"/>
  <c r="P460" i="4"/>
  <c r="O460" i="4"/>
  <c r="L460" i="4"/>
  <c r="P459" i="4"/>
  <c r="O459" i="4"/>
  <c r="L459" i="4"/>
  <c r="P458" i="4"/>
  <c r="O458" i="4"/>
  <c r="L458" i="4"/>
  <c r="P457" i="4"/>
  <c r="O457" i="4"/>
  <c r="L457" i="4"/>
  <c r="P456" i="4"/>
  <c r="O456" i="4"/>
  <c r="L456" i="4"/>
  <c r="P455" i="4"/>
  <c r="O455" i="4"/>
  <c r="L455" i="4"/>
  <c r="P454" i="4"/>
  <c r="O454" i="4"/>
  <c r="L454" i="4"/>
  <c r="M454" i="4" s="1"/>
  <c r="P453" i="4"/>
  <c r="O453" i="4"/>
  <c r="L453" i="4"/>
  <c r="P452" i="4"/>
  <c r="O452" i="4"/>
  <c r="L452" i="4"/>
  <c r="P451" i="4"/>
  <c r="O451" i="4"/>
  <c r="L451" i="4"/>
  <c r="P450" i="4"/>
  <c r="O450" i="4"/>
  <c r="L450" i="4"/>
  <c r="P449" i="4"/>
  <c r="O449" i="4"/>
  <c r="L449" i="4"/>
  <c r="P448" i="4"/>
  <c r="O448" i="4"/>
  <c r="L448" i="4"/>
  <c r="P447" i="4"/>
  <c r="O447" i="4"/>
  <c r="L447" i="4"/>
  <c r="N447" i="4" s="1"/>
  <c r="P446" i="4"/>
  <c r="O446" i="4"/>
  <c r="L446" i="4"/>
  <c r="P445" i="4"/>
  <c r="O445" i="4"/>
  <c r="L445" i="4"/>
  <c r="P444" i="4"/>
  <c r="O444" i="4"/>
  <c r="L444" i="4"/>
  <c r="P443" i="4"/>
  <c r="O443" i="4"/>
  <c r="L443" i="4"/>
  <c r="P442" i="4"/>
  <c r="O442" i="4"/>
  <c r="L442" i="4"/>
  <c r="P441" i="4"/>
  <c r="O441" i="4"/>
  <c r="L441" i="4"/>
  <c r="P440" i="4"/>
  <c r="O440" i="4"/>
  <c r="L440" i="4"/>
  <c r="P439" i="4"/>
  <c r="O439" i="4"/>
  <c r="L439" i="4"/>
  <c r="P438" i="4"/>
  <c r="O438" i="4"/>
  <c r="L438" i="4"/>
  <c r="P437" i="4"/>
  <c r="O437" i="4"/>
  <c r="L437" i="4"/>
  <c r="N437" i="4" s="1"/>
  <c r="P436" i="4"/>
  <c r="O436" i="4"/>
  <c r="L436" i="4"/>
  <c r="N436" i="4" s="1"/>
  <c r="P435" i="4"/>
  <c r="O435" i="4"/>
  <c r="L435" i="4"/>
  <c r="P434" i="4"/>
  <c r="O434" i="4"/>
  <c r="L434" i="4"/>
  <c r="M434" i="4" s="1"/>
  <c r="P433" i="4"/>
  <c r="O433" i="4"/>
  <c r="L433" i="4"/>
  <c r="P432" i="4"/>
  <c r="O432" i="4"/>
  <c r="L432" i="4"/>
  <c r="P431" i="4"/>
  <c r="O431" i="4"/>
  <c r="L431" i="4"/>
  <c r="M431" i="4" s="1"/>
  <c r="AA70" i="4" s="1"/>
  <c r="P430" i="4"/>
  <c r="O430" i="4"/>
  <c r="L430" i="4"/>
  <c r="N430" i="4" s="1"/>
  <c r="P429" i="4"/>
  <c r="O429" i="4"/>
  <c r="L429" i="4"/>
  <c r="P428" i="4"/>
  <c r="O428" i="4"/>
  <c r="L428" i="4"/>
  <c r="P427" i="4"/>
  <c r="O427" i="4"/>
  <c r="L427" i="4"/>
  <c r="P426" i="4"/>
  <c r="O426" i="4"/>
  <c r="L426" i="4"/>
  <c r="N426" i="4" s="1"/>
  <c r="P425" i="4"/>
  <c r="O425" i="4"/>
  <c r="L425" i="4"/>
  <c r="P424" i="4"/>
  <c r="O424" i="4"/>
  <c r="L424" i="4"/>
  <c r="N424" i="4" s="1"/>
  <c r="P423" i="4"/>
  <c r="O423" i="4"/>
  <c r="L423" i="4"/>
  <c r="P422" i="4"/>
  <c r="O422" i="4"/>
  <c r="L422" i="4"/>
  <c r="P421" i="4"/>
  <c r="O421" i="4"/>
  <c r="L421" i="4"/>
  <c r="P420" i="4"/>
  <c r="O420" i="4"/>
  <c r="L420" i="4"/>
  <c r="P419" i="4"/>
  <c r="O419" i="4"/>
  <c r="L419" i="4"/>
  <c r="M419" i="4" s="1"/>
  <c r="P418" i="4"/>
  <c r="O418" i="4"/>
  <c r="L418" i="4"/>
  <c r="N418" i="4" s="1"/>
  <c r="P417" i="4"/>
  <c r="O417" i="4"/>
  <c r="L417" i="4"/>
  <c r="P416" i="4"/>
  <c r="O416" i="4"/>
  <c r="L416" i="4"/>
  <c r="M416" i="4" s="1"/>
  <c r="P415" i="4"/>
  <c r="O415" i="4"/>
  <c r="L415" i="4"/>
  <c r="P414" i="4"/>
  <c r="O414" i="4"/>
  <c r="L414" i="4"/>
  <c r="N414" i="4" s="1"/>
  <c r="P413" i="4"/>
  <c r="O413" i="4"/>
  <c r="L413" i="4"/>
  <c r="P412" i="4"/>
  <c r="O412" i="4"/>
  <c r="L412" i="4"/>
  <c r="P411" i="4"/>
  <c r="O411" i="4"/>
  <c r="L411" i="4"/>
  <c r="N411" i="4" s="1"/>
  <c r="P410" i="4"/>
  <c r="O410" i="4"/>
  <c r="L410" i="4"/>
  <c r="M410" i="4" s="1"/>
  <c r="P409" i="4"/>
  <c r="O409" i="4"/>
  <c r="L409" i="4"/>
  <c r="P408" i="4"/>
  <c r="O408" i="4"/>
  <c r="L408" i="4"/>
  <c r="P407" i="4"/>
  <c r="O407" i="4"/>
  <c r="L407" i="4"/>
  <c r="P406" i="4"/>
  <c r="O406" i="4"/>
  <c r="L406" i="4"/>
  <c r="M406" i="4" s="1"/>
  <c r="P405" i="4"/>
  <c r="O405" i="4"/>
  <c r="L405" i="4"/>
  <c r="P404" i="4"/>
  <c r="O404" i="4"/>
  <c r="L404" i="4"/>
  <c r="P403" i="4"/>
  <c r="O403" i="4"/>
  <c r="L403" i="4"/>
  <c r="N403" i="4" s="1"/>
  <c r="P402" i="4"/>
  <c r="O402" i="4"/>
  <c r="L402" i="4"/>
  <c r="P401" i="4"/>
  <c r="O401" i="4"/>
  <c r="L401" i="4"/>
  <c r="P400" i="4"/>
  <c r="O400" i="4"/>
  <c r="L400" i="4"/>
  <c r="M400" i="4" s="1"/>
  <c r="P399" i="4"/>
  <c r="O399" i="4"/>
  <c r="L399" i="4"/>
  <c r="N399" i="4" s="1"/>
  <c r="P398" i="4"/>
  <c r="O398" i="4"/>
  <c r="L398" i="4"/>
  <c r="M398" i="4" s="1"/>
  <c r="P397" i="4"/>
  <c r="O397" i="4"/>
  <c r="L397" i="4"/>
  <c r="P396" i="4"/>
  <c r="O396" i="4"/>
  <c r="L396" i="4"/>
  <c r="P395" i="4"/>
  <c r="O395" i="4"/>
  <c r="L395" i="4"/>
  <c r="P394" i="4"/>
  <c r="O394" i="4"/>
  <c r="L394" i="4"/>
  <c r="P393" i="4"/>
  <c r="O393" i="4"/>
  <c r="L393" i="4"/>
  <c r="P392" i="4"/>
  <c r="O392" i="4"/>
  <c r="L392" i="4"/>
  <c r="P391" i="4"/>
  <c r="O391" i="4"/>
  <c r="L391" i="4"/>
  <c r="P390" i="4"/>
  <c r="O390" i="4"/>
  <c r="L390" i="4"/>
  <c r="P389" i="4"/>
  <c r="O389" i="4"/>
  <c r="L389" i="4"/>
  <c r="P388" i="4"/>
  <c r="O388" i="4"/>
  <c r="L388" i="4"/>
  <c r="P387" i="4"/>
  <c r="O387" i="4"/>
  <c r="L387" i="4"/>
  <c r="P386" i="4"/>
  <c r="O386" i="4"/>
  <c r="L386" i="4"/>
  <c r="P385" i="4"/>
  <c r="O385" i="4"/>
  <c r="L385" i="4"/>
  <c r="P384" i="4"/>
  <c r="O384" i="4"/>
  <c r="L384" i="4"/>
  <c r="P383" i="4"/>
  <c r="O383" i="4"/>
  <c r="L383" i="4"/>
  <c r="N383" i="4" s="1"/>
  <c r="P382" i="4"/>
  <c r="O382" i="4"/>
  <c r="L382" i="4"/>
  <c r="N382" i="4" s="1"/>
  <c r="P381" i="4"/>
  <c r="O381" i="4"/>
  <c r="L381" i="4"/>
  <c r="N381" i="4" s="1"/>
  <c r="P380" i="4"/>
  <c r="O380" i="4"/>
  <c r="L380" i="4"/>
  <c r="P379" i="4"/>
  <c r="O379" i="4"/>
  <c r="L379" i="4"/>
  <c r="N379" i="4" s="1"/>
  <c r="P378" i="4"/>
  <c r="O378" i="4"/>
  <c r="L378" i="4"/>
  <c r="P377" i="4"/>
  <c r="O377" i="4"/>
  <c r="L377" i="4"/>
  <c r="P376" i="4"/>
  <c r="O376" i="4"/>
  <c r="L376" i="4"/>
  <c r="P375" i="4"/>
  <c r="O375" i="4"/>
  <c r="L375" i="4"/>
  <c r="M375" i="4" s="1"/>
  <c r="P374" i="4"/>
  <c r="O374" i="4"/>
  <c r="L374" i="4"/>
  <c r="M374" i="4" s="1"/>
  <c r="P373" i="4"/>
  <c r="O373" i="4"/>
  <c r="L373" i="4"/>
  <c r="P372" i="4"/>
  <c r="O372" i="4"/>
  <c r="L372" i="4"/>
  <c r="N372" i="4" s="1"/>
  <c r="P371" i="4"/>
  <c r="O371" i="4"/>
  <c r="L371" i="4"/>
  <c r="P370" i="4"/>
  <c r="O370" i="4"/>
  <c r="L370" i="4"/>
  <c r="P369" i="4"/>
  <c r="O369" i="4"/>
  <c r="L369" i="4"/>
  <c r="P368" i="4"/>
  <c r="O368" i="4"/>
  <c r="L368" i="4"/>
  <c r="M368" i="4" s="1"/>
  <c r="P367" i="4"/>
  <c r="O367" i="4"/>
  <c r="L367" i="4"/>
  <c r="P366" i="4"/>
  <c r="O366" i="4"/>
  <c r="L366" i="4"/>
  <c r="P365" i="4"/>
  <c r="O365" i="4"/>
  <c r="L365" i="4"/>
  <c r="N365" i="4" s="1"/>
  <c r="P364" i="4"/>
  <c r="O364" i="4"/>
  <c r="L364" i="4"/>
  <c r="N364" i="4" s="1"/>
  <c r="AB64" i="4" s="1"/>
  <c r="P363" i="4"/>
  <c r="O363" i="4"/>
  <c r="L363" i="4"/>
  <c r="P362" i="4"/>
  <c r="O362" i="4"/>
  <c r="L362" i="4"/>
  <c r="P361" i="4"/>
  <c r="O361" i="4"/>
  <c r="L361" i="4"/>
  <c r="P360" i="4"/>
  <c r="O360" i="4"/>
  <c r="L360" i="4"/>
  <c r="P359" i="4"/>
  <c r="O359" i="4"/>
  <c r="L359" i="4"/>
  <c r="P358" i="4"/>
  <c r="O358" i="4"/>
  <c r="L358" i="4"/>
  <c r="N358" i="4" s="1"/>
  <c r="AB62" i="4" s="1"/>
  <c r="AT1414" i="4" s="1"/>
  <c r="P357" i="4"/>
  <c r="O357" i="4"/>
  <c r="L357" i="4"/>
  <c r="N357" i="4" s="1"/>
  <c r="P356" i="4"/>
  <c r="O356" i="4"/>
  <c r="L356" i="4"/>
  <c r="P355" i="4"/>
  <c r="O355" i="4"/>
  <c r="L355" i="4"/>
  <c r="P354" i="4"/>
  <c r="O354" i="4"/>
  <c r="L354" i="4"/>
  <c r="N354" i="4" s="1"/>
  <c r="P353" i="4"/>
  <c r="O353" i="4"/>
  <c r="L353" i="4"/>
  <c r="M353" i="4" s="1"/>
  <c r="P352" i="4"/>
  <c r="O352" i="4"/>
  <c r="L352" i="4"/>
  <c r="M352" i="4" s="1"/>
  <c r="P351" i="4"/>
  <c r="O351" i="4"/>
  <c r="L351" i="4"/>
  <c r="N351" i="4" s="1"/>
  <c r="P350" i="4"/>
  <c r="O350" i="4"/>
  <c r="L350" i="4"/>
  <c r="M350" i="4" s="1"/>
  <c r="P349" i="4"/>
  <c r="O349" i="4"/>
  <c r="L349" i="4"/>
  <c r="P348" i="4"/>
  <c r="O348" i="4"/>
  <c r="L348" i="4"/>
  <c r="P347" i="4"/>
  <c r="O347" i="4"/>
  <c r="L347" i="4"/>
  <c r="M347" i="4" s="1"/>
  <c r="P346" i="4"/>
  <c r="O346" i="4"/>
  <c r="L346" i="4"/>
  <c r="M346" i="4" s="1"/>
  <c r="P345" i="4"/>
  <c r="O345" i="4"/>
  <c r="L345" i="4"/>
  <c r="N345" i="4" s="1"/>
  <c r="P344" i="4"/>
  <c r="O344" i="4"/>
  <c r="L344" i="4"/>
  <c r="M344" i="4" s="1"/>
  <c r="P343" i="4"/>
  <c r="O343" i="4"/>
  <c r="L343" i="4"/>
  <c r="P342" i="4"/>
  <c r="O342" i="4"/>
  <c r="L342" i="4"/>
  <c r="P341" i="4"/>
  <c r="O341" i="4"/>
  <c r="L341" i="4"/>
  <c r="P340" i="4"/>
  <c r="O340" i="4"/>
  <c r="L340" i="4"/>
  <c r="P339" i="4"/>
  <c r="O339" i="4"/>
  <c r="L339" i="4"/>
  <c r="P338" i="4"/>
  <c r="O338" i="4"/>
  <c r="L338" i="4"/>
  <c r="P337" i="4"/>
  <c r="O337" i="4"/>
  <c r="L337" i="4"/>
  <c r="P336" i="4"/>
  <c r="O336" i="4"/>
  <c r="L336" i="4"/>
  <c r="P335" i="4"/>
  <c r="O335" i="4"/>
  <c r="L335" i="4"/>
  <c r="P334" i="4"/>
  <c r="O334" i="4"/>
  <c r="L334" i="4"/>
  <c r="N334" i="4" s="1"/>
  <c r="P333" i="4"/>
  <c r="O333" i="4"/>
  <c r="L333" i="4"/>
  <c r="P332" i="4"/>
  <c r="O332" i="4"/>
  <c r="L332" i="4"/>
  <c r="P331" i="4"/>
  <c r="O331" i="4"/>
  <c r="L331" i="4"/>
  <c r="M331" i="4" s="1"/>
  <c r="P330" i="4"/>
  <c r="O330" i="4"/>
  <c r="L330" i="4"/>
  <c r="N330" i="4" s="1"/>
  <c r="AB61" i="4" s="1"/>
  <c r="P329" i="4"/>
  <c r="O329" i="4"/>
  <c r="L329" i="4"/>
  <c r="N329" i="4" s="1"/>
  <c r="P328" i="4"/>
  <c r="O328" i="4"/>
  <c r="L328" i="4"/>
  <c r="M328" i="4" s="1"/>
  <c r="P327" i="4"/>
  <c r="O327" i="4"/>
  <c r="L327" i="4"/>
  <c r="N327" i="4" s="1"/>
  <c r="P326" i="4"/>
  <c r="O326" i="4"/>
  <c r="L326" i="4"/>
  <c r="P325" i="4"/>
  <c r="O325" i="4"/>
  <c r="L325" i="4"/>
  <c r="N325" i="4" s="1"/>
  <c r="AB60" i="4" s="1"/>
  <c r="P324" i="4"/>
  <c r="O324" i="4"/>
  <c r="L324" i="4"/>
  <c r="M324" i="4" s="1"/>
  <c r="P323" i="4"/>
  <c r="O323" i="4"/>
  <c r="L323" i="4"/>
  <c r="N323" i="4" s="1"/>
  <c r="P322" i="4"/>
  <c r="O322" i="4"/>
  <c r="L322" i="4"/>
  <c r="P321" i="4"/>
  <c r="O321" i="4"/>
  <c r="L321" i="4"/>
  <c r="M321" i="4" s="1"/>
  <c r="P320" i="4"/>
  <c r="O320" i="4"/>
  <c r="L320" i="4"/>
  <c r="P319" i="4"/>
  <c r="O319" i="4"/>
  <c r="L319" i="4"/>
  <c r="P318" i="4"/>
  <c r="O318" i="4"/>
  <c r="L318" i="4"/>
  <c r="P317" i="4"/>
  <c r="O317" i="4"/>
  <c r="L317" i="4"/>
  <c r="P316" i="4"/>
  <c r="O316" i="4"/>
  <c r="L316" i="4"/>
  <c r="N316" i="4" s="1"/>
  <c r="P315" i="4"/>
  <c r="O315" i="4"/>
  <c r="L315" i="4"/>
  <c r="P314" i="4"/>
  <c r="O314" i="4"/>
  <c r="L314" i="4"/>
  <c r="N314" i="4" s="1"/>
  <c r="P313" i="4"/>
  <c r="O313" i="4"/>
  <c r="L313" i="4"/>
  <c r="P312" i="4"/>
  <c r="O312" i="4"/>
  <c r="L312" i="4"/>
  <c r="N312" i="4" s="1"/>
  <c r="P311" i="4"/>
  <c r="O311" i="4"/>
  <c r="L311" i="4"/>
  <c r="N311" i="4" s="1"/>
  <c r="P310" i="4"/>
  <c r="O310" i="4"/>
  <c r="L310" i="4"/>
  <c r="N310" i="4" s="1"/>
  <c r="P309" i="4"/>
  <c r="O309" i="4"/>
  <c r="L309" i="4"/>
  <c r="P308" i="4"/>
  <c r="O308" i="4"/>
  <c r="L308" i="4"/>
  <c r="P307" i="4"/>
  <c r="O307" i="4"/>
  <c r="L307" i="4"/>
  <c r="P306" i="4"/>
  <c r="O306" i="4"/>
  <c r="L306" i="4"/>
  <c r="P305" i="4"/>
  <c r="O305" i="4"/>
  <c r="L305" i="4"/>
  <c r="M305" i="4" s="1"/>
  <c r="P304" i="4"/>
  <c r="O304" i="4"/>
  <c r="L304" i="4"/>
  <c r="N304" i="4" s="1"/>
  <c r="P303" i="4"/>
  <c r="O303" i="4"/>
  <c r="L303" i="4"/>
  <c r="P302" i="4"/>
  <c r="O302" i="4"/>
  <c r="L302" i="4"/>
  <c r="N302" i="4" s="1"/>
  <c r="P301" i="4"/>
  <c r="O301" i="4"/>
  <c r="L301" i="4"/>
  <c r="M301" i="4" s="1"/>
  <c r="P300" i="4"/>
  <c r="O300" i="4"/>
  <c r="L300" i="4"/>
  <c r="P299" i="4"/>
  <c r="O299" i="4"/>
  <c r="L299" i="4"/>
  <c r="P298" i="4"/>
  <c r="O298" i="4"/>
  <c r="L298" i="4"/>
  <c r="P297" i="4"/>
  <c r="O297" i="4"/>
  <c r="L297" i="4"/>
  <c r="P296" i="4"/>
  <c r="O296" i="4"/>
  <c r="L296" i="4"/>
  <c r="P295" i="4"/>
  <c r="O295" i="4"/>
  <c r="L295" i="4"/>
  <c r="P294" i="4"/>
  <c r="O294" i="4"/>
  <c r="L294" i="4"/>
  <c r="N294" i="4" s="1"/>
  <c r="P293" i="4"/>
  <c r="O293" i="4"/>
  <c r="L293" i="4"/>
  <c r="P292" i="4"/>
  <c r="O292" i="4"/>
  <c r="L292" i="4"/>
  <c r="N292" i="4" s="1"/>
  <c r="P291" i="4"/>
  <c r="O291" i="4"/>
  <c r="L291" i="4"/>
  <c r="P290" i="4"/>
  <c r="O290" i="4"/>
  <c r="L290" i="4"/>
  <c r="P289" i="4"/>
  <c r="O289" i="4"/>
  <c r="L289" i="4"/>
  <c r="P288" i="4"/>
  <c r="O288" i="4"/>
  <c r="L288" i="4"/>
  <c r="N288" i="4" s="1"/>
  <c r="P287" i="4"/>
  <c r="O287" i="4"/>
  <c r="L287" i="4"/>
  <c r="N287" i="4" s="1"/>
  <c r="P286" i="4"/>
  <c r="O286" i="4"/>
  <c r="L286" i="4"/>
  <c r="P285" i="4"/>
  <c r="O285" i="4"/>
  <c r="L285" i="4"/>
  <c r="M285" i="4" s="1"/>
  <c r="P284" i="4"/>
  <c r="O284" i="4"/>
  <c r="L284" i="4"/>
  <c r="P283" i="4"/>
  <c r="O283" i="4"/>
  <c r="L283" i="4"/>
  <c r="P282" i="4"/>
  <c r="O282" i="4"/>
  <c r="L282" i="4"/>
  <c r="N282" i="4" s="1"/>
  <c r="P281" i="4"/>
  <c r="O281" i="4"/>
  <c r="L281" i="4"/>
  <c r="P280" i="4"/>
  <c r="O280" i="4"/>
  <c r="L280" i="4"/>
  <c r="N280" i="4" s="1"/>
  <c r="P279" i="4"/>
  <c r="O279" i="4"/>
  <c r="L279" i="4"/>
  <c r="P278" i="4"/>
  <c r="O278" i="4"/>
  <c r="L278" i="4"/>
  <c r="N278" i="4" s="1"/>
  <c r="P277" i="4"/>
  <c r="O277" i="4"/>
  <c r="L277" i="4"/>
  <c r="P276" i="4"/>
  <c r="O276" i="4"/>
  <c r="L276" i="4"/>
  <c r="P275" i="4"/>
  <c r="O275" i="4"/>
  <c r="L275" i="4"/>
  <c r="M275" i="4" s="1"/>
  <c r="P274" i="4"/>
  <c r="O274" i="4"/>
  <c r="L274" i="4"/>
  <c r="P273" i="4"/>
  <c r="O273" i="4"/>
  <c r="L273" i="4"/>
  <c r="M273" i="4" s="1"/>
  <c r="P272" i="4"/>
  <c r="O272" i="4"/>
  <c r="L272" i="4"/>
  <c r="P271" i="4"/>
  <c r="O271" i="4"/>
  <c r="L271" i="4"/>
  <c r="P270" i="4"/>
  <c r="O270" i="4"/>
  <c r="L270" i="4"/>
  <c r="P269" i="4"/>
  <c r="O269" i="4"/>
  <c r="L269" i="4"/>
  <c r="P268" i="4"/>
  <c r="O268" i="4"/>
  <c r="L268" i="4"/>
  <c r="N268" i="4" s="1"/>
  <c r="P267" i="4"/>
  <c r="O267" i="4"/>
  <c r="L267" i="4"/>
  <c r="P266" i="4"/>
  <c r="O266" i="4"/>
  <c r="L266" i="4"/>
  <c r="N266" i="4" s="1"/>
  <c r="P265" i="4"/>
  <c r="O265" i="4"/>
  <c r="L265" i="4"/>
  <c r="P264" i="4"/>
  <c r="O264" i="4"/>
  <c r="L264" i="4"/>
  <c r="P263" i="4"/>
  <c r="O263" i="4"/>
  <c r="L263" i="4"/>
  <c r="M263" i="4" s="1"/>
  <c r="P262" i="4"/>
  <c r="O262" i="4"/>
  <c r="L262" i="4"/>
  <c r="N262" i="4" s="1"/>
  <c r="P261" i="4"/>
  <c r="O261" i="4"/>
  <c r="L261" i="4"/>
  <c r="P260" i="4"/>
  <c r="O260" i="4"/>
  <c r="L260" i="4"/>
  <c r="P259" i="4"/>
  <c r="O259" i="4"/>
  <c r="L259" i="4"/>
  <c r="P258" i="4"/>
  <c r="O258" i="4"/>
  <c r="L258" i="4"/>
  <c r="P257" i="4"/>
  <c r="O257" i="4"/>
  <c r="L257" i="4"/>
  <c r="P256" i="4"/>
  <c r="O256" i="4"/>
  <c r="L256" i="4"/>
  <c r="N256" i="4" s="1"/>
  <c r="P255" i="4"/>
  <c r="O255" i="4"/>
  <c r="L255" i="4"/>
  <c r="P254" i="4"/>
  <c r="O254" i="4"/>
  <c r="L254" i="4"/>
  <c r="P253" i="4"/>
  <c r="O253" i="4"/>
  <c r="L253" i="4"/>
  <c r="M253" i="4" s="1"/>
  <c r="P252" i="4"/>
  <c r="O252" i="4"/>
  <c r="L252" i="4"/>
  <c r="P251" i="4"/>
  <c r="O251" i="4"/>
  <c r="L251" i="4"/>
  <c r="N251" i="4" s="1"/>
  <c r="P250" i="4"/>
  <c r="O250" i="4"/>
  <c r="L250" i="4"/>
  <c r="P249" i="4"/>
  <c r="O249" i="4"/>
  <c r="L249" i="4"/>
  <c r="P248" i="4"/>
  <c r="O248" i="4"/>
  <c r="L248" i="4"/>
  <c r="P247" i="4"/>
  <c r="O247" i="4"/>
  <c r="L247" i="4"/>
  <c r="P246" i="4"/>
  <c r="O246" i="4"/>
  <c r="L246" i="4"/>
  <c r="P245" i="4"/>
  <c r="O245" i="4"/>
  <c r="L245" i="4"/>
  <c r="P244" i="4"/>
  <c r="O244" i="4"/>
  <c r="L244" i="4"/>
  <c r="N244" i="4" s="1"/>
  <c r="P243" i="4"/>
  <c r="O243" i="4"/>
  <c r="L243" i="4"/>
  <c r="P242" i="4"/>
  <c r="O242" i="4"/>
  <c r="L242" i="4"/>
  <c r="P241" i="4"/>
  <c r="O241" i="4"/>
  <c r="L241" i="4"/>
  <c r="N241" i="4" s="1"/>
  <c r="P240" i="4"/>
  <c r="O240" i="4"/>
  <c r="L240" i="4"/>
  <c r="N240" i="4" s="1"/>
  <c r="P239" i="4"/>
  <c r="O239" i="4"/>
  <c r="L239" i="4"/>
  <c r="N239" i="4" s="1"/>
  <c r="P238" i="4"/>
  <c r="O238" i="4"/>
  <c r="L238" i="4"/>
  <c r="N238" i="4" s="1"/>
  <c r="P237" i="4"/>
  <c r="O237" i="4"/>
  <c r="L237" i="4"/>
  <c r="P236" i="4"/>
  <c r="O236" i="4"/>
  <c r="L236" i="4"/>
  <c r="P235" i="4"/>
  <c r="O235" i="4"/>
  <c r="L235" i="4"/>
  <c r="P234" i="4"/>
  <c r="O234" i="4"/>
  <c r="L234" i="4"/>
  <c r="P233" i="4"/>
  <c r="O233" i="4"/>
  <c r="L233" i="4"/>
  <c r="M233" i="4" s="1"/>
  <c r="AA49" i="4" s="1"/>
  <c r="P232" i="4"/>
  <c r="O232" i="4"/>
  <c r="L232" i="4"/>
  <c r="P231" i="4"/>
  <c r="O231" i="4"/>
  <c r="L231" i="4"/>
  <c r="P230" i="4"/>
  <c r="O230" i="4"/>
  <c r="L230" i="4"/>
  <c r="P229" i="4"/>
  <c r="O229" i="4"/>
  <c r="L229" i="4"/>
  <c r="P228" i="4"/>
  <c r="O228" i="4"/>
  <c r="L228" i="4"/>
  <c r="N228" i="4" s="1"/>
  <c r="P227" i="4"/>
  <c r="O227" i="4"/>
  <c r="L227" i="4"/>
  <c r="N227" i="4" s="1"/>
  <c r="P226" i="4"/>
  <c r="O226" i="4"/>
  <c r="L226" i="4"/>
  <c r="P225" i="4"/>
  <c r="O225" i="4"/>
  <c r="L225" i="4"/>
  <c r="P224" i="4"/>
  <c r="O224" i="4"/>
  <c r="L224" i="4"/>
  <c r="P223" i="4"/>
  <c r="O223" i="4"/>
  <c r="L223" i="4"/>
  <c r="P222" i="4"/>
  <c r="O222" i="4"/>
  <c r="L222" i="4"/>
  <c r="P221" i="4"/>
  <c r="O221" i="4"/>
  <c r="L221" i="4"/>
  <c r="M221" i="4" s="1"/>
  <c r="AA46" i="4" s="1"/>
  <c r="AS2061" i="4" s="1"/>
  <c r="P220" i="4"/>
  <c r="O220" i="4"/>
  <c r="L220" i="4"/>
  <c r="N220" i="4" s="1"/>
  <c r="P219" i="4"/>
  <c r="O219" i="4"/>
  <c r="L219" i="4"/>
  <c r="P218" i="4"/>
  <c r="O218" i="4"/>
  <c r="L218" i="4"/>
  <c r="P217" i="4"/>
  <c r="O217" i="4"/>
  <c r="L217" i="4"/>
  <c r="P216" i="4"/>
  <c r="O216" i="4"/>
  <c r="L216" i="4"/>
  <c r="P215" i="4"/>
  <c r="O215" i="4"/>
  <c r="L215" i="4"/>
  <c r="N215" i="4" s="1"/>
  <c r="P214" i="4"/>
  <c r="O214" i="4"/>
  <c r="L214" i="4"/>
  <c r="P213" i="4"/>
  <c r="O213" i="4"/>
  <c r="L213" i="4"/>
  <c r="P212" i="4"/>
  <c r="O212" i="4"/>
  <c r="L212" i="4"/>
  <c r="P211" i="4"/>
  <c r="O211" i="4"/>
  <c r="L211" i="4"/>
  <c r="P210" i="4"/>
  <c r="O210" i="4"/>
  <c r="L210" i="4"/>
  <c r="N210" i="4" s="1"/>
  <c r="P209" i="4"/>
  <c r="O209" i="4"/>
  <c r="L209" i="4"/>
  <c r="P208" i="4"/>
  <c r="O208" i="4"/>
  <c r="L208" i="4"/>
  <c r="N208" i="4" s="1"/>
  <c r="AB45" i="4" s="1"/>
  <c r="P207" i="4"/>
  <c r="O207" i="4"/>
  <c r="L207" i="4"/>
  <c r="P206" i="4"/>
  <c r="O206" i="4"/>
  <c r="L206" i="4"/>
  <c r="P205" i="4"/>
  <c r="O205" i="4"/>
  <c r="L205" i="4"/>
  <c r="M205" i="4" s="1"/>
  <c r="P204" i="4"/>
  <c r="O204" i="4"/>
  <c r="L204" i="4"/>
  <c r="M204" i="4" s="1"/>
  <c r="P203" i="4"/>
  <c r="O203" i="4"/>
  <c r="L203" i="4"/>
  <c r="P202" i="4"/>
  <c r="O202" i="4"/>
  <c r="L202" i="4"/>
  <c r="P201" i="4"/>
  <c r="O201" i="4"/>
  <c r="L201" i="4"/>
  <c r="M201" i="4" s="1"/>
  <c r="P200" i="4"/>
  <c r="O200" i="4"/>
  <c r="L200" i="4"/>
  <c r="P199" i="4"/>
  <c r="O199" i="4"/>
  <c r="L199" i="4"/>
  <c r="P198" i="4"/>
  <c r="O198" i="4"/>
  <c r="L198" i="4"/>
  <c r="P197" i="4"/>
  <c r="O197" i="4"/>
  <c r="L197" i="4"/>
  <c r="N197" i="4" s="1"/>
  <c r="P196" i="4"/>
  <c r="O196" i="4"/>
  <c r="L196" i="4"/>
  <c r="N196" i="4" s="1"/>
  <c r="P195" i="4"/>
  <c r="O195" i="4"/>
  <c r="L195" i="4"/>
  <c r="P194" i="4"/>
  <c r="O194" i="4"/>
  <c r="L194" i="4"/>
  <c r="N194" i="4" s="1"/>
  <c r="P193" i="4"/>
  <c r="O193" i="4"/>
  <c r="L193" i="4"/>
  <c r="M193" i="4" s="1"/>
  <c r="AA42" i="4" s="1"/>
  <c r="P192" i="4"/>
  <c r="O192" i="4"/>
  <c r="L192" i="4"/>
  <c r="P191" i="4"/>
  <c r="O191" i="4"/>
  <c r="L191" i="4"/>
  <c r="P190" i="4"/>
  <c r="O190" i="4"/>
  <c r="L190" i="4"/>
  <c r="P189" i="4"/>
  <c r="O189" i="4"/>
  <c r="L189" i="4"/>
  <c r="M189" i="4" s="1"/>
  <c r="P188" i="4"/>
  <c r="O188" i="4"/>
  <c r="L188" i="4"/>
  <c r="P187" i="4"/>
  <c r="O187" i="4"/>
  <c r="L187" i="4"/>
  <c r="P186" i="4"/>
  <c r="O186" i="4"/>
  <c r="L186" i="4"/>
  <c r="P185" i="4"/>
  <c r="O185" i="4"/>
  <c r="L185" i="4"/>
  <c r="N185" i="4" s="1"/>
  <c r="P184" i="4"/>
  <c r="O184" i="4"/>
  <c r="L184" i="4"/>
  <c r="N184" i="4" s="1"/>
  <c r="P183" i="4"/>
  <c r="O183" i="4"/>
  <c r="L183" i="4"/>
  <c r="P182" i="4"/>
  <c r="O182" i="4"/>
  <c r="L182" i="4"/>
  <c r="N182" i="4" s="1"/>
  <c r="P181" i="4"/>
  <c r="O181" i="4"/>
  <c r="L181" i="4"/>
  <c r="P180" i="4"/>
  <c r="O180" i="4"/>
  <c r="L180" i="4"/>
  <c r="P179" i="4"/>
  <c r="O179" i="4"/>
  <c r="L179" i="4"/>
  <c r="P178" i="4"/>
  <c r="O178" i="4"/>
  <c r="L178" i="4"/>
  <c r="P177" i="4"/>
  <c r="O177" i="4"/>
  <c r="L177" i="4"/>
  <c r="P176" i="4"/>
  <c r="O176" i="4"/>
  <c r="L176" i="4"/>
  <c r="P175" i="4"/>
  <c r="O175" i="4"/>
  <c r="L175" i="4"/>
  <c r="P174" i="4"/>
  <c r="O174" i="4"/>
  <c r="L174" i="4"/>
  <c r="P173" i="4"/>
  <c r="O173" i="4"/>
  <c r="L173" i="4"/>
  <c r="N173" i="4" s="1"/>
  <c r="AB40" i="4" s="1"/>
  <c r="P172" i="4"/>
  <c r="O172" i="4"/>
  <c r="L172" i="4"/>
  <c r="N172" i="4" s="1"/>
  <c r="P171" i="4"/>
  <c r="O171" i="4"/>
  <c r="L171" i="4"/>
  <c r="P170" i="4"/>
  <c r="O170" i="4"/>
  <c r="L170" i="4"/>
  <c r="P169" i="4"/>
  <c r="O169" i="4"/>
  <c r="L169" i="4"/>
  <c r="P168" i="4"/>
  <c r="O168" i="4"/>
  <c r="L168" i="4"/>
  <c r="P167" i="4"/>
  <c r="O167" i="4"/>
  <c r="L167" i="4"/>
  <c r="P166" i="4"/>
  <c r="O166" i="4"/>
  <c r="L166" i="4"/>
  <c r="P165" i="4"/>
  <c r="O165" i="4"/>
  <c r="L165" i="4"/>
  <c r="M165" i="4" s="1"/>
  <c r="P164" i="4"/>
  <c r="O164" i="4"/>
  <c r="L164" i="4"/>
  <c r="P163" i="4"/>
  <c r="O163" i="4"/>
  <c r="L163" i="4"/>
  <c r="N163" i="4" s="1"/>
  <c r="P162" i="4"/>
  <c r="O162" i="4"/>
  <c r="L162" i="4"/>
  <c r="P161" i="4"/>
  <c r="O161" i="4"/>
  <c r="L161" i="4"/>
  <c r="P160" i="4"/>
  <c r="O160" i="4"/>
  <c r="L160" i="4"/>
  <c r="P159" i="4"/>
  <c r="O159" i="4"/>
  <c r="L159" i="4"/>
  <c r="P158" i="4"/>
  <c r="O158" i="4"/>
  <c r="L158" i="4"/>
  <c r="N158" i="4" s="1"/>
  <c r="AB37" i="4" s="1"/>
  <c r="P157" i="4"/>
  <c r="O157" i="4"/>
  <c r="L157" i="4"/>
  <c r="M157" i="4" s="1"/>
  <c r="P156" i="4"/>
  <c r="O156" i="4"/>
  <c r="L156" i="4"/>
  <c r="P155" i="4"/>
  <c r="O155" i="4"/>
  <c r="L155" i="4"/>
  <c r="P154" i="4"/>
  <c r="O154" i="4"/>
  <c r="L154" i="4"/>
  <c r="N154" i="4" s="1"/>
  <c r="P153" i="4"/>
  <c r="O153" i="4"/>
  <c r="L153" i="4"/>
  <c r="P152" i="4"/>
  <c r="O152" i="4"/>
  <c r="L152" i="4"/>
  <c r="M152" i="4" s="1"/>
  <c r="P151" i="4"/>
  <c r="O151" i="4"/>
  <c r="L151" i="4"/>
  <c r="P150" i="4"/>
  <c r="O150" i="4"/>
  <c r="L150" i="4"/>
  <c r="N150" i="4" s="1"/>
  <c r="P149" i="4"/>
  <c r="O149" i="4"/>
  <c r="L149" i="4"/>
  <c r="N149" i="4" s="1"/>
  <c r="AB36" i="4" s="1"/>
  <c r="P148" i="4"/>
  <c r="O148" i="4"/>
  <c r="L148" i="4"/>
  <c r="P147" i="4"/>
  <c r="O147" i="4"/>
  <c r="L147" i="4"/>
  <c r="P146" i="4"/>
  <c r="O146" i="4"/>
  <c r="L146" i="4"/>
  <c r="P145" i="4"/>
  <c r="O145" i="4"/>
  <c r="L145" i="4"/>
  <c r="P144" i="4"/>
  <c r="O144" i="4"/>
  <c r="L144" i="4"/>
  <c r="P143" i="4"/>
  <c r="O143" i="4"/>
  <c r="L143" i="4"/>
  <c r="N143" i="4" s="1"/>
  <c r="P142" i="4"/>
  <c r="O142" i="4"/>
  <c r="L142" i="4"/>
  <c r="P141" i="4"/>
  <c r="O141" i="4"/>
  <c r="L141" i="4"/>
  <c r="P140" i="4"/>
  <c r="O140" i="4"/>
  <c r="L140" i="4"/>
  <c r="P139" i="4"/>
  <c r="O139" i="4"/>
  <c r="L139" i="4"/>
  <c r="P138" i="4"/>
  <c r="O138" i="4"/>
  <c r="L138" i="4"/>
  <c r="N138" i="4" s="1"/>
  <c r="P137" i="4"/>
  <c r="O137" i="4"/>
  <c r="L137" i="4"/>
  <c r="P136" i="4"/>
  <c r="O136" i="4"/>
  <c r="L136" i="4"/>
  <c r="P135" i="4"/>
  <c r="O135" i="4"/>
  <c r="L135" i="4"/>
  <c r="P134" i="4"/>
  <c r="O134" i="4"/>
  <c r="L134" i="4"/>
  <c r="P133" i="4"/>
  <c r="O133" i="4"/>
  <c r="L133" i="4"/>
  <c r="P132" i="4"/>
  <c r="O132" i="4"/>
  <c r="L132" i="4"/>
  <c r="N132" i="4" s="1"/>
  <c r="P131" i="4"/>
  <c r="O131" i="4"/>
  <c r="L131" i="4"/>
  <c r="P130" i="4"/>
  <c r="O130" i="4"/>
  <c r="L130" i="4"/>
  <c r="P129" i="4"/>
  <c r="O129" i="4"/>
  <c r="L129" i="4"/>
  <c r="P128" i="4"/>
  <c r="O128" i="4"/>
  <c r="L128" i="4"/>
  <c r="P127" i="4"/>
  <c r="O127" i="4"/>
  <c r="L127" i="4"/>
  <c r="M127" i="4" s="1"/>
  <c r="P126" i="4"/>
  <c r="O126" i="4"/>
  <c r="L126" i="4"/>
  <c r="P125" i="4"/>
  <c r="O125" i="4"/>
  <c r="L125" i="4"/>
  <c r="M125" i="4" s="1"/>
  <c r="P124" i="4"/>
  <c r="O124" i="4"/>
  <c r="L124" i="4"/>
  <c r="P123" i="4"/>
  <c r="O123" i="4"/>
  <c r="L123" i="4"/>
  <c r="P122" i="4"/>
  <c r="O122" i="4"/>
  <c r="L122" i="4"/>
  <c r="P121" i="4"/>
  <c r="O121" i="4"/>
  <c r="L121" i="4"/>
  <c r="P120" i="4"/>
  <c r="O120" i="4"/>
  <c r="L120" i="4"/>
  <c r="N120" i="4" s="1"/>
  <c r="P119" i="4"/>
  <c r="O119" i="4"/>
  <c r="L119" i="4"/>
  <c r="P118" i="4"/>
  <c r="O118" i="4"/>
  <c r="L118" i="4"/>
  <c r="M118" i="4" s="1"/>
  <c r="P117" i="4"/>
  <c r="O117" i="4"/>
  <c r="L117" i="4"/>
  <c r="P116" i="4"/>
  <c r="O116" i="4"/>
  <c r="L116" i="4"/>
  <c r="P115" i="4"/>
  <c r="O115" i="4"/>
  <c r="L115" i="4"/>
  <c r="P114" i="4"/>
  <c r="O114" i="4"/>
  <c r="L114" i="4"/>
  <c r="P113" i="4"/>
  <c r="O113" i="4"/>
  <c r="L113" i="4"/>
  <c r="N113" i="4" s="1"/>
  <c r="P112" i="4"/>
  <c r="O112" i="4"/>
  <c r="L112" i="4"/>
  <c r="P111" i="4"/>
  <c r="O111" i="4"/>
  <c r="L111" i="4"/>
  <c r="P110" i="4"/>
  <c r="O110" i="4"/>
  <c r="L110" i="4"/>
  <c r="M110" i="4" s="1"/>
  <c r="P109" i="4"/>
  <c r="O109" i="4"/>
  <c r="L109" i="4"/>
  <c r="P108" i="4"/>
  <c r="O108" i="4"/>
  <c r="L108" i="4"/>
  <c r="N108" i="4" s="1"/>
  <c r="P107" i="4"/>
  <c r="O107" i="4"/>
  <c r="L107" i="4"/>
  <c r="M107" i="4" s="1"/>
  <c r="P106" i="4"/>
  <c r="O106" i="4"/>
  <c r="L106" i="4"/>
  <c r="P105" i="4"/>
  <c r="O105" i="4"/>
  <c r="L105" i="4"/>
  <c r="M105" i="4" s="1"/>
  <c r="P104" i="4"/>
  <c r="O104" i="4"/>
  <c r="L104" i="4"/>
  <c r="P103" i="4"/>
  <c r="O103" i="4"/>
  <c r="L103" i="4"/>
  <c r="P102" i="4"/>
  <c r="O102" i="4"/>
  <c r="L102" i="4"/>
  <c r="M102" i="4" s="1"/>
  <c r="P101" i="4"/>
  <c r="O101" i="4"/>
  <c r="L101" i="4"/>
  <c r="M101" i="4" s="1"/>
  <c r="P100" i="4"/>
  <c r="O100" i="4"/>
  <c r="L100" i="4"/>
  <c r="P99" i="4"/>
  <c r="O99" i="4"/>
  <c r="L99" i="4"/>
  <c r="P98" i="4"/>
  <c r="O98" i="4"/>
  <c r="L98" i="4"/>
  <c r="P97" i="4"/>
  <c r="O97" i="4"/>
  <c r="L97" i="4"/>
  <c r="P96" i="4"/>
  <c r="O96" i="4"/>
  <c r="L96" i="4"/>
  <c r="N96" i="4" s="1"/>
  <c r="P95" i="4"/>
  <c r="O95" i="4"/>
  <c r="L95" i="4"/>
  <c r="P94" i="4"/>
  <c r="O94" i="4"/>
  <c r="L94" i="4"/>
  <c r="N94" i="4" s="1"/>
  <c r="AB32" i="4" s="1"/>
  <c r="P93" i="4"/>
  <c r="O93" i="4"/>
  <c r="L93" i="4"/>
  <c r="P92" i="4"/>
  <c r="O92" i="4"/>
  <c r="L92" i="4"/>
  <c r="P91" i="4"/>
  <c r="O91" i="4"/>
  <c r="L91" i="4"/>
  <c r="P90" i="4"/>
  <c r="O90" i="4"/>
  <c r="L90" i="4"/>
  <c r="M90" i="4" s="1"/>
  <c r="P89" i="4"/>
  <c r="O89" i="4"/>
  <c r="L89" i="4"/>
  <c r="P88" i="4"/>
  <c r="O88" i="4"/>
  <c r="L88" i="4"/>
  <c r="P87" i="4"/>
  <c r="O87" i="4"/>
  <c r="L87" i="4"/>
  <c r="P86" i="4"/>
  <c r="O86" i="4"/>
  <c r="L86" i="4"/>
  <c r="P85" i="4"/>
  <c r="O85" i="4"/>
  <c r="L85" i="4"/>
  <c r="P84" i="4"/>
  <c r="O84" i="4"/>
  <c r="L84" i="4"/>
  <c r="P83" i="4"/>
  <c r="O83" i="4"/>
  <c r="L83" i="4"/>
  <c r="P82" i="4"/>
  <c r="O82" i="4"/>
  <c r="L82" i="4"/>
  <c r="N82" i="4" s="1"/>
  <c r="P81" i="4"/>
  <c r="O81" i="4"/>
  <c r="L81" i="4"/>
  <c r="P80" i="4"/>
  <c r="O80" i="4"/>
  <c r="L80" i="4"/>
  <c r="P79" i="4"/>
  <c r="O79" i="4"/>
  <c r="L79" i="4"/>
  <c r="M79" i="4" s="1"/>
  <c r="P78" i="4"/>
  <c r="O78" i="4"/>
  <c r="L78" i="4"/>
  <c r="N78" i="4" s="1"/>
  <c r="P77" i="4"/>
  <c r="O77" i="4"/>
  <c r="L77" i="4"/>
  <c r="P76" i="4"/>
  <c r="O76" i="4"/>
  <c r="L76" i="4"/>
  <c r="P75" i="4"/>
  <c r="O75" i="4"/>
  <c r="L75" i="4"/>
  <c r="P74" i="4"/>
  <c r="O74" i="4"/>
  <c r="L74" i="4"/>
  <c r="P73" i="4"/>
  <c r="O73" i="4"/>
  <c r="L73" i="4"/>
  <c r="P72" i="4"/>
  <c r="O72" i="4"/>
  <c r="L72" i="4"/>
  <c r="N72" i="4" s="1"/>
  <c r="P71" i="4"/>
  <c r="O71" i="4"/>
  <c r="L71" i="4"/>
  <c r="P70" i="4"/>
  <c r="O70" i="4"/>
  <c r="L70" i="4"/>
  <c r="P69" i="4"/>
  <c r="O69" i="4"/>
  <c r="L69" i="4"/>
  <c r="P68" i="4"/>
  <c r="O68" i="4"/>
  <c r="L68" i="4"/>
  <c r="P67" i="4"/>
  <c r="O67" i="4"/>
  <c r="L67" i="4"/>
  <c r="M67" i="4" s="1"/>
  <c r="P66" i="4"/>
  <c r="O66" i="4"/>
  <c r="L66" i="4"/>
  <c r="P65" i="4"/>
  <c r="O65" i="4"/>
  <c r="L65" i="4"/>
  <c r="P64" i="4"/>
  <c r="O64" i="4"/>
  <c r="L64" i="4"/>
  <c r="P63" i="4"/>
  <c r="O63" i="4"/>
  <c r="L63" i="4"/>
  <c r="P62" i="4"/>
  <c r="O62" i="4"/>
  <c r="L62" i="4"/>
  <c r="P61" i="4"/>
  <c r="O61" i="4"/>
  <c r="L61" i="4"/>
  <c r="P60" i="4"/>
  <c r="O60" i="4"/>
  <c r="L60" i="4"/>
  <c r="N60" i="4" s="1"/>
  <c r="AB27" i="4" s="1"/>
  <c r="P59" i="4"/>
  <c r="O59" i="4"/>
  <c r="L59" i="4"/>
  <c r="N59" i="4" s="1"/>
  <c r="P58" i="4"/>
  <c r="O58" i="4"/>
  <c r="L58" i="4"/>
  <c r="P57" i="4"/>
  <c r="O57" i="4"/>
  <c r="L57" i="4"/>
  <c r="M57" i="4" s="1"/>
  <c r="P56" i="4"/>
  <c r="O56" i="4"/>
  <c r="L56" i="4"/>
  <c r="P55" i="4"/>
  <c r="O55" i="4"/>
  <c r="L55" i="4"/>
  <c r="M55" i="4" s="1"/>
  <c r="P54" i="4"/>
  <c r="O54" i="4"/>
  <c r="L54" i="4"/>
  <c r="M54" i="4" s="1"/>
  <c r="P53" i="4"/>
  <c r="O53" i="4"/>
  <c r="L53" i="4"/>
  <c r="P52" i="4"/>
  <c r="O52" i="4"/>
  <c r="L52" i="4"/>
  <c r="P51" i="4"/>
  <c r="O51" i="4"/>
  <c r="L51" i="4"/>
  <c r="P50" i="4"/>
  <c r="O50" i="4"/>
  <c r="L50" i="4"/>
  <c r="P49" i="4"/>
  <c r="O49" i="4"/>
  <c r="L49" i="4"/>
  <c r="P48" i="4"/>
  <c r="O48" i="4"/>
  <c r="L48" i="4"/>
  <c r="P47" i="4"/>
  <c r="O47" i="4"/>
  <c r="L47" i="4"/>
  <c r="N47" i="4" s="1"/>
  <c r="P46" i="4"/>
  <c r="O46" i="4"/>
  <c r="L46" i="4"/>
  <c r="P45" i="4"/>
  <c r="O45" i="4"/>
  <c r="L45" i="4"/>
  <c r="M45" i="4" s="1"/>
  <c r="P44" i="4"/>
  <c r="O44" i="4"/>
  <c r="L44" i="4"/>
  <c r="P43" i="4"/>
  <c r="O43" i="4"/>
  <c r="L43" i="4"/>
  <c r="M43" i="4" s="1"/>
  <c r="AA22" i="4" s="1"/>
  <c r="P42" i="4"/>
  <c r="O42" i="4"/>
  <c r="L42" i="4"/>
  <c r="M42" i="4" s="1"/>
  <c r="P41" i="4"/>
  <c r="O41" i="4"/>
  <c r="L41" i="4"/>
  <c r="N41" i="4" s="1"/>
  <c r="P40" i="4"/>
  <c r="O40" i="4"/>
  <c r="L40" i="4"/>
  <c r="P39" i="4"/>
  <c r="O39" i="4"/>
  <c r="L39" i="4"/>
  <c r="P38" i="4"/>
  <c r="O38" i="4"/>
  <c r="L38" i="4"/>
  <c r="P37" i="4"/>
  <c r="O37" i="4"/>
  <c r="L37" i="4"/>
  <c r="P36" i="4"/>
  <c r="O36" i="4"/>
  <c r="L36" i="4"/>
  <c r="P35" i="4"/>
  <c r="O35" i="4"/>
  <c r="L35" i="4"/>
  <c r="P34" i="4"/>
  <c r="O34" i="4"/>
  <c r="L34" i="4"/>
  <c r="M34" i="4" s="1"/>
  <c r="P33" i="4"/>
  <c r="O33" i="4"/>
  <c r="L33" i="4"/>
  <c r="P32" i="4"/>
  <c r="O32" i="4"/>
  <c r="L32" i="4"/>
  <c r="P31" i="4"/>
  <c r="O31" i="4"/>
  <c r="L31" i="4"/>
  <c r="P30" i="4"/>
  <c r="O30" i="4"/>
  <c r="L30" i="4"/>
  <c r="P29" i="4"/>
  <c r="O29" i="4"/>
  <c r="L29" i="4"/>
  <c r="N29" i="4" s="1"/>
  <c r="P28" i="4"/>
  <c r="O28" i="4"/>
  <c r="L28" i="4"/>
  <c r="P27" i="4"/>
  <c r="O27" i="4"/>
  <c r="L27" i="4"/>
  <c r="P26" i="4"/>
  <c r="O26" i="4"/>
  <c r="L26" i="4"/>
  <c r="P25" i="4"/>
  <c r="O25" i="4"/>
  <c r="L25" i="4"/>
  <c r="P24" i="4"/>
  <c r="O24" i="4"/>
  <c r="L24" i="4"/>
  <c r="N24" i="4" s="1"/>
  <c r="P23" i="4"/>
  <c r="O23" i="4"/>
  <c r="L23" i="4"/>
  <c r="P22" i="4"/>
  <c r="O22" i="4"/>
  <c r="L22" i="4"/>
  <c r="P21" i="4"/>
  <c r="O21" i="4"/>
  <c r="L21" i="4"/>
  <c r="M21" i="4" s="1"/>
  <c r="AA21" i="4" s="1"/>
  <c r="AC98" i="4" l="1"/>
  <c r="K766" i="4"/>
  <c r="AC137" i="4"/>
  <c r="K1011" i="4"/>
  <c r="AC100" i="4"/>
  <c r="K698" i="4"/>
  <c r="AC123" i="4"/>
  <c r="K914" i="4"/>
  <c r="AC136" i="4"/>
  <c r="K1010" i="4"/>
  <c r="AU1361" i="4"/>
  <c r="K1046" i="4"/>
  <c r="AC150" i="4"/>
  <c r="K1142" i="4"/>
  <c r="AC158" i="4"/>
  <c r="K1178" i="4"/>
  <c r="AC180" i="4"/>
  <c r="K1286" i="4"/>
  <c r="AU1760" i="4"/>
  <c r="K1310" i="4"/>
  <c r="AU264" i="4"/>
  <c r="K1502" i="4"/>
  <c r="AC203" i="4"/>
  <c r="K1514" i="4"/>
  <c r="AC205" i="4"/>
  <c r="K1526" i="4"/>
  <c r="AC213" i="4"/>
  <c r="K1550" i="4"/>
  <c r="AU801" i="4"/>
  <c r="K1598" i="4"/>
  <c r="K62" i="4"/>
  <c r="K146" i="4"/>
  <c r="K158" i="4"/>
  <c r="K458" i="4"/>
  <c r="K470" i="4"/>
  <c r="K482" i="4"/>
  <c r="K693" i="4"/>
  <c r="K255" i="4"/>
  <c r="K423" i="4"/>
  <c r="K483" i="4"/>
  <c r="AU880" i="4"/>
  <c r="K915" i="4"/>
  <c r="AC214" i="4"/>
  <c r="K1551" i="4"/>
  <c r="K208" i="4"/>
  <c r="K364" i="4"/>
  <c r="K472" i="4"/>
  <c r="K532" i="4"/>
  <c r="K705" i="4"/>
  <c r="K1485" i="4"/>
  <c r="AC102" i="4"/>
  <c r="K712" i="4"/>
  <c r="AC159" i="4"/>
  <c r="K1180" i="4"/>
  <c r="AC219" i="4"/>
  <c r="K1600" i="4"/>
  <c r="AC96" i="4"/>
  <c r="K665" i="4"/>
  <c r="AC108" i="4"/>
  <c r="K773" i="4"/>
  <c r="AC112" i="4"/>
  <c r="K785" i="4"/>
  <c r="AC115" i="4"/>
  <c r="K821" i="4"/>
  <c r="AC117" i="4"/>
  <c r="K857" i="4"/>
  <c r="AU769" i="4"/>
  <c r="K893" i="4"/>
  <c r="AC127" i="4"/>
  <c r="K953" i="4"/>
  <c r="AC139" i="4"/>
  <c r="K1037" i="4"/>
  <c r="AC160" i="4"/>
  <c r="K1181" i="4"/>
  <c r="AC162" i="4"/>
  <c r="K1193" i="4"/>
  <c r="AU621" i="4"/>
  <c r="K1205" i="4"/>
  <c r="AU609" i="4"/>
  <c r="K1373" i="4"/>
  <c r="AU1244" i="4"/>
  <c r="K1457" i="4"/>
  <c r="AC206" i="4"/>
  <c r="K1529" i="4"/>
  <c r="K149" i="4"/>
  <c r="K161" i="4"/>
  <c r="K173" i="4"/>
  <c r="K221" i="4"/>
  <c r="K233" i="4"/>
  <c r="K293" i="4"/>
  <c r="K557" i="4"/>
  <c r="AC95" i="4"/>
  <c r="K663" i="4"/>
  <c r="AC165" i="4"/>
  <c r="K1204" i="4"/>
  <c r="AC168" i="4"/>
  <c r="K1228" i="4"/>
  <c r="AC182" i="4"/>
  <c r="K1300" i="4"/>
  <c r="AC187" i="4"/>
  <c r="K1348" i="4"/>
  <c r="AC204" i="4"/>
  <c r="K1516" i="4"/>
  <c r="AC210" i="4"/>
  <c r="K1540" i="4"/>
  <c r="AC93" i="4"/>
  <c r="K630" i="4"/>
  <c r="AC109" i="4"/>
  <c r="K774" i="4"/>
  <c r="AC118" i="4"/>
  <c r="K870" i="4"/>
  <c r="AC128" i="4"/>
  <c r="K954" i="4"/>
  <c r="K222" i="4"/>
  <c r="K270" i="4"/>
  <c r="K366" i="4"/>
  <c r="K717" i="4"/>
  <c r="K933" i="4"/>
  <c r="AU752" i="4"/>
  <c r="K1287" i="4"/>
  <c r="AC97" i="4"/>
  <c r="K679" i="4"/>
  <c r="AU586" i="4"/>
  <c r="K715" i="4"/>
  <c r="AU1118" i="4"/>
  <c r="K883" i="4"/>
  <c r="AU391" i="4"/>
  <c r="K1099" i="4"/>
  <c r="AC169" i="4"/>
  <c r="K1231" i="4"/>
  <c r="AC183" i="4"/>
  <c r="K1303" i="4"/>
  <c r="AC216" i="4"/>
  <c r="K1591" i="4"/>
  <c r="AC220" i="4"/>
  <c r="K1603" i="4"/>
  <c r="K43" i="4"/>
  <c r="K235" i="4"/>
  <c r="K295" i="4"/>
  <c r="K319" i="4"/>
  <c r="K499" i="4"/>
  <c r="K801" i="4"/>
  <c r="K1233" i="4"/>
  <c r="AU475" i="4"/>
  <c r="K1023" i="4"/>
  <c r="AC156" i="4"/>
  <c r="K1167" i="4"/>
  <c r="AU2021" i="4"/>
  <c r="K1530" i="4"/>
  <c r="AC122" i="4"/>
  <c r="K896" i="4"/>
  <c r="AU1156" i="4"/>
  <c r="K1184" i="4"/>
  <c r="AC170" i="4"/>
  <c r="K1232" i="4"/>
  <c r="AC185" i="4"/>
  <c r="K1328" i="4"/>
  <c r="AC191" i="4"/>
  <c r="K1388" i="4"/>
  <c r="AC192" i="4"/>
  <c r="K1400" i="4"/>
  <c r="AC195" i="4"/>
  <c r="K1436" i="4"/>
  <c r="K56" i="4"/>
  <c r="K188" i="4"/>
  <c r="K224" i="4"/>
  <c r="K512" i="4"/>
  <c r="K813" i="4"/>
  <c r="K1245" i="4"/>
  <c r="AU1417" i="4"/>
  <c r="K1239" i="4"/>
  <c r="K309" i="4"/>
  <c r="K369" i="4"/>
  <c r="K501" i="4"/>
  <c r="K513" i="4"/>
  <c r="K525" i="4"/>
  <c r="K549" i="4"/>
  <c r="AU1467" i="4"/>
  <c r="K1563" i="4"/>
  <c r="AC131" i="4"/>
  <c r="K982" i="4"/>
  <c r="AU901" i="4"/>
  <c r="K1042" i="4"/>
  <c r="AU106" i="4"/>
  <c r="K1150" i="4"/>
  <c r="AU795" i="4"/>
  <c r="K1234" i="4"/>
  <c r="AC175" i="4"/>
  <c r="K1246" i="4"/>
  <c r="AC199" i="4"/>
  <c r="K1486" i="4"/>
  <c r="AC208" i="4"/>
  <c r="K1534" i="4"/>
  <c r="K58" i="4"/>
  <c r="K94" i="4"/>
  <c r="K130" i="4"/>
  <c r="K202" i="4"/>
  <c r="K286" i="4"/>
  <c r="K358" i="4"/>
  <c r="K370" i="4"/>
  <c r="K514" i="4"/>
  <c r="K981" i="4"/>
  <c r="K1125" i="4"/>
  <c r="K1269" i="4"/>
  <c r="AC91" i="4"/>
  <c r="K599" i="4"/>
  <c r="AU831" i="4"/>
  <c r="K743" i="4"/>
  <c r="AU2008" i="4"/>
  <c r="K971" i="4"/>
  <c r="AC132" i="4"/>
  <c r="K983" i="4"/>
  <c r="AU1631" i="4"/>
  <c r="K1055" i="4"/>
  <c r="AU1151" i="4"/>
  <c r="K1079" i="4"/>
  <c r="AC154" i="4"/>
  <c r="K1163" i="4"/>
  <c r="AU1321" i="4"/>
  <c r="K1199" i="4"/>
  <c r="AC167" i="4"/>
  <c r="K1223" i="4"/>
  <c r="AU499" i="4"/>
  <c r="K1331" i="4"/>
  <c r="AU2074" i="4"/>
  <c r="K1415" i="4"/>
  <c r="AC194" i="4"/>
  <c r="K1427" i="4"/>
  <c r="AU571" i="4"/>
  <c r="K1439" i="4"/>
  <c r="AC211" i="4"/>
  <c r="K1547" i="4"/>
  <c r="K83" i="4"/>
  <c r="K203" i="4"/>
  <c r="K275" i="4"/>
  <c r="K359" i="4"/>
  <c r="K431" i="4"/>
  <c r="K455" i="4"/>
  <c r="AC189" i="4"/>
  <c r="K1371" i="4"/>
  <c r="AU677" i="4"/>
  <c r="K600" i="4"/>
  <c r="AU435" i="4"/>
  <c r="K636" i="4"/>
  <c r="AC110" i="4"/>
  <c r="K780" i="4"/>
  <c r="AU1546" i="4"/>
  <c r="K948" i="4"/>
  <c r="AC133" i="4"/>
  <c r="K984" i="4"/>
  <c r="AC155" i="4"/>
  <c r="K1164" i="4"/>
  <c r="AU274" i="4"/>
  <c r="K1248" i="4"/>
  <c r="AC177" i="4"/>
  <c r="K1260" i="4"/>
  <c r="AU1559" i="4"/>
  <c r="K1368" i="4"/>
  <c r="AU1719" i="4"/>
  <c r="K1548" i="4"/>
  <c r="K48" i="4"/>
  <c r="K60" i="4"/>
  <c r="K480" i="4"/>
  <c r="K492" i="4"/>
  <c r="K552" i="4"/>
  <c r="K1149" i="4"/>
  <c r="AU856" i="4"/>
  <c r="K1059" i="4"/>
  <c r="AC111" i="4"/>
  <c r="K781" i="4"/>
  <c r="AU77" i="4"/>
  <c r="K841" i="4"/>
  <c r="AC119" i="4"/>
  <c r="K877" i="4"/>
  <c r="AU550" i="4"/>
  <c r="K985" i="4"/>
  <c r="AC149" i="4"/>
  <c r="K1141" i="4"/>
  <c r="AU1508" i="4"/>
  <c r="K1153" i="4"/>
  <c r="AC164" i="4"/>
  <c r="K1201" i="4"/>
  <c r="AC202" i="4"/>
  <c r="K1513" i="4"/>
  <c r="AC209" i="4"/>
  <c r="K1537" i="4"/>
  <c r="K49" i="4"/>
  <c r="K85" i="4"/>
  <c r="K169" i="4"/>
  <c r="K193" i="4"/>
  <c r="K289" i="4"/>
  <c r="K325" i="4"/>
  <c r="K682" i="4"/>
  <c r="K21" i="4"/>
  <c r="AU279" i="4"/>
  <c r="AU767" i="4"/>
  <c r="AU280" i="4"/>
  <c r="AC70" i="4"/>
  <c r="AU424" i="4"/>
  <c r="AU1750" i="4"/>
  <c r="AC166" i="4"/>
  <c r="AU425" i="4"/>
  <c r="AU1764" i="4"/>
  <c r="AU426" i="4"/>
  <c r="AU1793" i="4"/>
  <c r="AC94" i="4"/>
  <c r="AC179" i="4"/>
  <c r="AU532" i="4"/>
  <c r="AC22" i="4"/>
  <c r="AC190" i="4"/>
  <c r="AU533" i="4"/>
  <c r="AC106" i="4"/>
  <c r="AU535" i="4"/>
  <c r="AC107" i="4"/>
  <c r="AU75" i="4"/>
  <c r="AU646" i="4"/>
  <c r="AU90" i="4"/>
  <c r="AU649" i="4"/>
  <c r="AU93" i="4"/>
  <c r="AU662" i="4"/>
  <c r="AC142" i="4"/>
  <c r="AU269" i="4"/>
  <c r="AU730" i="4"/>
  <c r="AC143" i="4"/>
  <c r="AC215" i="4"/>
  <c r="AU776" i="4"/>
  <c r="AU976" i="4"/>
  <c r="AC24" i="4"/>
  <c r="AC48" i="4"/>
  <c r="AC72" i="4"/>
  <c r="AC120" i="4"/>
  <c r="AC144" i="4"/>
  <c r="AU102" i="4"/>
  <c r="AU281" i="4"/>
  <c r="AU429" i="4"/>
  <c r="AU549" i="4"/>
  <c r="AU663" i="4"/>
  <c r="AU778" i="4"/>
  <c r="AU1030" i="4"/>
  <c r="AU1495" i="4"/>
  <c r="AU1795" i="4"/>
  <c r="AC85" i="4"/>
  <c r="AC121" i="4"/>
  <c r="AC181" i="4"/>
  <c r="AC193" i="4"/>
  <c r="AC217" i="4"/>
  <c r="AU1393" i="4"/>
  <c r="AU282" i="4"/>
  <c r="AU439" i="4"/>
  <c r="AU568" i="4"/>
  <c r="AU665" i="4"/>
  <c r="AU827" i="4"/>
  <c r="AU1037" i="4"/>
  <c r="AU1505" i="4"/>
  <c r="AU1804" i="4"/>
  <c r="AC38" i="4"/>
  <c r="AC50" i="4"/>
  <c r="AC134" i="4"/>
  <c r="AC146" i="4"/>
  <c r="AC218" i="4"/>
  <c r="AU105" i="4"/>
  <c r="AU295" i="4"/>
  <c r="AU444" i="4"/>
  <c r="AU569" i="4"/>
  <c r="AU666" i="4"/>
  <c r="AU847" i="4"/>
  <c r="AU1544" i="4"/>
  <c r="AU1805" i="4"/>
  <c r="AC27" i="4"/>
  <c r="AC51" i="4"/>
  <c r="AC63" i="4"/>
  <c r="AC99" i="4"/>
  <c r="AC135" i="4"/>
  <c r="AC147" i="4"/>
  <c r="AC207" i="4"/>
  <c r="AU1391" i="4"/>
  <c r="AU961" i="4"/>
  <c r="AU183" i="4"/>
  <c r="AU406" i="4"/>
  <c r="AU478" i="4"/>
  <c r="AU582" i="4"/>
  <c r="AU669" i="4"/>
  <c r="AU848" i="4"/>
  <c r="AU1174" i="4"/>
  <c r="AU1545" i="4"/>
  <c r="AC28" i="4"/>
  <c r="AC88" i="4"/>
  <c r="AC124" i="4"/>
  <c r="AC172" i="4"/>
  <c r="AC184" i="4"/>
  <c r="AC196" i="4"/>
  <c r="AU22" i="4"/>
  <c r="AU247" i="4"/>
  <c r="AU407" i="4"/>
  <c r="AU480" i="4"/>
  <c r="AU583" i="4"/>
  <c r="AU682" i="4"/>
  <c r="AU1175" i="4"/>
  <c r="AU1547" i="4"/>
  <c r="AU1966" i="4"/>
  <c r="AC53" i="4"/>
  <c r="AC125" i="4"/>
  <c r="AC161" i="4"/>
  <c r="AC173" i="4"/>
  <c r="AC197" i="4"/>
  <c r="AU24" i="4"/>
  <c r="AU249" i="4"/>
  <c r="AU408" i="4"/>
  <c r="AU492" i="4"/>
  <c r="AU585" i="4"/>
  <c r="AD79" i="4" s="1"/>
  <c r="AU683" i="4"/>
  <c r="AU883" i="4"/>
  <c r="AU1220" i="4"/>
  <c r="AU1632" i="4"/>
  <c r="AU1967" i="4"/>
  <c r="AC42" i="4"/>
  <c r="AC54" i="4"/>
  <c r="AC78" i="4"/>
  <c r="AC126" i="4"/>
  <c r="AC138" i="4"/>
  <c r="AC186" i="4"/>
  <c r="AU57" i="4"/>
  <c r="AU252" i="4"/>
  <c r="AU411" i="4"/>
  <c r="AU496" i="4"/>
  <c r="AU710" i="4"/>
  <c r="AU903" i="4"/>
  <c r="AU1248" i="4"/>
  <c r="AU2007" i="4"/>
  <c r="AC55" i="4"/>
  <c r="AC79" i="4"/>
  <c r="AC103" i="4"/>
  <c r="AC163" i="4"/>
  <c r="AU58" i="4"/>
  <c r="AU262" i="4"/>
  <c r="AU413" i="4"/>
  <c r="AU527" i="4"/>
  <c r="AU625" i="4"/>
  <c r="AU1312" i="4"/>
  <c r="AU1718" i="4"/>
  <c r="AU2067" i="4"/>
  <c r="AC44" i="4"/>
  <c r="AC92" i="4"/>
  <c r="AC116" i="4"/>
  <c r="AC140" i="4"/>
  <c r="AC152" i="4"/>
  <c r="AC176" i="4"/>
  <c r="AC188" i="4"/>
  <c r="AC200" i="4"/>
  <c r="AC212" i="4"/>
  <c r="AU955" i="4"/>
  <c r="AU60" i="4"/>
  <c r="AU267" i="4"/>
  <c r="AU423" i="4"/>
  <c r="AU528" i="4"/>
  <c r="AU645" i="4"/>
  <c r="AU726" i="4"/>
  <c r="AU953" i="4"/>
  <c r="AU1749" i="4"/>
  <c r="AC21" i="4"/>
  <c r="AC57" i="4"/>
  <c r="AC81" i="4"/>
  <c r="AC105" i="4"/>
  <c r="AC129" i="4"/>
  <c r="AC141" i="4"/>
  <c r="AC153" i="4"/>
  <c r="AU2024" i="4"/>
  <c r="AU356" i="4"/>
  <c r="AU357" i="4"/>
  <c r="AU355" i="4"/>
  <c r="AU354" i="4"/>
  <c r="AU359" i="4"/>
  <c r="AU358" i="4"/>
  <c r="AU360" i="4"/>
  <c r="AU799" i="4"/>
  <c r="AU1482" i="4"/>
  <c r="AU1470" i="4"/>
  <c r="AU1489" i="4"/>
  <c r="AU1476" i="4"/>
  <c r="AU1488" i="4"/>
  <c r="AU1475" i="4"/>
  <c r="AU1487" i="4"/>
  <c r="AU1474" i="4"/>
  <c r="AU1481" i="4"/>
  <c r="AU1480" i="4"/>
  <c r="AU1479" i="4"/>
  <c r="AU1490" i="4"/>
  <c r="AU1471" i="4"/>
  <c r="AU1477" i="4"/>
  <c r="AU1473" i="4"/>
  <c r="AU1472" i="4"/>
  <c r="AU1486" i="4"/>
  <c r="AU1492" i="4"/>
  <c r="AU1491" i="4"/>
  <c r="AU1485" i="4"/>
  <c r="AU1484" i="4"/>
  <c r="AU1483" i="4"/>
  <c r="AU1478" i="4"/>
  <c r="AU1469" i="4"/>
  <c r="AU2185" i="4"/>
  <c r="AU2186" i="4"/>
  <c r="AU2184" i="4"/>
  <c r="AU2183" i="4"/>
  <c r="AU2127" i="4"/>
  <c r="AD159" i="4" s="1"/>
  <c r="AU519" i="4"/>
  <c r="AU518" i="4"/>
  <c r="AU517" i="4"/>
  <c r="AU524" i="4"/>
  <c r="AU512" i="4"/>
  <c r="AU525" i="4"/>
  <c r="AU523" i="4"/>
  <c r="AU522" i="4"/>
  <c r="AU521" i="4"/>
  <c r="AU520" i="4"/>
  <c r="AU515" i="4"/>
  <c r="AU1938" i="4"/>
  <c r="AU1945" i="4"/>
  <c r="AU1944" i="4"/>
  <c r="AU1943" i="4"/>
  <c r="AU1942" i="4"/>
  <c r="AU1936" i="4"/>
  <c r="AU1941" i="4"/>
  <c r="AU1940" i="4"/>
  <c r="AU1939" i="4"/>
  <c r="AU1344" i="4"/>
  <c r="AU1343" i="4"/>
  <c r="AU1345" i="4"/>
  <c r="AU1342" i="4"/>
  <c r="AU327" i="4"/>
  <c r="AU396" i="4"/>
  <c r="AU1881" i="4"/>
  <c r="AU1830" i="4"/>
  <c r="AU1818" i="4"/>
  <c r="AU1825" i="4"/>
  <c r="AU1829" i="4"/>
  <c r="AU1828" i="4"/>
  <c r="AU1827" i="4"/>
  <c r="AU1821" i="4"/>
  <c r="AU1820" i="4"/>
  <c r="AU1836" i="4"/>
  <c r="AU1819" i="4"/>
  <c r="AU1831" i="4"/>
  <c r="AU1816" i="4"/>
  <c r="AU1826" i="4"/>
  <c r="AU1833" i="4"/>
  <c r="AU1832" i="4"/>
  <c r="AU1824" i="4"/>
  <c r="AU1823" i="4"/>
  <c r="AU1822" i="4"/>
  <c r="AU1817" i="4"/>
  <c r="AU2061" i="4"/>
  <c r="AD46" i="4" s="1"/>
  <c r="AU1370" i="4"/>
  <c r="AU1371" i="4"/>
  <c r="AU1998" i="4"/>
  <c r="AU1993" i="4"/>
  <c r="AU2002" i="4"/>
  <c r="AU1988" i="4"/>
  <c r="AU2001" i="4"/>
  <c r="AU1987" i="4"/>
  <c r="AU2000" i="4"/>
  <c r="AU1994" i="4"/>
  <c r="AU1992" i="4"/>
  <c r="AU1991" i="4"/>
  <c r="AU1989" i="4"/>
  <c r="AU1999" i="4"/>
  <c r="AU1997" i="4"/>
  <c r="AU1996" i="4"/>
  <c r="AU1995" i="4"/>
  <c r="AU1990" i="4"/>
  <c r="AU1530" i="4"/>
  <c r="AU1528" i="4"/>
  <c r="AU1540" i="4"/>
  <c r="AU1527" i="4"/>
  <c r="AU1539" i="4"/>
  <c r="AU1526" i="4"/>
  <c r="AU1534" i="4"/>
  <c r="AU1533" i="4"/>
  <c r="AU1532" i="4"/>
  <c r="AU1523" i="4"/>
  <c r="AU1529" i="4"/>
  <c r="AU1525" i="4"/>
  <c r="AU1524" i="4"/>
  <c r="AU1538" i="4"/>
  <c r="AU1535" i="4"/>
  <c r="AU1531" i="4"/>
  <c r="AU1522" i="4"/>
  <c r="AU708" i="4"/>
  <c r="AU696" i="4"/>
  <c r="AU707" i="4"/>
  <c r="AU694" i="4"/>
  <c r="AU701" i="4"/>
  <c r="AU687" i="4"/>
  <c r="AU700" i="4"/>
  <c r="AU699" i="4"/>
  <c r="AU706" i="4"/>
  <c r="AU692" i="4"/>
  <c r="AU703" i="4"/>
  <c r="AU702" i="4"/>
  <c r="AU698" i="4"/>
  <c r="AU697" i="4"/>
  <c r="AU695" i="4"/>
  <c r="AU693" i="4"/>
  <c r="AU690" i="4"/>
  <c r="AU1866" i="4"/>
  <c r="AU1854" i="4"/>
  <c r="AU1873" i="4"/>
  <c r="AU1861" i="4"/>
  <c r="AU1849" i="4"/>
  <c r="AU1872" i="4"/>
  <c r="AU1858" i="4"/>
  <c r="AU1871" i="4"/>
  <c r="AU1857" i="4"/>
  <c r="AU1870" i="4"/>
  <c r="AU1856" i="4"/>
  <c r="AU1860" i="4"/>
  <c r="AU1859" i="4"/>
  <c r="AU1876" i="4"/>
  <c r="AU1855" i="4"/>
  <c r="AU1867" i="4"/>
  <c r="AU1874" i="4"/>
  <c r="AU1869" i="4"/>
  <c r="AU1868" i="4"/>
  <c r="AU1853" i="4"/>
  <c r="AU1875" i="4"/>
  <c r="AU1865" i="4"/>
  <c r="AU1864" i="4"/>
  <c r="AU1863" i="4"/>
  <c r="AU1862" i="4"/>
  <c r="AU1852" i="4"/>
  <c r="AU1851" i="4"/>
  <c r="AU447" i="4"/>
  <c r="AU446" i="4"/>
  <c r="AU445" i="4"/>
  <c r="AU452" i="4"/>
  <c r="AU440" i="4"/>
  <c r="AU454" i="4"/>
  <c r="AU453" i="4"/>
  <c r="AU451" i="4"/>
  <c r="AU450" i="4"/>
  <c r="AU449" i="4"/>
  <c r="AU448" i="4"/>
  <c r="AU443" i="4"/>
  <c r="AU1957" i="4"/>
  <c r="AU1959" i="4"/>
  <c r="AU1958" i="4"/>
  <c r="AU1956" i="4"/>
  <c r="AU1954" i="4"/>
  <c r="AU1953" i="4"/>
  <c r="AU1955" i="4"/>
  <c r="AU68" i="4"/>
  <c r="AU69" i="4"/>
  <c r="AU67" i="4"/>
  <c r="AU66" i="4"/>
  <c r="AU65" i="4"/>
  <c r="AU328" i="4"/>
  <c r="AU363" i="4"/>
  <c r="AU441" i="4"/>
  <c r="AU829" i="4"/>
  <c r="AU899" i="4"/>
  <c r="AD107" i="4" s="1"/>
  <c r="AU1087" i="4"/>
  <c r="AU1154" i="4"/>
  <c r="AU1882" i="4"/>
  <c r="AU1105" i="4"/>
  <c r="AU1093" i="4"/>
  <c r="AU1104" i="4"/>
  <c r="AU1092" i="4"/>
  <c r="AU1108" i="4"/>
  <c r="AU1094" i="4"/>
  <c r="AU1107" i="4"/>
  <c r="AU1091" i="4"/>
  <c r="AU1100" i="4"/>
  <c r="AU1099" i="4"/>
  <c r="AU1106" i="4"/>
  <c r="AU1103" i="4"/>
  <c r="AU1102" i="4"/>
  <c r="AU1101" i="4"/>
  <c r="AU1097" i="4"/>
  <c r="AU1326" i="4"/>
  <c r="AU1331" i="4"/>
  <c r="AU1330" i="4"/>
  <c r="AU1325" i="4"/>
  <c r="AU1329" i="4"/>
  <c r="AU1328" i="4"/>
  <c r="AU1327" i="4"/>
  <c r="AU1332" i="4"/>
  <c r="AU1323" i="4"/>
  <c r="AU190" i="4"/>
  <c r="AD165" i="4" s="1"/>
  <c r="AU642" i="4"/>
  <c r="AU639" i="4"/>
  <c r="AU1428" i="4"/>
  <c r="AU1427" i="4"/>
  <c r="AU1425" i="4"/>
  <c r="AU50" i="4"/>
  <c r="AU38" i="4"/>
  <c r="AU49" i="4"/>
  <c r="AU37" i="4"/>
  <c r="AU56" i="4"/>
  <c r="AU44" i="4"/>
  <c r="AU32" i="4"/>
  <c r="AU53" i="4"/>
  <c r="AU36" i="4"/>
  <c r="AU52" i="4"/>
  <c r="AU35" i="4"/>
  <c r="AU51" i="4"/>
  <c r="AU34" i="4"/>
  <c r="AU48" i="4"/>
  <c r="AU33" i="4"/>
  <c r="AU47" i="4"/>
  <c r="AU31" i="4"/>
  <c r="AU46" i="4"/>
  <c r="AU30" i="4"/>
  <c r="AU43" i="4"/>
  <c r="AU28" i="4"/>
  <c r="AU55" i="4"/>
  <c r="AU1278" i="4"/>
  <c r="AU1279" i="4"/>
  <c r="AU1277" i="4"/>
  <c r="AU1287" i="4"/>
  <c r="AU1286" i="4"/>
  <c r="AU1285" i="4"/>
  <c r="AU1280" i="4"/>
  <c r="AU1283" i="4"/>
  <c r="AU1282" i="4"/>
  <c r="AU1281" i="4"/>
  <c r="AU1289" i="4"/>
  <c r="AU290" i="4"/>
  <c r="AU289" i="4"/>
  <c r="AU293" i="4"/>
  <c r="AU292" i="4"/>
  <c r="AU291" i="4"/>
  <c r="AU288" i="4"/>
  <c r="AU287" i="4"/>
  <c r="AU286" i="4"/>
  <c r="AU984" i="4"/>
  <c r="AU191" i="4"/>
  <c r="AD108" i="4" s="1"/>
  <c r="AU772" i="4"/>
  <c r="AU771" i="4"/>
  <c r="AU770" i="4"/>
  <c r="AU720" i="4"/>
  <c r="AD127" i="4" s="1"/>
  <c r="AU2029" i="4"/>
  <c r="AU2028" i="4"/>
  <c r="AU2027" i="4"/>
  <c r="AU2026" i="4"/>
  <c r="AU624" i="4"/>
  <c r="AU612" i="4"/>
  <c r="AU631" i="4"/>
  <c r="AU618" i="4"/>
  <c r="AU630" i="4"/>
  <c r="AU617" i="4"/>
  <c r="AU629" i="4"/>
  <c r="AU616" i="4"/>
  <c r="AU623" i="4"/>
  <c r="AU610" i="4"/>
  <c r="AU620" i="4"/>
  <c r="AU619" i="4"/>
  <c r="AU615" i="4"/>
  <c r="AU634" i="4"/>
  <c r="AU614" i="4"/>
  <c r="AU633" i="4"/>
  <c r="AU613" i="4"/>
  <c r="AU632" i="4"/>
  <c r="AU611" i="4"/>
  <c r="AU627" i="4"/>
  <c r="AU600" i="4"/>
  <c r="AU605" i="4"/>
  <c r="AU592" i="4"/>
  <c r="AU604" i="4"/>
  <c r="AU591" i="4"/>
  <c r="AU603" i="4"/>
  <c r="AU590" i="4"/>
  <c r="AU597" i="4"/>
  <c r="AU599" i="4"/>
  <c r="AU598" i="4"/>
  <c r="AU596" i="4"/>
  <c r="AU595" i="4"/>
  <c r="AU594" i="4"/>
  <c r="AU593" i="4"/>
  <c r="AU608" i="4"/>
  <c r="AU1266" i="4"/>
  <c r="AU1254" i="4"/>
  <c r="AU1242" i="4"/>
  <c r="AU1265" i="4"/>
  <c r="AU1252" i="4"/>
  <c r="AU1239" i="4"/>
  <c r="AU1264" i="4"/>
  <c r="AU1251" i="4"/>
  <c r="AU1238" i="4"/>
  <c r="AU1257" i="4"/>
  <c r="AU1241" i="4"/>
  <c r="AU1256" i="4"/>
  <c r="AU1240" i="4"/>
  <c r="AU1270" i="4"/>
  <c r="AU1255" i="4"/>
  <c r="AU1237" i="4"/>
  <c r="AU1262" i="4"/>
  <c r="AU1247" i="4"/>
  <c r="AU1232" i="4"/>
  <c r="AU1260" i="4"/>
  <c r="AU1235" i="4"/>
  <c r="AU1259" i="4"/>
  <c r="AU1234" i="4"/>
  <c r="AU1258" i="4"/>
  <c r="AU1233" i="4"/>
  <c r="AU1269" i="4"/>
  <c r="AU1246" i="4"/>
  <c r="AU1243" i="4"/>
  <c r="AU1236" i="4"/>
  <c r="AU1268" i="4"/>
  <c r="AU1231" i="4"/>
  <c r="AU1267" i="4"/>
  <c r="AU1263" i="4"/>
  <c r="AU1261" i="4"/>
  <c r="AU1250" i="4"/>
  <c r="AU1369" i="4"/>
  <c r="AD206" i="4" s="1"/>
  <c r="AU736" i="4"/>
  <c r="AU738" i="4"/>
  <c r="AU737" i="4"/>
  <c r="AU462" i="4"/>
  <c r="AU23" i="4"/>
  <c r="AU294" i="4"/>
  <c r="AU329" i="4"/>
  <c r="AU365" i="4"/>
  <c r="AU442" i="4"/>
  <c r="AU491" i="4"/>
  <c r="AU622" i="4"/>
  <c r="AU725" i="4"/>
  <c r="AU1095" i="4"/>
  <c r="AU1245" i="4"/>
  <c r="AU1322" i="4"/>
  <c r="AU1889" i="4"/>
  <c r="AU1338" i="4"/>
  <c r="AU1335" i="4"/>
  <c r="AU1334" i="4"/>
  <c r="AU1341" i="4"/>
  <c r="AU1340" i="4"/>
  <c r="AU1339" i="4"/>
  <c r="AU1337" i="4"/>
  <c r="AU1336" i="4"/>
  <c r="AU1899" i="4"/>
  <c r="AD169" i="4" s="1"/>
  <c r="AU1096" i="4"/>
  <c r="AU1324" i="4"/>
  <c r="AU1536" i="4"/>
  <c r="AU464" i="4"/>
  <c r="AU467" i="4"/>
  <c r="AU466" i="4"/>
  <c r="AU465" i="4"/>
  <c r="AU375" i="4"/>
  <c r="AU2053" i="4"/>
  <c r="AU2057" i="4"/>
  <c r="AU2056" i="4"/>
  <c r="AU2055" i="4"/>
  <c r="AU2052" i="4"/>
  <c r="AU2051" i="4"/>
  <c r="AU2054" i="4"/>
  <c r="AU235" i="4"/>
  <c r="AD82" i="4" s="1"/>
  <c r="AU1090" i="4"/>
  <c r="AD170" i="4" s="1"/>
  <c r="AU768" i="4"/>
  <c r="AU766" i="4"/>
  <c r="AU765" i="4"/>
  <c r="AU936" i="4"/>
  <c r="AU944" i="4"/>
  <c r="AU931" i="4"/>
  <c r="AU943" i="4"/>
  <c r="AU930" i="4"/>
  <c r="AU938" i="4"/>
  <c r="AU947" i="4"/>
  <c r="AU929" i="4"/>
  <c r="AU946" i="4"/>
  <c r="AU928" i="4"/>
  <c r="AU945" i="4"/>
  <c r="AU927" i="4"/>
  <c r="AU937" i="4"/>
  <c r="AU942" i="4"/>
  <c r="AU941" i="4"/>
  <c r="AU940" i="4"/>
  <c r="AU939" i="4"/>
  <c r="AU934" i="4"/>
  <c r="AU1704" i="4"/>
  <c r="AU1703" i="4"/>
  <c r="AU1701" i="4"/>
  <c r="AU1702" i="4"/>
  <c r="AU70" i="4"/>
  <c r="AU297" i="4"/>
  <c r="AU333" i="4"/>
  <c r="AU376" i="4"/>
  <c r="AU455" i="4"/>
  <c r="AU626" i="4"/>
  <c r="AU1098" i="4"/>
  <c r="AU1249" i="4"/>
  <c r="AU1346" i="4"/>
  <c r="AU1426" i="4"/>
  <c r="AU1537" i="4"/>
  <c r="AU1922" i="4"/>
  <c r="AU2022" i="4"/>
  <c r="AU2023" i="4"/>
  <c r="AU2020" i="4"/>
  <c r="AU2025" i="4"/>
  <c r="AU872" i="4"/>
  <c r="AU182" i="4"/>
  <c r="AU181" i="4"/>
  <c r="AU188" i="4"/>
  <c r="AU180" i="4"/>
  <c r="AU179" i="4"/>
  <c r="AU178" i="4"/>
  <c r="AU177" i="4"/>
  <c r="AU187" i="4"/>
  <c r="AU1734" i="4"/>
  <c r="AU1722" i="4"/>
  <c r="AU1741" i="4"/>
  <c r="AU1729" i="4"/>
  <c r="AU1743" i="4"/>
  <c r="AU1728" i="4"/>
  <c r="AU1742" i="4"/>
  <c r="AU1727" i="4"/>
  <c r="AU1740" i="4"/>
  <c r="AU1726" i="4"/>
  <c r="AU1724" i="4"/>
  <c r="AU1744" i="4"/>
  <c r="AU1723" i="4"/>
  <c r="AU1739" i="4"/>
  <c r="AU1721" i="4"/>
  <c r="AU1733" i="4"/>
  <c r="AU1731" i="4"/>
  <c r="AU1730" i="4"/>
  <c r="AU1725" i="4"/>
  <c r="AU1738" i="4"/>
  <c r="AU1737" i="4"/>
  <c r="AU1736" i="4"/>
  <c r="AU1735" i="4"/>
  <c r="AU1732" i="4"/>
  <c r="AU1720" i="4"/>
  <c r="AU1165" i="4"/>
  <c r="AU1153" i="4"/>
  <c r="AU1164" i="4"/>
  <c r="AU1163" i="4"/>
  <c r="AU1158" i="4"/>
  <c r="AU1157" i="4"/>
  <c r="AU1162" i="4"/>
  <c r="AU1161" i="4"/>
  <c r="AU1160" i="4"/>
  <c r="AU1159" i="4"/>
  <c r="AU1155" i="4"/>
  <c r="AU122" i="4"/>
  <c r="AU110" i="4"/>
  <c r="AU121" i="4"/>
  <c r="AU109" i="4"/>
  <c r="AU116" i="4"/>
  <c r="AU117" i="4"/>
  <c r="AU115" i="4"/>
  <c r="AU114" i="4"/>
  <c r="AU113" i="4"/>
  <c r="AU112" i="4"/>
  <c r="AU111" i="4"/>
  <c r="AU124" i="4"/>
  <c r="AU972" i="4"/>
  <c r="AU960" i="4"/>
  <c r="AU948" i="4"/>
  <c r="AU970" i="4"/>
  <c r="AU957" i="4"/>
  <c r="AU969" i="4"/>
  <c r="AU956" i="4"/>
  <c r="AU977" i="4"/>
  <c r="AU964" i="4"/>
  <c r="AU951" i="4"/>
  <c r="AU965" i="4"/>
  <c r="AU963" i="4"/>
  <c r="AU962" i="4"/>
  <c r="AU973" i="4"/>
  <c r="AU954" i="4"/>
  <c r="AU975" i="4"/>
  <c r="AU950" i="4"/>
  <c r="AU974" i="4"/>
  <c r="AU949" i="4"/>
  <c r="AU971" i="4"/>
  <c r="AU968" i="4"/>
  <c r="AU967" i="4"/>
  <c r="AU966" i="4"/>
  <c r="AU959" i="4"/>
  <c r="AU1986" i="4"/>
  <c r="AU1974" i="4"/>
  <c r="AU1981" i="4"/>
  <c r="AU1973" i="4"/>
  <c r="AU1985" i="4"/>
  <c r="AU1976" i="4"/>
  <c r="AU1975" i="4"/>
  <c r="AU1982" i="4"/>
  <c r="AU1984" i="4"/>
  <c r="AU1983" i="4"/>
  <c r="AU1980" i="4"/>
  <c r="AU1979" i="4"/>
  <c r="AU588" i="4"/>
  <c r="AD66" i="4" s="1"/>
  <c r="AU780" i="4"/>
  <c r="AU787" i="4"/>
  <c r="AU786" i="4"/>
  <c r="AU781" i="4"/>
  <c r="AU790" i="4"/>
  <c r="AU789" i="4"/>
  <c r="AU788" i="4"/>
  <c r="AU779" i="4"/>
  <c r="AU785" i="4"/>
  <c r="AU784" i="4"/>
  <c r="AU783" i="4"/>
  <c r="AU782" i="4"/>
  <c r="AU777" i="4"/>
  <c r="AU1230" i="4"/>
  <c r="AD83" i="4" s="1"/>
  <c r="AU715" i="4"/>
  <c r="AU714" i="4"/>
  <c r="AU713" i="4"/>
  <c r="AU719" i="4"/>
  <c r="AU718" i="4"/>
  <c r="AU717" i="4"/>
  <c r="AU716" i="4"/>
  <c r="AU711" i="4"/>
  <c r="AU2161" i="4"/>
  <c r="AU2164" i="4"/>
  <c r="AU2163" i="4"/>
  <c r="AU2162" i="4"/>
  <c r="AU1662" i="4"/>
  <c r="AU1664" i="4"/>
  <c r="AU1658" i="4"/>
  <c r="AU1660" i="4"/>
  <c r="AU1659" i="4"/>
  <c r="AU840" i="4"/>
  <c r="AU839" i="4"/>
  <c r="AU838" i="4"/>
  <c r="AU843" i="4"/>
  <c r="AU842" i="4"/>
  <c r="AU841" i="4"/>
  <c r="AU844" i="4"/>
  <c r="AU837" i="4"/>
  <c r="AU836" i="4"/>
  <c r="AU1398" i="4"/>
  <c r="AU1386" i="4"/>
  <c r="AU1374" i="4"/>
  <c r="AU1396" i="4"/>
  <c r="AU1383" i="4"/>
  <c r="AU1408" i="4"/>
  <c r="AU1395" i="4"/>
  <c r="AU1382" i="4"/>
  <c r="AU1399" i="4"/>
  <c r="AU1381" i="4"/>
  <c r="AU1397" i="4"/>
  <c r="AU1380" i="4"/>
  <c r="AU1394" i="4"/>
  <c r="AU1379" i="4"/>
  <c r="AU1404" i="4"/>
  <c r="AU1389" i="4"/>
  <c r="AU1373" i="4"/>
  <c r="AU1402" i="4"/>
  <c r="AU1377" i="4"/>
  <c r="AU1401" i="4"/>
  <c r="AU1376" i="4"/>
  <c r="AU1400" i="4"/>
  <c r="AU1375" i="4"/>
  <c r="AU1388" i="4"/>
  <c r="AU1384" i="4"/>
  <c r="AU1378" i="4"/>
  <c r="AU1407" i="4"/>
  <c r="AU1372" i="4"/>
  <c r="AU1406" i="4"/>
  <c r="AU1405" i="4"/>
  <c r="AU1403" i="4"/>
  <c r="AU1392" i="4"/>
  <c r="AU1590" i="4"/>
  <c r="AU1578" i="4"/>
  <c r="AU1585" i="4"/>
  <c r="AU1584" i="4"/>
  <c r="AU1583" i="4"/>
  <c r="AU1582" i="4"/>
  <c r="AU1591" i="4"/>
  <c r="AU1589" i="4"/>
  <c r="AU1588" i="4"/>
  <c r="AU1579" i="4"/>
  <c r="AU1586" i="4"/>
  <c r="AU1581" i="4"/>
  <c r="AU1580" i="4"/>
  <c r="AU1575" i="4"/>
  <c r="AU242" i="4"/>
  <c r="AU241" i="4"/>
  <c r="AU236" i="4"/>
  <c r="AU245" i="4"/>
  <c r="AU244" i="4"/>
  <c r="AU243" i="4"/>
  <c r="AU240" i="4"/>
  <c r="AU239" i="4"/>
  <c r="AU238" i="4"/>
  <c r="AU924" i="4"/>
  <c r="AU912" i="4"/>
  <c r="AU918" i="4"/>
  <c r="AU905" i="4"/>
  <c r="AU917" i="4"/>
  <c r="AU925" i="4"/>
  <c r="AU911" i="4"/>
  <c r="AU913" i="4"/>
  <c r="AU910" i="4"/>
  <c r="AU909" i="4"/>
  <c r="AU920" i="4"/>
  <c r="AU922" i="4"/>
  <c r="AU921" i="4"/>
  <c r="AU919" i="4"/>
  <c r="AU916" i="4"/>
  <c r="AU915" i="4"/>
  <c r="AU914" i="4"/>
  <c r="AU907" i="4"/>
  <c r="AU1494" i="4"/>
  <c r="AD130" i="4" s="1"/>
  <c r="AU1045" i="4"/>
  <c r="AU1044" i="4"/>
  <c r="AU1032" i="4"/>
  <c r="AU1050" i="4"/>
  <c r="AU1036" i="4"/>
  <c r="AU1049" i="4"/>
  <c r="AU1035" i="4"/>
  <c r="AU1042" i="4"/>
  <c r="AU1034" i="4"/>
  <c r="AU1052" i="4"/>
  <c r="AU1033" i="4"/>
  <c r="AU1051" i="4"/>
  <c r="AU1031" i="4"/>
  <c r="AU1041" i="4"/>
  <c r="AU1048" i="4"/>
  <c r="AU1047" i="4"/>
  <c r="AU1046" i="4"/>
  <c r="AU1043" i="4"/>
  <c r="AU1039" i="4"/>
  <c r="AU284" i="4"/>
  <c r="AD151" i="4" s="1"/>
  <c r="AU1898" i="4"/>
  <c r="AD171" i="4" s="1"/>
  <c r="AU2150" i="4"/>
  <c r="AD174" i="4" s="1"/>
  <c r="AU1302" i="4"/>
  <c r="AU1290" i="4"/>
  <c r="AU1305" i="4"/>
  <c r="AU1292" i="4"/>
  <c r="AU1304" i="4"/>
  <c r="AU1291" i="4"/>
  <c r="AU1303" i="4"/>
  <c r="AU1301" i="4"/>
  <c r="AU1300" i="4"/>
  <c r="AU1310" i="4"/>
  <c r="AU1295" i="4"/>
  <c r="AU1308" i="4"/>
  <c r="AU1307" i="4"/>
  <c r="AU1306" i="4"/>
  <c r="AU1294" i="4"/>
  <c r="AU1309" i="4"/>
  <c r="AU1299" i="4"/>
  <c r="AU1298" i="4"/>
  <c r="AU1297" i="4"/>
  <c r="AU1296" i="4"/>
  <c r="AU1333" i="4"/>
  <c r="AD198" i="4" s="1"/>
  <c r="AU29" i="4"/>
  <c r="AU71" i="4"/>
  <c r="AU185" i="4"/>
  <c r="AU263" i="4"/>
  <c r="AU298" i="4"/>
  <c r="AU342" i="4"/>
  <c r="AU377" i="4"/>
  <c r="AU456" i="4"/>
  <c r="AU497" i="4"/>
  <c r="AU546" i="4"/>
  <c r="AU628" i="4"/>
  <c r="AU908" i="4"/>
  <c r="AU978" i="4"/>
  <c r="AU1038" i="4"/>
  <c r="AU1115" i="4"/>
  <c r="AU1182" i="4"/>
  <c r="AU1253" i="4"/>
  <c r="AU1430" i="4"/>
  <c r="AU1663" i="4"/>
  <c r="AU1923" i="4"/>
  <c r="AU2068" i="4"/>
  <c r="AU1368" i="4"/>
  <c r="AU1367" i="4"/>
  <c r="AU1566" i="4"/>
  <c r="AU1570" i="4"/>
  <c r="AU1569" i="4"/>
  <c r="AU1568" i="4"/>
  <c r="AU1567" i="4"/>
  <c r="AU1565" i="4"/>
  <c r="AU1564" i="4"/>
  <c r="AU1563" i="4"/>
  <c r="AU1562" i="4"/>
  <c r="AU1650" i="4"/>
  <c r="AU1638" i="4"/>
  <c r="AU1645" i="4"/>
  <c r="AU1656" i="4"/>
  <c r="AU1642" i="4"/>
  <c r="AU1655" i="4"/>
  <c r="AU1641" i="4"/>
  <c r="AU1654" i="4"/>
  <c r="AU1640" i="4"/>
  <c r="AU1648" i="4"/>
  <c r="AU1647" i="4"/>
  <c r="AU1646" i="4"/>
  <c r="AU1636" i="4"/>
  <c r="AU1643" i="4"/>
  <c r="AU1639" i="4"/>
  <c r="AU1637" i="4"/>
  <c r="AU1653" i="4"/>
  <c r="AU1652" i="4"/>
  <c r="AU1651" i="4"/>
  <c r="AU1649" i="4"/>
  <c r="AU1644" i="4"/>
  <c r="AU1635" i="4"/>
  <c r="AU1634" i="4"/>
  <c r="AU1561" i="4"/>
  <c r="AD43" i="4" s="1"/>
  <c r="AU248" i="4"/>
  <c r="AU1414" i="4"/>
  <c r="AD62" i="4" s="1"/>
  <c r="AU1614" i="4"/>
  <c r="AU1602" i="4"/>
  <c r="AU1609" i="4"/>
  <c r="AU1597" i="4"/>
  <c r="AU1613" i="4"/>
  <c r="AU1599" i="4"/>
  <c r="AU1612" i="4"/>
  <c r="AU1598" i="4"/>
  <c r="AU1611" i="4"/>
  <c r="AU1596" i="4"/>
  <c r="AU1608" i="4"/>
  <c r="AU1607" i="4"/>
  <c r="AU1606" i="4"/>
  <c r="AU1618" i="4"/>
  <c r="AU1600" i="4"/>
  <c r="AU1616" i="4"/>
  <c r="AU1615" i="4"/>
  <c r="AU1610" i="4"/>
  <c r="AU1595" i="4"/>
  <c r="AU1617" i="4"/>
  <c r="AU1605" i="4"/>
  <c r="AU1604" i="4"/>
  <c r="AU1603" i="4"/>
  <c r="AU1601" i="4"/>
  <c r="AU1594" i="4"/>
  <c r="AU1593" i="4"/>
  <c r="AU1218" i="4"/>
  <c r="AU1213" i="4"/>
  <c r="AU1212" i="4"/>
  <c r="AU1209" i="4"/>
  <c r="AU1208" i="4"/>
  <c r="AU1207" i="4"/>
  <c r="AU1216" i="4"/>
  <c r="AU1214" i="4"/>
  <c r="AU1211" i="4"/>
  <c r="AU1210" i="4"/>
  <c r="AU1204" i="4"/>
  <c r="AU1219" i="4"/>
  <c r="AU732" i="4"/>
  <c r="AU734" i="4"/>
  <c r="AU721" i="4"/>
  <c r="AU729" i="4"/>
  <c r="AU728" i="4"/>
  <c r="AU727" i="4"/>
  <c r="AU722" i="4"/>
  <c r="AU724" i="4"/>
  <c r="AU723" i="4"/>
  <c r="AU733" i="4"/>
  <c r="AU98" i="4"/>
  <c r="AU97" i="4"/>
  <c r="AU101" i="4"/>
  <c r="AU100" i="4"/>
  <c r="AU99" i="4"/>
  <c r="AU96" i="4"/>
  <c r="AU2165" i="4"/>
  <c r="AD131" i="4" s="1"/>
  <c r="AU900" i="4"/>
  <c r="AU904" i="4"/>
  <c r="AU902" i="4"/>
  <c r="AU104" i="4"/>
  <c r="AU107" i="4"/>
  <c r="AU792" i="4"/>
  <c r="AU794" i="4"/>
  <c r="AU797" i="4"/>
  <c r="AU793" i="4"/>
  <c r="AU791" i="4"/>
  <c r="AU459" i="4"/>
  <c r="AU458" i="4"/>
  <c r="AU457" i="4"/>
  <c r="AU2216" i="4"/>
  <c r="AU2204" i="4"/>
  <c r="AU2215" i="4"/>
  <c r="AU2203" i="4"/>
  <c r="AU2214" i="4"/>
  <c r="AU2202" i="4"/>
  <c r="AU2221" i="4"/>
  <c r="AU2209" i="4"/>
  <c r="AU2208" i="4"/>
  <c r="AU2207" i="4"/>
  <c r="AU2206" i="4"/>
  <c r="AU2205" i="4"/>
  <c r="AU2220" i="4"/>
  <c r="AU2219" i="4"/>
  <c r="AU2218" i="4"/>
  <c r="AU2217" i="4"/>
  <c r="AU2210" i="4"/>
  <c r="AU2213" i="4"/>
  <c r="AU2212" i="4"/>
  <c r="AU2211" i="4"/>
  <c r="AU2201" i="4"/>
  <c r="AU2200" i="4"/>
  <c r="AU2199" i="4"/>
  <c r="AU636" i="4"/>
  <c r="AU637" i="4"/>
  <c r="AU638" i="4"/>
  <c r="AU635" i="4"/>
  <c r="AU39" i="4"/>
  <c r="AU72" i="4"/>
  <c r="AU108" i="4"/>
  <c r="AU186" i="4"/>
  <c r="AU343" i="4"/>
  <c r="AU378" i="4"/>
  <c r="AU460" i="4"/>
  <c r="AU547" i="4"/>
  <c r="AU640" i="4"/>
  <c r="AU688" i="4"/>
  <c r="AU735" i="4"/>
  <c r="AU796" i="4"/>
  <c r="AU854" i="4"/>
  <c r="AU923" i="4"/>
  <c r="AU985" i="4"/>
  <c r="AU1040" i="4"/>
  <c r="AU1183" i="4"/>
  <c r="AU1275" i="4"/>
  <c r="AU1355" i="4"/>
  <c r="AU1432" i="4"/>
  <c r="AU1675" i="4"/>
  <c r="AU1117" i="4"/>
  <c r="AU1116" i="4"/>
  <c r="AU1122" i="4"/>
  <c r="AU1121" i="4"/>
  <c r="AU1114" i="4"/>
  <c r="AU1111" i="4"/>
  <c r="AU1110" i="4"/>
  <c r="AU1119" i="4"/>
  <c r="AU1113" i="4"/>
  <c r="AU1112" i="4"/>
  <c r="AU2034" i="4"/>
  <c r="AU2031" i="4"/>
  <c r="AU2030" i="4"/>
  <c r="AU2036" i="4"/>
  <c r="AU2035" i="4"/>
  <c r="AU2033" i="4"/>
  <c r="AU2032" i="4"/>
  <c r="AU2039" i="4"/>
  <c r="AU2038" i="4"/>
  <c r="AU2037" i="4"/>
  <c r="AU1509" i="4"/>
  <c r="AD220" i="4" s="1"/>
  <c r="AU330" i="4"/>
  <c r="AU1350" i="4"/>
  <c r="AU1351" i="4"/>
  <c r="AU1349" i="4"/>
  <c r="AU1348" i="4"/>
  <c r="AU1352" i="4"/>
  <c r="AU302" i="4"/>
  <c r="AU301" i="4"/>
  <c r="AU308" i="4"/>
  <c r="AU296" i="4"/>
  <c r="AU309" i="4"/>
  <c r="AU307" i="4"/>
  <c r="AU306" i="4"/>
  <c r="AU305" i="4"/>
  <c r="AU304" i="4"/>
  <c r="AU303" i="4"/>
  <c r="AU299" i="4"/>
  <c r="AU26" i="4"/>
  <c r="AU25" i="4"/>
  <c r="AU21" i="4"/>
  <c r="AU983" i="4"/>
  <c r="AU982" i="4"/>
  <c r="AU981" i="4"/>
  <c r="AU980" i="4"/>
  <c r="AU979" i="4"/>
  <c r="AU828" i="4"/>
  <c r="AU816" i="4"/>
  <c r="AU804" i="4"/>
  <c r="AU826" i="4"/>
  <c r="AU813" i="4"/>
  <c r="AU825" i="4"/>
  <c r="AU812" i="4"/>
  <c r="AU833" i="4"/>
  <c r="AU820" i="4"/>
  <c r="AU807" i="4"/>
  <c r="AU824" i="4"/>
  <c r="AU808" i="4"/>
  <c r="AU823" i="4"/>
  <c r="AU806" i="4"/>
  <c r="AU822" i="4"/>
  <c r="AU805" i="4"/>
  <c r="AU832" i="4"/>
  <c r="AU815" i="4"/>
  <c r="AU818" i="4"/>
  <c r="AU817" i="4"/>
  <c r="AU814" i="4"/>
  <c r="AU811" i="4"/>
  <c r="AU835" i="4"/>
  <c r="AU810" i="4"/>
  <c r="AU834" i="4"/>
  <c r="AU809" i="4"/>
  <c r="AU830" i="4"/>
  <c r="AU2010" i="4"/>
  <c r="AU2017" i="4"/>
  <c r="AU2016" i="4"/>
  <c r="AU2015" i="4"/>
  <c r="AU2014" i="4"/>
  <c r="AU2013" i="4"/>
  <c r="AU2012" i="4"/>
  <c r="AU2011" i="4"/>
  <c r="AU2009" i="4"/>
  <c r="AU2019" i="4"/>
  <c r="AU2018" i="4"/>
  <c r="AU2006" i="4"/>
  <c r="AU1657" i="4"/>
  <c r="AD132" i="4" s="1"/>
  <c r="AU1633" i="4"/>
  <c r="AU1628" i="4"/>
  <c r="AU1630" i="4"/>
  <c r="AU1629" i="4"/>
  <c r="AU1141" i="4"/>
  <c r="AU1129" i="4"/>
  <c r="AU1152" i="4"/>
  <c r="AU1140" i="4"/>
  <c r="AU1128" i="4"/>
  <c r="AU1150" i="4"/>
  <c r="AU1136" i="4"/>
  <c r="AU1149" i="4"/>
  <c r="AU1135" i="4"/>
  <c r="AU1144" i="4"/>
  <c r="AU1130" i="4"/>
  <c r="AU1148" i="4"/>
  <c r="AU1131" i="4"/>
  <c r="AU1147" i="4"/>
  <c r="AU1127" i="4"/>
  <c r="AU1146" i="4"/>
  <c r="AU1126" i="4"/>
  <c r="AU1138" i="4"/>
  <c r="AU1142" i="4"/>
  <c r="AU1139" i="4"/>
  <c r="AU1137" i="4"/>
  <c r="AU1134" i="4"/>
  <c r="AU1133" i="4"/>
  <c r="AU1132" i="4"/>
  <c r="AU1124" i="4"/>
  <c r="AU2166" i="4"/>
  <c r="AD154" i="4" s="1"/>
  <c r="AU1320" i="4"/>
  <c r="AU1319" i="4"/>
  <c r="AU1950" i="4"/>
  <c r="AU1952" i="4"/>
  <c r="AU1946" i="4"/>
  <c r="AU1951" i="4"/>
  <c r="AU1949" i="4"/>
  <c r="AU1948" i="4"/>
  <c r="AU1947" i="4"/>
  <c r="AU507" i="4"/>
  <c r="AU495" i="4"/>
  <c r="AU506" i="4"/>
  <c r="AU494" i="4"/>
  <c r="AU505" i="4"/>
  <c r="AU493" i="4"/>
  <c r="AU500" i="4"/>
  <c r="AU488" i="4"/>
  <c r="AU509" i="4"/>
  <c r="AU490" i="4"/>
  <c r="AU508" i="4"/>
  <c r="AU489" i="4"/>
  <c r="AU504" i="4"/>
  <c r="AU503" i="4"/>
  <c r="AU502" i="4"/>
  <c r="AU501" i="4"/>
  <c r="AU498" i="4"/>
  <c r="AU2072" i="4"/>
  <c r="AU2071" i="4"/>
  <c r="AU2070" i="4"/>
  <c r="AU2077" i="4"/>
  <c r="AU2065" i="4"/>
  <c r="AU2064" i="4"/>
  <c r="AU2063" i="4"/>
  <c r="AU2062" i="4"/>
  <c r="AU2078" i="4"/>
  <c r="AU2073" i="4"/>
  <c r="AU2076" i="4"/>
  <c r="AU2069" i="4"/>
  <c r="AU2066" i="4"/>
  <c r="AU314" i="4"/>
  <c r="AU313" i="4"/>
  <c r="AU320" i="4"/>
  <c r="AU324" i="4"/>
  <c r="AU323" i="4"/>
  <c r="AU322" i="4"/>
  <c r="AU321" i="4"/>
  <c r="AU319" i="4"/>
  <c r="AU318" i="4"/>
  <c r="AU316" i="4"/>
  <c r="AU579" i="4"/>
  <c r="AU567" i="4"/>
  <c r="AU578" i="4"/>
  <c r="AU566" i="4"/>
  <c r="AU577" i="4"/>
  <c r="AU565" i="4"/>
  <c r="AU572" i="4"/>
  <c r="AU560" i="4"/>
  <c r="AU581" i="4"/>
  <c r="AU562" i="4"/>
  <c r="AU580" i="4"/>
  <c r="AU561" i="4"/>
  <c r="AU576" i="4"/>
  <c r="AU559" i="4"/>
  <c r="AU575" i="4"/>
  <c r="AU574" i="4"/>
  <c r="AU573" i="4"/>
  <c r="AU570" i="4"/>
  <c r="AU40" i="4"/>
  <c r="AU118" i="4"/>
  <c r="AU189" i="4"/>
  <c r="AU310" i="4"/>
  <c r="AU345" i="4"/>
  <c r="AU381" i="4"/>
  <c r="AU461" i="4"/>
  <c r="AU589" i="4"/>
  <c r="AU641" i="4"/>
  <c r="AU689" i="4"/>
  <c r="AU748" i="4"/>
  <c r="AU798" i="4"/>
  <c r="AU926" i="4"/>
  <c r="AD217" i="4" s="1"/>
  <c r="AU986" i="4"/>
  <c r="AU1059" i="4"/>
  <c r="AU1120" i="4"/>
  <c r="AU1359" i="4"/>
  <c r="AU1456" i="4"/>
  <c r="AU1937" i="4"/>
  <c r="AU2075" i="4"/>
  <c r="AU2005" i="4"/>
  <c r="AU2003" i="4"/>
  <c r="AU2004" i="4"/>
  <c r="AU1926" i="4"/>
  <c r="AU1914" i="4"/>
  <c r="AU1902" i="4"/>
  <c r="AU1933" i="4"/>
  <c r="AU1921" i="4"/>
  <c r="AU1909" i="4"/>
  <c r="AU1930" i="4"/>
  <c r="AU1916" i="4"/>
  <c r="AU1901" i="4"/>
  <c r="AU1929" i="4"/>
  <c r="AU1915" i="4"/>
  <c r="AU1900" i="4"/>
  <c r="AU1928" i="4"/>
  <c r="AU1913" i="4"/>
  <c r="AU1918" i="4"/>
  <c r="AU1917" i="4"/>
  <c r="AU1912" i="4"/>
  <c r="AU1924" i="4"/>
  <c r="AU1906" i="4"/>
  <c r="AU1931" i="4"/>
  <c r="AU1904" i="4"/>
  <c r="AU1927" i="4"/>
  <c r="AU1903" i="4"/>
  <c r="AU1925" i="4"/>
  <c r="AU1911" i="4"/>
  <c r="AU1920" i="4"/>
  <c r="AU1919" i="4"/>
  <c r="AU1910" i="4"/>
  <c r="AU1908" i="4"/>
  <c r="AU1907" i="4"/>
  <c r="AU1905" i="4"/>
  <c r="AU774" i="4"/>
  <c r="AD91" i="4" s="1"/>
  <c r="AU584" i="4"/>
  <c r="AD211" i="4" s="1"/>
  <c r="AU510" i="4"/>
  <c r="AU41" i="4"/>
  <c r="AU119" i="4"/>
  <c r="AU311" i="4"/>
  <c r="AU346" i="4"/>
  <c r="AU390" i="4"/>
  <c r="AU463" i="4"/>
  <c r="AU511" i="4"/>
  <c r="AU601" i="4"/>
  <c r="AU691" i="4"/>
  <c r="AU749" i="4"/>
  <c r="AU871" i="4"/>
  <c r="AU932" i="4"/>
  <c r="AU1060" i="4"/>
  <c r="AU1123" i="4"/>
  <c r="AU1205" i="4"/>
  <c r="AU1284" i="4"/>
  <c r="AU1457" i="4"/>
  <c r="AU1576" i="4"/>
  <c r="AU1834" i="4"/>
  <c r="AU2138" i="4"/>
  <c r="AU1710" i="4"/>
  <c r="AU1714" i="4"/>
  <c r="AU1713" i="4"/>
  <c r="AU1712" i="4"/>
  <c r="AU1715" i="4"/>
  <c r="AU1711" i="4"/>
  <c r="AU2192" i="4"/>
  <c r="AU2191" i="4"/>
  <c r="AU2190" i="4"/>
  <c r="AU2197" i="4"/>
  <c r="AU2189" i="4"/>
  <c r="AU2188" i="4"/>
  <c r="AU2187" i="4"/>
  <c r="AU2196" i="4"/>
  <c r="AU2195" i="4"/>
  <c r="AU2194" i="4"/>
  <c r="AU2193" i="4"/>
  <c r="AU2198" i="4"/>
  <c r="AU2168" i="4"/>
  <c r="AU2167" i="4"/>
  <c r="AU2172" i="4"/>
  <c r="AU2171" i="4"/>
  <c r="AU2170" i="4"/>
  <c r="AU2169" i="4"/>
  <c r="AU1674" i="4"/>
  <c r="AU1681" i="4"/>
  <c r="AU1685" i="4"/>
  <c r="AU1684" i="4"/>
  <c r="AU1683" i="4"/>
  <c r="AU1682" i="4"/>
  <c r="AU1676" i="4"/>
  <c r="AU1673" i="4"/>
  <c r="AU1680" i="4"/>
  <c r="AU1679" i="4"/>
  <c r="AU1678" i="4"/>
  <c r="AU1272" i="4"/>
  <c r="AU1271" i="4"/>
  <c r="AU1274" i="4"/>
  <c r="AU1273" i="4"/>
  <c r="AU128" i="4"/>
  <c r="AU131" i="4"/>
  <c r="AU130" i="4"/>
  <c r="AU129" i="4"/>
  <c r="AU127" i="4"/>
  <c r="AU126" i="4"/>
  <c r="AU2180" i="4"/>
  <c r="AU2179" i="4"/>
  <c r="AU2178" i="4"/>
  <c r="AU2181" i="4"/>
  <c r="AU2182" i="4"/>
  <c r="AU86" i="4"/>
  <c r="AU74" i="4"/>
  <c r="AU85" i="4"/>
  <c r="AU73" i="4"/>
  <c r="AU92" i="4"/>
  <c r="AU80" i="4"/>
  <c r="AU84" i="4"/>
  <c r="AU83" i="4"/>
  <c r="AU82" i="4"/>
  <c r="AU81" i="4"/>
  <c r="AU95" i="4"/>
  <c r="AU79" i="4"/>
  <c r="AU94" i="4"/>
  <c r="AU78" i="4"/>
  <c r="AU91" i="4"/>
  <c r="AU76" i="4"/>
  <c r="AU744" i="4"/>
  <c r="AU743" i="4"/>
  <c r="AU742" i="4"/>
  <c r="AU741" i="4"/>
  <c r="AU746" i="4"/>
  <c r="AU745" i="4"/>
  <c r="AU740" i="4"/>
  <c r="AU739" i="4"/>
  <c r="AU555" i="4"/>
  <c r="AU543" i="4"/>
  <c r="AU531" i="4"/>
  <c r="AU554" i="4"/>
  <c r="AU542" i="4"/>
  <c r="AU530" i="4"/>
  <c r="AU553" i="4"/>
  <c r="AU541" i="4"/>
  <c r="AU529" i="4"/>
  <c r="AU548" i="4"/>
  <c r="AU536" i="4"/>
  <c r="AU545" i="4"/>
  <c r="AU526" i="4"/>
  <c r="AU544" i="4"/>
  <c r="AU540" i="4"/>
  <c r="AU558" i="4"/>
  <c r="AU539" i="4"/>
  <c r="AU557" i="4"/>
  <c r="AU538" i="4"/>
  <c r="AU556" i="4"/>
  <c r="AU537" i="4"/>
  <c r="AU551" i="4"/>
  <c r="AU534" i="4"/>
  <c r="AU686" i="4"/>
  <c r="AD149" i="4" s="1"/>
  <c r="AU1506" i="4"/>
  <c r="AU1502" i="4"/>
  <c r="AU1501" i="4"/>
  <c r="AU1500" i="4"/>
  <c r="AU1498" i="4"/>
  <c r="AU1497" i="4"/>
  <c r="AU1496" i="4"/>
  <c r="AU1507" i="4"/>
  <c r="AU1504" i="4"/>
  <c r="AU1503" i="4"/>
  <c r="AU1499" i="4"/>
  <c r="AU1167" i="4"/>
  <c r="AU1166" i="4"/>
  <c r="AU1169" i="4"/>
  <c r="AU1168" i="4"/>
  <c r="AU176" i="4"/>
  <c r="AD202" i="4" s="1"/>
  <c r="AU2227" i="4"/>
  <c r="AU2226" i="4"/>
  <c r="AU2225" i="4"/>
  <c r="AU2224" i="4"/>
  <c r="AU42" i="4"/>
  <c r="AU87" i="4"/>
  <c r="AU120" i="4"/>
  <c r="AU312" i="4"/>
  <c r="AU474" i="4"/>
  <c r="AU513" i="4"/>
  <c r="AU552" i="4"/>
  <c r="AU602" i="4"/>
  <c r="AU704" i="4"/>
  <c r="AU751" i="4"/>
  <c r="AU803" i="4"/>
  <c r="AU873" i="4"/>
  <c r="AU933" i="4"/>
  <c r="AU1062" i="4"/>
  <c r="AU1125" i="4"/>
  <c r="AU1206" i="4"/>
  <c r="AU1288" i="4"/>
  <c r="AU1385" i="4"/>
  <c r="AU1466" i="4"/>
  <c r="AU1577" i="4"/>
  <c r="AU1709" i="4"/>
  <c r="AU1835" i="4"/>
  <c r="AU2145" i="4"/>
  <c r="AU1890" i="4"/>
  <c r="AU1897" i="4"/>
  <c r="AU1885" i="4"/>
  <c r="AU1887" i="4"/>
  <c r="AU1886" i="4"/>
  <c r="AU1884" i="4"/>
  <c r="AU1896" i="4"/>
  <c r="AU1879" i="4"/>
  <c r="AU1895" i="4"/>
  <c r="AU1894" i="4"/>
  <c r="AU1888" i="4"/>
  <c r="AU1883" i="4"/>
  <c r="AU1880" i="4"/>
  <c r="AU1893" i="4"/>
  <c r="AU1892" i="4"/>
  <c r="AU386" i="4"/>
  <c r="AU374" i="4"/>
  <c r="AU362" i="4"/>
  <c r="AU397" i="4"/>
  <c r="AU385" i="4"/>
  <c r="AU373" i="4"/>
  <c r="AU361" i="4"/>
  <c r="AU392" i="4"/>
  <c r="AU380" i="4"/>
  <c r="AU368" i="4"/>
  <c r="AU389" i="4"/>
  <c r="AU372" i="4"/>
  <c r="AU388" i="4"/>
  <c r="AU371" i="4"/>
  <c r="AU387" i="4"/>
  <c r="AU370" i="4"/>
  <c r="AU384" i="4"/>
  <c r="AU369" i="4"/>
  <c r="AU383" i="4"/>
  <c r="AU367" i="4"/>
  <c r="AU382" i="4"/>
  <c r="AU366" i="4"/>
  <c r="AU395" i="4"/>
  <c r="AU379" i="4"/>
  <c r="AU364" i="4"/>
  <c r="AU45" i="4"/>
  <c r="AU88" i="4"/>
  <c r="AU123" i="4"/>
  <c r="AU237" i="4"/>
  <c r="AU315" i="4"/>
  <c r="AU393" i="4"/>
  <c r="AU514" i="4"/>
  <c r="AU563" i="4"/>
  <c r="AU606" i="4"/>
  <c r="AU705" i="4"/>
  <c r="AU819" i="4"/>
  <c r="AU935" i="4"/>
  <c r="AU1143" i="4"/>
  <c r="AU1215" i="4"/>
  <c r="AU1293" i="4"/>
  <c r="AU1387" i="4"/>
  <c r="AU1587" i="4"/>
  <c r="AU1716" i="4"/>
  <c r="AU1977" i="4"/>
  <c r="AU1086" i="4"/>
  <c r="AU1089" i="4"/>
  <c r="AU1088" i="4"/>
  <c r="AU1084" i="4"/>
  <c r="AU1083" i="4"/>
  <c r="AU350" i="4"/>
  <c r="AU338" i="4"/>
  <c r="AU326" i="4"/>
  <c r="AU349" i="4"/>
  <c r="AU337" i="4"/>
  <c r="AU325" i="4"/>
  <c r="AU344" i="4"/>
  <c r="AU332" i="4"/>
  <c r="AU341" i="4"/>
  <c r="AU340" i="4"/>
  <c r="AU339" i="4"/>
  <c r="AU353" i="4"/>
  <c r="AU336" i="4"/>
  <c r="AU352" i="4"/>
  <c r="AU335" i="4"/>
  <c r="AU351" i="4"/>
  <c r="AU334" i="4"/>
  <c r="AU347" i="4"/>
  <c r="AU331" i="4"/>
  <c r="AU2173" i="4"/>
  <c r="AU2174" i="4"/>
  <c r="AU587" i="4"/>
  <c r="AU1554" i="4"/>
  <c r="AU1549" i="4"/>
  <c r="AU1556" i="4"/>
  <c r="AU1555" i="4"/>
  <c r="AU1553" i="4"/>
  <c r="AU1551" i="4"/>
  <c r="AU1550" i="4"/>
  <c r="AU1552" i="4"/>
  <c r="AU1081" i="4"/>
  <c r="AU1069" i="4"/>
  <c r="AU1057" i="4"/>
  <c r="AU1080" i="4"/>
  <c r="AU1068" i="4"/>
  <c r="AU1056" i="4"/>
  <c r="AU1078" i="4"/>
  <c r="AU1064" i="4"/>
  <c r="AU1077" i="4"/>
  <c r="AU1063" i="4"/>
  <c r="AU1072" i="4"/>
  <c r="AU1058" i="4"/>
  <c r="AU1073" i="4"/>
  <c r="AU1053" i="4"/>
  <c r="AU1071" i="4"/>
  <c r="AU1070" i="4"/>
  <c r="AU1082" i="4"/>
  <c r="AU1061" i="4"/>
  <c r="AU1055" i="4"/>
  <c r="AU1054" i="4"/>
  <c r="AU1079" i="4"/>
  <c r="AU1076" i="4"/>
  <c r="AU1075" i="4"/>
  <c r="AU1074" i="4"/>
  <c r="AU1066" i="4"/>
  <c r="AU1772" i="4"/>
  <c r="AU1771" i="4"/>
  <c r="AU1773" i="4"/>
  <c r="AU1774" i="4"/>
  <c r="AU1410" i="4"/>
  <c r="AU1409" i="4"/>
  <c r="AU1413" i="4"/>
  <c r="AU1412" i="4"/>
  <c r="AU1411" i="4"/>
  <c r="AU1177" i="4"/>
  <c r="AU1176" i="4"/>
  <c r="AU1181" i="4"/>
  <c r="AU1180" i="4"/>
  <c r="AU1179" i="4"/>
  <c r="AU1186" i="4"/>
  <c r="AU1172" i="4"/>
  <c r="AU1170" i="4"/>
  <c r="AU1178" i="4"/>
  <c r="AU1173" i="4"/>
  <c r="AU1171" i="4"/>
  <c r="AU1184" i="4"/>
  <c r="AU2176" i="4"/>
  <c r="AU2175" i="4"/>
  <c r="AU2177" i="4"/>
  <c r="AU2228" i="4"/>
  <c r="AD76" i="4" s="1"/>
  <c r="AU1842" i="4"/>
  <c r="AU1837" i="4"/>
  <c r="AU1844" i="4"/>
  <c r="AU1843" i="4"/>
  <c r="AU1841" i="4"/>
  <c r="AU1839" i="4"/>
  <c r="AU1838" i="4"/>
  <c r="AU1846" i="4"/>
  <c r="AU1845" i="4"/>
  <c r="AU1840" i="4"/>
  <c r="AU1877" i="4"/>
  <c r="AD123" i="4" s="1"/>
  <c r="AU1353" i="4"/>
  <c r="AD136" i="4" s="1"/>
  <c r="AU1362" i="4"/>
  <c r="AU1357" i="4"/>
  <c r="AU1356" i="4"/>
  <c r="AU1366" i="4"/>
  <c r="AU1365" i="4"/>
  <c r="AU1364" i="4"/>
  <c r="AU1358" i="4"/>
  <c r="AU1354" i="4"/>
  <c r="AU1363" i="4"/>
  <c r="AU1360" i="4"/>
  <c r="AU1226" i="4"/>
  <c r="AU1225" i="4"/>
  <c r="AU1224" i="4"/>
  <c r="AU1223" i="4"/>
  <c r="AU1222" i="4"/>
  <c r="AU1221" i="4"/>
  <c r="AU1229" i="4"/>
  <c r="AU1228" i="4"/>
  <c r="AU1227" i="4"/>
  <c r="AU1705" i="4"/>
  <c r="AU1706" i="4"/>
  <c r="AU1707" i="4"/>
  <c r="AU773" i="4"/>
  <c r="AD180" i="4" s="1"/>
  <c r="AU1770" i="4"/>
  <c r="AU1758" i="4"/>
  <c r="AU1746" i="4"/>
  <c r="AU1765" i="4"/>
  <c r="AU1753" i="4"/>
  <c r="AU1757" i="4"/>
  <c r="AU1756" i="4"/>
  <c r="AU1769" i="4"/>
  <c r="AU1755" i="4"/>
  <c r="AU1763" i="4"/>
  <c r="AU1745" i="4"/>
  <c r="AU1762" i="4"/>
  <c r="AU1761" i="4"/>
  <c r="AU1751" i="4"/>
  <c r="AU1759" i="4"/>
  <c r="AU1754" i="4"/>
  <c r="AU1752" i="4"/>
  <c r="AU1768" i="4"/>
  <c r="AU1748" i="4"/>
  <c r="AU1747" i="4"/>
  <c r="AU1767" i="4"/>
  <c r="AU1766" i="4"/>
  <c r="AU266" i="4"/>
  <c r="AU254" i="4"/>
  <c r="AU265" i="4"/>
  <c r="AU253" i="4"/>
  <c r="AU260" i="4"/>
  <c r="AU261" i="4"/>
  <c r="AU259" i="4"/>
  <c r="AU258" i="4"/>
  <c r="AU257" i="4"/>
  <c r="AU256" i="4"/>
  <c r="AU255" i="4"/>
  <c r="AU251" i="4"/>
  <c r="AU1935" i="4"/>
  <c r="AU1934" i="4"/>
  <c r="AU194" i="4"/>
  <c r="AU193" i="4"/>
  <c r="AU195" i="4"/>
  <c r="AU192" i="4"/>
  <c r="AU1109" i="4"/>
  <c r="AD213" i="4" s="1"/>
  <c r="AU800" i="4"/>
  <c r="AU802" i="4"/>
  <c r="AU2144" i="4"/>
  <c r="AU2132" i="4"/>
  <c r="AU2143" i="4"/>
  <c r="AU2131" i="4"/>
  <c r="AU2142" i="4"/>
  <c r="AU2130" i="4"/>
  <c r="AU2137" i="4"/>
  <c r="AU2136" i="4"/>
  <c r="AU2135" i="4"/>
  <c r="AU2134" i="4"/>
  <c r="AU2133" i="4"/>
  <c r="AU2141" i="4"/>
  <c r="AU2140" i="4"/>
  <c r="AU2139" i="4"/>
  <c r="AU2129" i="4"/>
  <c r="AU2128" i="4"/>
  <c r="AU2148" i="4"/>
  <c r="AU2048" i="4"/>
  <c r="AU2047" i="4"/>
  <c r="AU2046" i="4"/>
  <c r="AU2041" i="4"/>
  <c r="AU2045" i="4"/>
  <c r="AU2044" i="4"/>
  <c r="AU2043" i="4"/>
  <c r="AU2042" i="4"/>
  <c r="AU2049" i="4"/>
  <c r="AU2050" i="4"/>
  <c r="AU2040" i="4"/>
  <c r="AU1518" i="4"/>
  <c r="AU1515" i="4"/>
  <c r="AU1514" i="4"/>
  <c r="AU1513" i="4"/>
  <c r="AU1517" i="4"/>
  <c r="AU1516" i="4"/>
  <c r="AU1512" i="4"/>
  <c r="AU1511" i="4"/>
  <c r="AU1521" i="4"/>
  <c r="AU1520" i="4"/>
  <c r="AU1519" i="4"/>
  <c r="AU1510" i="4"/>
  <c r="AU437" i="4"/>
  <c r="AU888" i="4"/>
  <c r="AU876" i="4"/>
  <c r="AU892" i="4"/>
  <c r="AU879" i="4"/>
  <c r="AU891" i="4"/>
  <c r="AU878" i="4"/>
  <c r="AU898" i="4"/>
  <c r="AU885" i="4"/>
  <c r="AU895" i="4"/>
  <c r="AU877" i="4"/>
  <c r="AU894" i="4"/>
  <c r="AU875" i="4"/>
  <c r="AU893" i="4"/>
  <c r="AU874" i="4"/>
  <c r="AU884" i="4"/>
  <c r="AU897" i="4"/>
  <c r="AU896" i="4"/>
  <c r="AU890" i="4"/>
  <c r="AU889" i="4"/>
  <c r="AU887" i="4"/>
  <c r="AU886" i="4"/>
  <c r="AU882" i="4"/>
  <c r="AU1782" i="4"/>
  <c r="AU1789" i="4"/>
  <c r="AU1777" i="4"/>
  <c r="AU1786" i="4"/>
  <c r="AU1785" i="4"/>
  <c r="AU1784" i="4"/>
  <c r="AU1781" i="4"/>
  <c r="AU1780" i="4"/>
  <c r="AU1779" i="4"/>
  <c r="AU1791" i="4"/>
  <c r="AU1788" i="4"/>
  <c r="AU1787" i="4"/>
  <c r="AU1783" i="4"/>
  <c r="AU1790" i="4"/>
  <c r="AU1778" i="4"/>
  <c r="AU1776" i="4"/>
  <c r="AU1775" i="4"/>
  <c r="AU483" i="4"/>
  <c r="AU471" i="4"/>
  <c r="AU482" i="4"/>
  <c r="AU470" i="4"/>
  <c r="AU481" i="4"/>
  <c r="AU469" i="4"/>
  <c r="AU476" i="4"/>
  <c r="AU473" i="4"/>
  <c r="AU472" i="4"/>
  <c r="AU487" i="4"/>
  <c r="AU468" i="4"/>
  <c r="AU486" i="4"/>
  <c r="AU485" i="4"/>
  <c r="AU484" i="4"/>
  <c r="AU479" i="4"/>
  <c r="AU864" i="4"/>
  <c r="AU852" i="4"/>
  <c r="AU866" i="4"/>
  <c r="AU853" i="4"/>
  <c r="AU865" i="4"/>
  <c r="AU859" i="4"/>
  <c r="AU860" i="4"/>
  <c r="AU858" i="4"/>
  <c r="AU857" i="4"/>
  <c r="AU868" i="4"/>
  <c r="AU867" i="4"/>
  <c r="AU863" i="4"/>
  <c r="AU862" i="4"/>
  <c r="AU861" i="4"/>
  <c r="AU855" i="4"/>
  <c r="AU1878" i="4"/>
  <c r="AD156" i="4" s="1"/>
  <c r="AU1422" i="4"/>
  <c r="AU1423" i="4"/>
  <c r="AU1421" i="4"/>
  <c r="AU1419" i="4"/>
  <c r="AU1424" i="4"/>
  <c r="AU1420" i="4"/>
  <c r="AU756" i="4"/>
  <c r="AU760" i="4"/>
  <c r="AU747" i="4"/>
  <c r="AU758" i="4"/>
  <c r="AU757" i="4"/>
  <c r="AU755" i="4"/>
  <c r="AU764" i="4"/>
  <c r="AU750" i="4"/>
  <c r="AU763" i="4"/>
  <c r="AU762" i="4"/>
  <c r="AU761" i="4"/>
  <c r="AU759" i="4"/>
  <c r="AU753" i="4"/>
  <c r="AU2060" i="4"/>
  <c r="AU2059" i="4"/>
  <c r="AU2058" i="4"/>
  <c r="AU1201" i="4"/>
  <c r="AU1189" i="4"/>
  <c r="AU1200" i="4"/>
  <c r="AU1188" i="4"/>
  <c r="AU1195" i="4"/>
  <c r="AU1194" i="4"/>
  <c r="AU1193" i="4"/>
  <c r="AU1202" i="4"/>
  <c r="AU1191" i="4"/>
  <c r="AU1190" i="4"/>
  <c r="AU1187" i="4"/>
  <c r="AU1199" i="4"/>
  <c r="AU1203" i="4"/>
  <c r="AU1198" i="4"/>
  <c r="AU1197" i="4"/>
  <c r="AU1196" i="4"/>
  <c r="AU1192" i="4"/>
  <c r="AU1458" i="4"/>
  <c r="AU1446" i="4"/>
  <c r="AU1434" i="4"/>
  <c r="AU1463" i="4"/>
  <c r="AU1450" i="4"/>
  <c r="AU1437" i="4"/>
  <c r="AU1462" i="4"/>
  <c r="AU1449" i="4"/>
  <c r="AU1436" i="4"/>
  <c r="AU1461" i="4"/>
  <c r="AU1448" i="4"/>
  <c r="AU1435" i="4"/>
  <c r="AU1465" i="4"/>
  <c r="AU1445" i="4"/>
  <c r="AU1429" i="4"/>
  <c r="AU1464" i="4"/>
  <c r="AU1444" i="4"/>
  <c r="AU1460" i="4"/>
  <c r="AU1443" i="4"/>
  <c r="AU1454" i="4"/>
  <c r="AU1438" i="4"/>
  <c r="AU1452" i="4"/>
  <c r="AU1451" i="4"/>
  <c r="AU1447" i="4"/>
  <c r="AU1459" i="4"/>
  <c r="AU1433" i="4"/>
  <c r="AU1455" i="4"/>
  <c r="AU1453" i="4"/>
  <c r="AU1442" i="4"/>
  <c r="AU1441" i="4"/>
  <c r="AU1440" i="4"/>
  <c r="AU1439" i="4"/>
  <c r="AU1468" i="4"/>
  <c r="AU1431" i="4"/>
  <c r="AU54" i="4"/>
  <c r="AU89" i="4"/>
  <c r="AU125" i="4"/>
  <c r="AU246" i="4"/>
  <c r="AU317" i="4"/>
  <c r="AU394" i="4"/>
  <c r="AU438" i="4"/>
  <c r="AU477" i="4"/>
  <c r="AU516" i="4"/>
  <c r="AU564" i="4"/>
  <c r="AU607" i="4"/>
  <c r="AU709" i="4"/>
  <c r="AU754" i="4"/>
  <c r="AU821" i="4"/>
  <c r="AU881" i="4"/>
  <c r="AU952" i="4"/>
  <c r="AU1067" i="4"/>
  <c r="AU1145" i="4"/>
  <c r="AU1217" i="4"/>
  <c r="AU1390" i="4"/>
  <c r="AU1493" i="4"/>
  <c r="AD144" i="4" s="1"/>
  <c r="AU1592" i="4"/>
  <c r="AU1850" i="4"/>
  <c r="AU1978" i="4"/>
  <c r="AU2147" i="4"/>
  <c r="AU62" i="4"/>
  <c r="AU61" i="4"/>
  <c r="AU1669" i="4"/>
  <c r="AU1671" i="4"/>
  <c r="AU1670" i="4"/>
  <c r="AU1668" i="4"/>
  <c r="AU1666" i="4"/>
  <c r="AU1665" i="4"/>
  <c r="AU1672" i="4"/>
  <c r="AU1667" i="4"/>
  <c r="AU2156" i="4"/>
  <c r="AU2155" i="4"/>
  <c r="AU2154" i="4"/>
  <c r="AU2153" i="4"/>
  <c r="AU2152" i="4"/>
  <c r="AU2151" i="4"/>
  <c r="AU2157" i="4"/>
  <c r="AU2160" i="4"/>
  <c r="AU1806" i="4"/>
  <c r="AU1794" i="4"/>
  <c r="AU1813" i="4"/>
  <c r="AU1801" i="4"/>
  <c r="AU1815" i="4"/>
  <c r="AU1800" i="4"/>
  <c r="AU1814" i="4"/>
  <c r="AU1799" i="4"/>
  <c r="AU1812" i="4"/>
  <c r="AU1798" i="4"/>
  <c r="AU1803" i="4"/>
  <c r="AU1802" i="4"/>
  <c r="AU1797" i="4"/>
  <c r="AU1809" i="4"/>
  <c r="AU1811" i="4"/>
  <c r="AU1810" i="4"/>
  <c r="AU1796" i="4"/>
  <c r="AU59" i="4"/>
  <c r="AU268" i="4"/>
  <c r="AU283" i="4"/>
  <c r="AU412" i="4"/>
  <c r="AU427" i="4"/>
  <c r="AU647" i="4"/>
  <c r="AU667" i="4"/>
  <c r="AU1807" i="4"/>
  <c r="AU2158" i="4"/>
  <c r="AU1808" i="4"/>
  <c r="AU2159" i="4"/>
  <c r="AU63" i="4"/>
  <c r="AU270" i="4"/>
  <c r="AU399" i="4"/>
  <c r="AU414" i="4"/>
  <c r="AU430" i="4"/>
  <c r="AU651" i="4"/>
  <c r="AU674" i="4"/>
  <c r="AU64" i="4"/>
  <c r="AU271" i="4"/>
  <c r="AU400" i="4"/>
  <c r="AU415" i="4"/>
  <c r="AU431" i="4"/>
  <c r="AU652" i="4"/>
  <c r="AU675" i="4"/>
  <c r="AU273" i="4"/>
  <c r="AU401" i="4"/>
  <c r="AU417" i="4"/>
  <c r="AU432" i="4"/>
  <c r="AU653" i="4"/>
  <c r="AU676" i="4"/>
  <c r="AU402" i="4"/>
  <c r="AU418" i="4"/>
  <c r="AU654" i="4"/>
  <c r="AU1541" i="4"/>
  <c r="AD23" i="4" s="1"/>
  <c r="AU1848" i="4"/>
  <c r="AD27" i="4" s="1"/>
  <c r="AU2223" i="4"/>
  <c r="AU2222" i="4"/>
  <c r="AU1314" i="4"/>
  <c r="AU1318" i="4"/>
  <c r="AU1317" i="4"/>
  <c r="AU1316" i="4"/>
  <c r="AU1315" i="4"/>
  <c r="AU851" i="4"/>
  <c r="AU846" i="4"/>
  <c r="AU849" i="4"/>
  <c r="AU684" i="4"/>
  <c r="AU672" i="4"/>
  <c r="AU660" i="4"/>
  <c r="AU648" i="4"/>
  <c r="AU681" i="4"/>
  <c r="AU668" i="4"/>
  <c r="AU655" i="4"/>
  <c r="AU673" i="4"/>
  <c r="AU658" i="4"/>
  <c r="AU644" i="4"/>
  <c r="AU671" i="4"/>
  <c r="AU657" i="4"/>
  <c r="AU643" i="4"/>
  <c r="AU685" i="4"/>
  <c r="AU670" i="4"/>
  <c r="AU656" i="4"/>
  <c r="AU678" i="4"/>
  <c r="AU664" i="4"/>
  <c r="AU650" i="4"/>
  <c r="AU434" i="4"/>
  <c r="AU422" i="4"/>
  <c r="AU410" i="4"/>
  <c r="AU398" i="4"/>
  <c r="AU433" i="4"/>
  <c r="AU421" i="4"/>
  <c r="AU409" i="4"/>
  <c r="AU428" i="4"/>
  <c r="AU416" i="4"/>
  <c r="AU404" i="4"/>
  <c r="AU1686" i="4"/>
  <c r="AD110" i="4" s="1"/>
  <c r="AU1542" i="4"/>
  <c r="AU1548" i="4"/>
  <c r="AU1543" i="4"/>
  <c r="AU2149" i="4"/>
  <c r="AD133" i="4" s="1"/>
  <c r="AU1573" i="4"/>
  <c r="AU1572" i="4"/>
  <c r="AU1571" i="4"/>
  <c r="AU278" i="4"/>
  <c r="AU277" i="4"/>
  <c r="AU272" i="4"/>
  <c r="AU1962" i="4"/>
  <c r="AU1969" i="4"/>
  <c r="AU1972" i="4"/>
  <c r="AU1971" i="4"/>
  <c r="AU1970" i="4"/>
  <c r="AU1964" i="4"/>
  <c r="AU1961" i="4"/>
  <c r="AU1960" i="4"/>
  <c r="AU1968" i="4"/>
  <c r="AU1560" i="4"/>
  <c r="AU1558" i="4"/>
  <c r="AU1557" i="4"/>
  <c r="AU1717" i="4"/>
  <c r="AU275" i="4"/>
  <c r="AU403" i="4"/>
  <c r="AU419" i="4"/>
  <c r="AU436" i="4"/>
  <c r="AU659" i="4"/>
  <c r="AU679" i="4"/>
  <c r="AU869" i="4"/>
  <c r="AU1415" i="4"/>
  <c r="AU1574" i="4"/>
  <c r="AU1963" i="4"/>
  <c r="AU276" i="4"/>
  <c r="AU405" i="4"/>
  <c r="AU420" i="4"/>
  <c r="AU661" i="4"/>
  <c r="AU680" i="4"/>
  <c r="AU845" i="4"/>
  <c r="AU870" i="4"/>
  <c r="AU1311" i="4"/>
  <c r="AU1416" i="4"/>
  <c r="AU1792" i="4"/>
  <c r="AU1965" i="4"/>
  <c r="AT870" i="4"/>
  <c r="AT869" i="4"/>
  <c r="AS852" i="4"/>
  <c r="AS855" i="4"/>
  <c r="AS858" i="4"/>
  <c r="AS861" i="4"/>
  <c r="AS864" i="4"/>
  <c r="AS867" i="4"/>
  <c r="AS863" i="4"/>
  <c r="AS853" i="4"/>
  <c r="AS865" i="4"/>
  <c r="AS860" i="4"/>
  <c r="AS862" i="4"/>
  <c r="AS857" i="4"/>
  <c r="AS859" i="4"/>
  <c r="AS854" i="4"/>
  <c r="AS866" i="4"/>
  <c r="AS856" i="4"/>
  <c r="AS868" i="4"/>
  <c r="AT488" i="4"/>
  <c r="AT494" i="4"/>
  <c r="AT497" i="4"/>
  <c r="AT500" i="4"/>
  <c r="AT503" i="4"/>
  <c r="AT506" i="4"/>
  <c r="AT509" i="4"/>
  <c r="AT491" i="4"/>
  <c r="AT493" i="4"/>
  <c r="AT502" i="4"/>
  <c r="AT511" i="4"/>
  <c r="AT495" i="4"/>
  <c r="AT504" i="4"/>
  <c r="AT492" i="4"/>
  <c r="AT501" i="4"/>
  <c r="AT510" i="4"/>
  <c r="AT496" i="4"/>
  <c r="AT498" i="4"/>
  <c r="AT505" i="4"/>
  <c r="AT507" i="4"/>
  <c r="AT490" i="4"/>
  <c r="AT508" i="4"/>
  <c r="AT499" i="4"/>
  <c r="AT489" i="4"/>
  <c r="AT1816" i="4"/>
  <c r="AT1819" i="4"/>
  <c r="AT1822" i="4"/>
  <c r="AT1825" i="4"/>
  <c r="AT1828" i="4"/>
  <c r="AT1831" i="4"/>
  <c r="AT1834" i="4"/>
  <c r="AT1818" i="4"/>
  <c r="AT1821" i="4"/>
  <c r="AT1824" i="4"/>
  <c r="AT1827" i="4"/>
  <c r="AT1830" i="4"/>
  <c r="AT1833" i="4"/>
  <c r="AT1836" i="4"/>
  <c r="AT1823" i="4"/>
  <c r="AT1829" i="4"/>
  <c r="AT1835" i="4"/>
  <c r="AT1820" i="4"/>
  <c r="AT1832" i="4"/>
  <c r="AS1499" i="4"/>
  <c r="AT1206" i="4"/>
  <c r="AT1209" i="4"/>
  <c r="AT1212" i="4"/>
  <c r="AT1215" i="4"/>
  <c r="AT1218" i="4"/>
  <c r="AT1205" i="4"/>
  <c r="AT1208" i="4"/>
  <c r="AT1211" i="4"/>
  <c r="AT1214" i="4"/>
  <c r="AT1217" i="4"/>
  <c r="AT1219" i="4"/>
  <c r="AT1204" i="4"/>
  <c r="AT1210" i="4"/>
  <c r="AT1216" i="4"/>
  <c r="AT1207" i="4"/>
  <c r="AT1213" i="4"/>
  <c r="AS1839" i="4"/>
  <c r="AS1842" i="4"/>
  <c r="AS1845" i="4"/>
  <c r="AS1838" i="4"/>
  <c r="AS1841" i="4"/>
  <c r="AS1844" i="4"/>
  <c r="AS1840" i="4"/>
  <c r="AS1846" i="4"/>
  <c r="AS1837" i="4"/>
  <c r="AS1705" i="4"/>
  <c r="AS1707" i="4"/>
  <c r="AS1706" i="4"/>
  <c r="AT196" i="4"/>
  <c r="AT199" i="4"/>
  <c r="AT202" i="4"/>
  <c r="AT205" i="4"/>
  <c r="AT208" i="4"/>
  <c r="AT211" i="4"/>
  <c r="AT214" i="4"/>
  <c r="AT217" i="4"/>
  <c r="AT220" i="4"/>
  <c r="AT223" i="4"/>
  <c r="AT226" i="4"/>
  <c r="AT229" i="4"/>
  <c r="AT232" i="4"/>
  <c r="AT207" i="4"/>
  <c r="AT219" i="4"/>
  <c r="AT231" i="4"/>
  <c r="AT197" i="4"/>
  <c r="AT209" i="4"/>
  <c r="AT221" i="4"/>
  <c r="AT233" i="4"/>
  <c r="AT204" i="4"/>
  <c r="AT216" i="4"/>
  <c r="AT228" i="4"/>
  <c r="AT225" i="4"/>
  <c r="AT227" i="4"/>
  <c r="AT212" i="4"/>
  <c r="AT218" i="4"/>
  <c r="AT222" i="4"/>
  <c r="AT201" i="4"/>
  <c r="AT203" i="4"/>
  <c r="AT210" i="4"/>
  <c r="AT198" i="4"/>
  <c r="AT206" i="4"/>
  <c r="AT200" i="4"/>
  <c r="AT213" i="4"/>
  <c r="AT215" i="4"/>
  <c r="AT224" i="4"/>
  <c r="AT234" i="4"/>
  <c r="AT230" i="4"/>
  <c r="AS1935" i="4"/>
  <c r="AS1934" i="4"/>
  <c r="AS953" i="4"/>
  <c r="AS958" i="4"/>
  <c r="AS963" i="4"/>
  <c r="AS971" i="4"/>
  <c r="AS976" i="4"/>
  <c r="AS952" i="4"/>
  <c r="AS957" i="4"/>
  <c r="AS965" i="4"/>
  <c r="AS970" i="4"/>
  <c r="AS975" i="4"/>
  <c r="AS973" i="4"/>
  <c r="AS956" i="4"/>
  <c r="AS960" i="4"/>
  <c r="AS977" i="4"/>
  <c r="AS949" i="4"/>
  <c r="AS962" i="4"/>
  <c r="AS964" i="4"/>
  <c r="AS966" i="4"/>
  <c r="AS951" i="4"/>
  <c r="AS968" i="4"/>
  <c r="AS972" i="4"/>
  <c r="AS955" i="4"/>
  <c r="AS978" i="4"/>
  <c r="AS948" i="4"/>
  <c r="AS950" i="4"/>
  <c r="AS961" i="4"/>
  <c r="AS974" i="4"/>
  <c r="AS959" i="4"/>
  <c r="AS954" i="4"/>
  <c r="AS967" i="4"/>
  <c r="AS969" i="4"/>
  <c r="AT1278" i="4"/>
  <c r="AT1281" i="4"/>
  <c r="AT1284" i="4"/>
  <c r="AT1287" i="4"/>
  <c r="AT1280" i="4"/>
  <c r="AT1282" i="4"/>
  <c r="AT1277" i="4"/>
  <c r="AT1289" i="4"/>
  <c r="AT1279" i="4"/>
  <c r="AT1283" i="4"/>
  <c r="AT1285" i="4"/>
  <c r="AT1288" i="4"/>
  <c r="AT1286" i="4"/>
  <c r="AS560" i="4"/>
  <c r="AS563" i="4"/>
  <c r="AS566" i="4"/>
  <c r="AS569" i="4"/>
  <c r="AS572" i="4"/>
  <c r="AS575" i="4"/>
  <c r="AS578" i="4"/>
  <c r="AS581" i="4"/>
  <c r="AS565" i="4"/>
  <c r="AS574" i="4"/>
  <c r="AS583" i="4"/>
  <c r="AS567" i="4"/>
  <c r="AS576" i="4"/>
  <c r="AS571" i="4"/>
  <c r="AS579" i="4"/>
  <c r="AS573" i="4"/>
  <c r="AS562" i="4"/>
  <c r="AS570" i="4"/>
  <c r="AS580" i="4"/>
  <c r="AS582" i="4"/>
  <c r="AS564" i="4"/>
  <c r="AS577" i="4"/>
  <c r="AS561" i="4"/>
  <c r="AS568" i="4"/>
  <c r="AS559" i="4"/>
  <c r="AT1562" i="4"/>
  <c r="AT1565" i="4"/>
  <c r="AT1568" i="4"/>
  <c r="AT1564" i="4"/>
  <c r="AT1567" i="4"/>
  <c r="AT1570" i="4"/>
  <c r="AT1563" i="4"/>
  <c r="AT1569" i="4"/>
  <c r="AT1566" i="4"/>
  <c r="AT1412" i="4"/>
  <c r="AT1409" i="4"/>
  <c r="AT1411" i="4"/>
  <c r="AT1410" i="4"/>
  <c r="AT1413" i="4"/>
  <c r="AT1792" i="4"/>
  <c r="AT1795" i="4"/>
  <c r="AT1798" i="4"/>
  <c r="AT1801" i="4"/>
  <c r="AT1804" i="4"/>
  <c r="AT1807" i="4"/>
  <c r="AT1810" i="4"/>
  <c r="AT1813" i="4"/>
  <c r="AT1794" i="4"/>
  <c r="AT1797" i="4"/>
  <c r="AT1800" i="4"/>
  <c r="AT1803" i="4"/>
  <c r="AT1806" i="4"/>
  <c r="AT1809" i="4"/>
  <c r="AT1812" i="4"/>
  <c r="AT1815" i="4"/>
  <c r="AT1802" i="4"/>
  <c r="AT1808" i="4"/>
  <c r="AT1793" i="4"/>
  <c r="AT1814" i="4"/>
  <c r="AT1799" i="4"/>
  <c r="AT1805" i="4"/>
  <c r="AT1796" i="4"/>
  <c r="AS1843" i="4"/>
  <c r="AT1811" i="4"/>
  <c r="AS1675" i="4"/>
  <c r="AS1678" i="4"/>
  <c r="AS1681" i="4"/>
  <c r="AS1684" i="4"/>
  <c r="AS1676" i="4"/>
  <c r="AS1685" i="4"/>
  <c r="AS1680" i="4"/>
  <c r="AS1673" i="4"/>
  <c r="AS1682" i="4"/>
  <c r="AS1674" i="4"/>
  <c r="AS1677" i="4"/>
  <c r="AS1679" i="4"/>
  <c r="AS1683" i="4"/>
  <c r="AT1511" i="4"/>
  <c r="AT1514" i="4"/>
  <c r="AT1517" i="4"/>
  <c r="AT1520" i="4"/>
  <c r="AT1510" i="4"/>
  <c r="AT1513" i="4"/>
  <c r="AT1516" i="4"/>
  <c r="AT1519" i="4"/>
  <c r="AT1518" i="4"/>
  <c r="AT1515" i="4"/>
  <c r="AT1512" i="4"/>
  <c r="AT1521" i="4"/>
  <c r="AT2174" i="4"/>
  <c r="AT2173" i="4"/>
  <c r="AS587" i="4"/>
  <c r="AS586" i="4"/>
  <c r="AS1131" i="4"/>
  <c r="AS1128" i="4"/>
  <c r="AS1125" i="4"/>
  <c r="AS1130" i="4"/>
  <c r="AS1127" i="4"/>
  <c r="AS1132" i="4"/>
  <c r="AS1142" i="4"/>
  <c r="AS1147" i="4"/>
  <c r="AS1152" i="4"/>
  <c r="AS1134" i="4"/>
  <c r="AS1139" i="4"/>
  <c r="AS1144" i="4"/>
  <c r="AS1149" i="4"/>
  <c r="AS1136" i="4"/>
  <c r="AS1141" i="4"/>
  <c r="AS1129" i="4"/>
  <c r="AS1146" i="4"/>
  <c r="AS1143" i="4"/>
  <c r="AS1138" i="4"/>
  <c r="AS1140" i="4"/>
  <c r="AS1124" i="4"/>
  <c r="AS1126" i="4"/>
  <c r="AS1145" i="4"/>
  <c r="AS1151" i="4"/>
  <c r="AS1135" i="4"/>
  <c r="AS1133" i="4"/>
  <c r="AS1137" i="4"/>
  <c r="AS1150" i="4"/>
  <c r="AT2032" i="4"/>
  <c r="AT2035" i="4"/>
  <c r="AT2038" i="4"/>
  <c r="AT2033" i="4"/>
  <c r="AT2037" i="4"/>
  <c r="AT2030" i="4"/>
  <c r="AT2039" i="4"/>
  <c r="AT2036" i="4"/>
  <c r="AT1817" i="4"/>
  <c r="AS985" i="4"/>
  <c r="AS986" i="4"/>
  <c r="AS984" i="4"/>
  <c r="AS1084" i="4"/>
  <c r="AS1089" i="4"/>
  <c r="AS1083" i="4"/>
  <c r="AS1085" i="4"/>
  <c r="AS1087" i="4"/>
  <c r="AS1086" i="4"/>
  <c r="AS1088" i="4"/>
  <c r="AS1902" i="4"/>
  <c r="AS1905" i="4"/>
  <c r="AS1908" i="4"/>
  <c r="AS1911" i="4"/>
  <c r="AS1914" i="4"/>
  <c r="AS1917" i="4"/>
  <c r="AS1920" i="4"/>
  <c r="AS1923" i="4"/>
  <c r="AS1926" i="4"/>
  <c r="AS1929" i="4"/>
  <c r="AS1932" i="4"/>
  <c r="AS1901" i="4"/>
  <c r="AS1904" i="4"/>
  <c r="AS1907" i="4"/>
  <c r="AS1910" i="4"/>
  <c r="AS1913" i="4"/>
  <c r="AS1916" i="4"/>
  <c r="AS1919" i="4"/>
  <c r="AS1922" i="4"/>
  <c r="AS1925" i="4"/>
  <c r="AS1928" i="4"/>
  <c r="AS1931" i="4"/>
  <c r="AS1927" i="4"/>
  <c r="AS1912" i="4"/>
  <c r="AS1933" i="4"/>
  <c r="AS1918" i="4"/>
  <c r="AS1903" i="4"/>
  <c r="AS1924" i="4"/>
  <c r="AS1930" i="4"/>
  <c r="AS1906" i="4"/>
  <c r="AS1915" i="4"/>
  <c r="AS1900" i="4"/>
  <c r="AS1909" i="4"/>
  <c r="AT1848" i="4"/>
  <c r="AT1847" i="4"/>
  <c r="AT798" i="4"/>
  <c r="AT799" i="4"/>
  <c r="AT1475" i="4"/>
  <c r="AT1478" i="4"/>
  <c r="AT1481" i="4"/>
  <c r="AT1484" i="4"/>
  <c r="AT1487" i="4"/>
  <c r="AT1490" i="4"/>
  <c r="AT1472" i="4"/>
  <c r="AT1469" i="4"/>
  <c r="AT1474" i="4"/>
  <c r="AT1477" i="4"/>
  <c r="AT1480" i="4"/>
  <c r="AT1483" i="4"/>
  <c r="AT1486" i="4"/>
  <c r="AT1489" i="4"/>
  <c r="AT1492" i="4"/>
  <c r="AT1471" i="4"/>
  <c r="AT1482" i="4"/>
  <c r="AT1491" i="4"/>
  <c r="AT1473" i="4"/>
  <c r="AT1479" i="4"/>
  <c r="AT1488" i="4"/>
  <c r="AT1470" i="4"/>
  <c r="AT1485" i="4"/>
  <c r="AS1573" i="4"/>
  <c r="AS1572" i="4"/>
  <c r="AS1574" i="4"/>
  <c r="AS1571" i="4"/>
  <c r="AS927" i="4"/>
  <c r="AS935" i="4"/>
  <c r="AS940" i="4"/>
  <c r="AS945" i="4"/>
  <c r="AS929" i="4"/>
  <c r="AS934" i="4"/>
  <c r="AS939" i="4"/>
  <c r="AS947" i="4"/>
  <c r="AS937" i="4"/>
  <c r="AS941" i="4"/>
  <c r="AS928" i="4"/>
  <c r="AS930" i="4"/>
  <c r="AS943" i="4"/>
  <c r="AS932" i="4"/>
  <c r="AS936" i="4"/>
  <c r="AS931" i="4"/>
  <c r="AS933" i="4"/>
  <c r="AS946" i="4"/>
  <c r="AS942" i="4"/>
  <c r="AS944" i="4"/>
  <c r="AS938" i="4"/>
  <c r="AT1936" i="4"/>
  <c r="AT1939" i="4"/>
  <c r="AT1942" i="4"/>
  <c r="AT1938" i="4"/>
  <c r="AT1941" i="4"/>
  <c r="AT1944" i="4"/>
  <c r="AT1937" i="4"/>
  <c r="AT1943" i="4"/>
  <c r="AT1945" i="4"/>
  <c r="AT1940" i="4"/>
  <c r="AT2031" i="4"/>
  <c r="AT1826" i="4"/>
  <c r="AT127" i="4"/>
  <c r="AT130" i="4"/>
  <c r="AT125" i="4"/>
  <c r="AT126" i="4"/>
  <c r="AT128" i="4"/>
  <c r="AT129" i="4"/>
  <c r="AT131" i="4"/>
  <c r="AT1091" i="4"/>
  <c r="AT1094" i="4"/>
  <c r="AT1097" i="4"/>
  <c r="AT1100" i="4"/>
  <c r="AT1103" i="4"/>
  <c r="AT1106" i="4"/>
  <c r="AT1092" i="4"/>
  <c r="AT1105" i="4"/>
  <c r="AT1102" i="4"/>
  <c r="AT1107" i="4"/>
  <c r="AT1096" i="4"/>
  <c r="AT1101" i="4"/>
  <c r="AT1098" i="4"/>
  <c r="AT1104" i="4"/>
  <c r="AT1093" i="4"/>
  <c r="AT1108" i="4"/>
  <c r="AT1099" i="4"/>
  <c r="AT1095" i="4"/>
  <c r="AS641" i="4"/>
  <c r="AS642" i="4"/>
  <c r="AS640" i="4"/>
  <c r="AS639" i="4"/>
  <c r="AS765" i="4"/>
  <c r="AS768" i="4"/>
  <c r="AS766" i="4"/>
  <c r="AS767" i="4"/>
  <c r="AT1559" i="4"/>
  <c r="AT1558" i="4"/>
  <c r="AT1560" i="4"/>
  <c r="AS238" i="4"/>
  <c r="AS241" i="4"/>
  <c r="AS244" i="4"/>
  <c r="AS245" i="4"/>
  <c r="AS240" i="4"/>
  <c r="AS239" i="4"/>
  <c r="AS237" i="4"/>
  <c r="AS246" i="4"/>
  <c r="AS243" i="4"/>
  <c r="AS236" i="4"/>
  <c r="AS242" i="4"/>
  <c r="AS1851" i="4"/>
  <c r="AS1854" i="4"/>
  <c r="AS1857" i="4"/>
  <c r="AS1860" i="4"/>
  <c r="AS1863" i="4"/>
  <c r="AS1866" i="4"/>
  <c r="AS1869" i="4"/>
  <c r="AS1872" i="4"/>
  <c r="AS1875" i="4"/>
  <c r="AS1850" i="4"/>
  <c r="AS1853" i="4"/>
  <c r="AS1856" i="4"/>
  <c r="AS1859" i="4"/>
  <c r="AS1862" i="4"/>
  <c r="AS1865" i="4"/>
  <c r="AS1868" i="4"/>
  <c r="AS1871" i="4"/>
  <c r="AS1874" i="4"/>
  <c r="AS1855" i="4"/>
  <c r="AS1876" i="4"/>
  <c r="AS1861" i="4"/>
  <c r="AS1867" i="4"/>
  <c r="AS1852" i="4"/>
  <c r="AS1858" i="4"/>
  <c r="AS1870" i="4"/>
  <c r="AS1849" i="4"/>
  <c r="AS1873" i="4"/>
  <c r="AS907" i="4"/>
  <c r="AS910" i="4"/>
  <c r="AS913" i="4"/>
  <c r="AS916" i="4"/>
  <c r="AS919" i="4"/>
  <c r="AS906" i="4"/>
  <c r="AS922" i="4"/>
  <c r="AS912" i="4"/>
  <c r="AS917" i="4"/>
  <c r="AS909" i="4"/>
  <c r="AS914" i="4"/>
  <c r="AS921" i="4"/>
  <c r="AS918" i="4"/>
  <c r="AS908" i="4"/>
  <c r="AS920" i="4"/>
  <c r="AS924" i="4"/>
  <c r="AS911" i="4"/>
  <c r="AS925" i="4"/>
  <c r="AS923" i="4"/>
  <c r="AS905" i="4"/>
  <c r="AS915" i="4"/>
  <c r="AS1495" i="4"/>
  <c r="AS1498" i="4"/>
  <c r="AS1501" i="4"/>
  <c r="AS1504" i="4"/>
  <c r="AS1507" i="4"/>
  <c r="AS1496" i="4"/>
  <c r="AS1505" i="4"/>
  <c r="AS1500" i="4"/>
  <c r="AS1502" i="4"/>
  <c r="AS1506" i="4"/>
  <c r="AS1508" i="4"/>
  <c r="AS1497" i="4"/>
  <c r="AS2026" i="4"/>
  <c r="AS2029" i="4"/>
  <c r="AS2028" i="4"/>
  <c r="AS2027" i="4"/>
  <c r="AS611" i="4"/>
  <c r="AS614" i="4"/>
  <c r="AS617" i="4"/>
  <c r="AS620" i="4"/>
  <c r="AS623" i="4"/>
  <c r="AS626" i="4"/>
  <c r="AS629" i="4"/>
  <c r="AS632" i="4"/>
  <c r="AS610" i="4"/>
  <c r="AS619" i="4"/>
  <c r="AS628" i="4"/>
  <c r="AS612" i="4"/>
  <c r="AS621" i="4"/>
  <c r="AS630" i="4"/>
  <c r="AS618" i="4"/>
  <c r="AS634" i="4"/>
  <c r="AS613" i="4"/>
  <c r="AS631" i="4"/>
  <c r="AS627" i="4"/>
  <c r="AS633" i="4"/>
  <c r="AS615" i="4"/>
  <c r="AS622" i="4"/>
  <c r="AS624" i="4"/>
  <c r="AS625" i="4"/>
  <c r="AS616" i="4"/>
  <c r="AS1921" i="4"/>
  <c r="AT1476" i="4"/>
  <c r="AA108" i="4"/>
  <c r="AS191" i="4" s="1"/>
  <c r="AA200" i="4"/>
  <c r="AA116" i="4"/>
  <c r="AA53" i="4"/>
  <c r="AB204" i="4"/>
  <c r="AA174" i="4"/>
  <c r="AS2150" i="4" s="1"/>
  <c r="AB134" i="4"/>
  <c r="AA144" i="4"/>
  <c r="AS1493" i="4" s="1"/>
  <c r="J326" i="4"/>
  <c r="K326" i="4" s="1"/>
  <c r="J1288" i="4"/>
  <c r="K1288" i="4" s="1"/>
  <c r="J528" i="4"/>
  <c r="K528" i="4" s="1"/>
  <c r="J529" i="4"/>
  <c r="K529" i="4" s="1"/>
  <c r="J1494" i="4"/>
  <c r="K1494" i="4" s="1"/>
  <c r="J639" i="4"/>
  <c r="K639" i="4" s="1"/>
  <c r="J681" i="4"/>
  <c r="K681" i="4" s="1"/>
  <c r="J873" i="4"/>
  <c r="K873" i="4" s="1"/>
  <c r="J1089" i="4"/>
  <c r="K1089" i="4" s="1"/>
  <c r="J1161" i="4"/>
  <c r="K1161" i="4" s="1"/>
  <c r="J904" i="4"/>
  <c r="K904" i="4" s="1"/>
  <c r="J151" i="4"/>
  <c r="K151" i="4" s="1"/>
  <c r="J718" i="4"/>
  <c r="K718" i="4" s="1"/>
  <c r="J719" i="4"/>
  <c r="K719" i="4" s="1"/>
  <c r="J992" i="4"/>
  <c r="K992" i="4" s="1"/>
  <c r="J327" i="4"/>
  <c r="K327" i="4" s="1"/>
  <c r="J903" i="4"/>
  <c r="K903" i="4" s="1"/>
  <c r="J640" i="4"/>
  <c r="K640" i="4" s="1"/>
  <c r="J1077" i="4"/>
  <c r="K1077" i="4" s="1"/>
  <c r="J1468" i="4"/>
  <c r="K1468" i="4" s="1"/>
  <c r="J398" i="4"/>
  <c r="K398" i="4" s="1"/>
  <c r="J107" i="4"/>
  <c r="K107" i="4" s="1"/>
  <c r="N1318" i="4"/>
  <c r="J1072" i="4"/>
  <c r="J567" i="4"/>
  <c r="K567" i="4" s="1"/>
  <c r="J675" i="4"/>
  <c r="K675" i="4" s="1"/>
  <c r="J100" i="4"/>
  <c r="J106" i="4"/>
  <c r="K106" i="4" s="1"/>
  <c r="J568" i="4"/>
  <c r="J576" i="4"/>
  <c r="K576" i="4" s="1"/>
  <c r="J577" i="4"/>
  <c r="K577" i="4" s="1"/>
  <c r="J1168" i="4"/>
  <c r="J1173" i="4"/>
  <c r="K1173" i="4" s="1"/>
  <c r="J1172" i="4"/>
  <c r="K1172" i="4" s="1"/>
  <c r="J399" i="4"/>
  <c r="K399" i="4" s="1"/>
  <c r="J389" i="4"/>
  <c r="J941" i="4"/>
  <c r="K941" i="4" s="1"/>
  <c r="J1289" i="4"/>
  <c r="K1289" i="4" s="1"/>
  <c r="J1409" i="4"/>
  <c r="K1409" i="4" s="1"/>
  <c r="J330" i="4"/>
  <c r="J336" i="4"/>
  <c r="K336" i="4" s="1"/>
  <c r="J606" i="4"/>
  <c r="K606" i="4" s="1"/>
  <c r="J942" i="4"/>
  <c r="K942" i="4" s="1"/>
  <c r="J1110" i="4"/>
  <c r="K1110" i="4" s="1"/>
  <c r="J1410" i="4"/>
  <c r="K1410" i="4" s="1"/>
  <c r="J1566" i="4"/>
  <c r="K1566" i="4" s="1"/>
  <c r="J335" i="4"/>
  <c r="K335" i="4" s="1"/>
  <c r="J296" i="4"/>
  <c r="K296" i="4" s="1"/>
  <c r="J680" i="4"/>
  <c r="K680" i="4" s="1"/>
  <c r="J991" i="4"/>
  <c r="K991" i="4" s="1"/>
  <c r="J1399" i="4"/>
  <c r="K1399" i="4" s="1"/>
  <c r="J607" i="4"/>
  <c r="K607" i="4" s="1"/>
  <c r="J874" i="4"/>
  <c r="K874" i="4" s="1"/>
  <c r="J1078" i="4"/>
  <c r="K1078" i="4" s="1"/>
  <c r="J1162" i="4"/>
  <c r="K1162" i="4" s="1"/>
  <c r="J1111" i="4"/>
  <c r="K1111" i="4" s="1"/>
  <c r="J1088" i="4"/>
  <c r="K1088" i="4" s="1"/>
  <c r="J1495" i="4"/>
  <c r="K1495" i="4" s="1"/>
  <c r="J1567" i="4"/>
  <c r="K1567" i="4" s="1"/>
  <c r="J674" i="4"/>
  <c r="K674" i="4" s="1"/>
  <c r="J1467" i="4"/>
  <c r="K1467" i="4" s="1"/>
  <c r="M642" i="4"/>
  <c r="M1122" i="4"/>
  <c r="N739" i="4"/>
  <c r="N674" i="4"/>
  <c r="M365" i="4"/>
  <c r="N1079" i="4"/>
  <c r="AB146" i="4" s="1"/>
  <c r="M1331" i="4"/>
  <c r="AA186" i="4" s="1"/>
  <c r="N661" i="4"/>
  <c r="M302" i="4"/>
  <c r="N520" i="4"/>
  <c r="N709" i="4"/>
  <c r="M1326" i="4"/>
  <c r="N193" i="4"/>
  <c r="AB42" i="4" s="1"/>
  <c r="M424" i="4"/>
  <c r="N726" i="4"/>
  <c r="M1101" i="4"/>
  <c r="M1304" i="4"/>
  <c r="M47" i="4"/>
  <c r="N1497" i="4"/>
  <c r="N805" i="4"/>
  <c r="M1296" i="4"/>
  <c r="N1069" i="4"/>
  <c r="M1321" i="4"/>
  <c r="N502" i="4"/>
  <c r="N55" i="4"/>
  <c r="M532" i="4"/>
  <c r="AA86" i="4" s="1"/>
  <c r="N275" i="4"/>
  <c r="AB53" i="4" s="1"/>
  <c r="N1010" i="4"/>
  <c r="M1191" i="4"/>
  <c r="N1196" i="4"/>
  <c r="M696" i="4"/>
  <c r="M975" i="4"/>
  <c r="M830" i="4"/>
  <c r="N125" i="4"/>
  <c r="M327" i="4"/>
  <c r="N649" i="4"/>
  <c r="N101" i="4"/>
  <c r="N490" i="4"/>
  <c r="M266" i="4"/>
  <c r="M399" i="4"/>
  <c r="M901" i="4"/>
  <c r="N1115" i="4"/>
  <c r="N1213" i="4"/>
  <c r="M158" i="4"/>
  <c r="AA37" i="4" s="1"/>
  <c r="N602" i="4"/>
  <c r="N466" i="4"/>
  <c r="M314" i="4"/>
  <c r="M866" i="4"/>
  <c r="M238" i="4"/>
  <c r="M778" i="4"/>
  <c r="N850" i="4"/>
  <c r="M1510" i="4"/>
  <c r="N1570" i="4"/>
  <c r="N127" i="4"/>
  <c r="M278" i="4"/>
  <c r="M334" i="4"/>
  <c r="N1018" i="4"/>
  <c r="N1473" i="4"/>
  <c r="M970" i="4"/>
  <c r="M143" i="4"/>
  <c r="N1523" i="4"/>
  <c r="M1254" i="4"/>
  <c r="M447" i="4"/>
  <c r="M829" i="4"/>
  <c r="M926" i="4"/>
  <c r="M1377" i="4"/>
  <c r="N1432" i="4"/>
  <c r="N1451" i="4"/>
  <c r="N1480" i="4"/>
  <c r="N1178" i="4"/>
  <c r="AB158" i="4" s="1"/>
  <c r="N1468" i="4"/>
  <c r="N668" i="4"/>
  <c r="N757" i="4"/>
  <c r="N1351" i="4"/>
  <c r="N1231" i="4"/>
  <c r="M1409" i="4"/>
  <c r="N1409" i="4"/>
  <c r="N1219" i="4"/>
  <c r="M1219" i="4"/>
  <c r="N1487" i="4"/>
  <c r="N1171" i="4"/>
  <c r="M1284" i="4"/>
  <c r="AA179" i="4" s="1"/>
  <c r="N1390" i="4"/>
  <c r="M137" i="4"/>
  <c r="N137" i="4"/>
  <c r="N578" i="4"/>
  <c r="N605" i="4"/>
  <c r="N629" i="4"/>
  <c r="M629" i="4"/>
  <c r="M716" i="4"/>
  <c r="N716" i="4"/>
  <c r="M1485" i="4"/>
  <c r="M1583" i="4"/>
  <c r="N1583" i="4"/>
  <c r="M947" i="4"/>
  <c r="N947" i="4"/>
  <c r="N958" i="4"/>
  <c r="M958" i="4"/>
  <c r="M1080" i="4"/>
  <c r="N1177" i="4"/>
  <c r="M1177" i="4"/>
  <c r="M190" i="4"/>
  <c r="N190" i="4"/>
  <c r="M1131" i="4"/>
  <c r="M612" i="4"/>
  <c r="M358" i="4"/>
  <c r="M1031" i="4"/>
  <c r="N1237" i="4"/>
  <c r="M1237" i="4"/>
  <c r="N756" i="4"/>
  <c r="M756" i="4"/>
  <c r="M1504" i="4"/>
  <c r="N1504" i="4"/>
  <c r="M697" i="4"/>
  <c r="N697" i="4"/>
  <c r="N782" i="4"/>
  <c r="N1044" i="4"/>
  <c r="N1380" i="4"/>
  <c r="M1380" i="4"/>
  <c r="N1462" i="4"/>
  <c r="M1462" i="4"/>
  <c r="N79" i="4"/>
  <c r="M215" i="4"/>
  <c r="M323" i="4"/>
  <c r="N544" i="4"/>
  <c r="M544" i="4"/>
  <c r="N690" i="4"/>
  <c r="M690" i="4"/>
  <c r="M879" i="4"/>
  <c r="N879" i="4"/>
  <c r="M887" i="4"/>
  <c r="N1126" i="4"/>
  <c r="M1140" i="4"/>
  <c r="N1140" i="4"/>
  <c r="N107" i="4"/>
  <c r="M413" i="4"/>
  <c r="N413" i="4"/>
  <c r="N768" i="4"/>
  <c r="M768" i="4"/>
  <c r="M313" i="4"/>
  <c r="N313" i="4"/>
  <c r="N1522" i="4"/>
  <c r="M1522" i="4"/>
  <c r="N1227" i="4"/>
  <c r="N1261" i="4"/>
  <c r="M59" i="4"/>
  <c r="M82" i="4"/>
  <c r="M113" i="4"/>
  <c r="M149" i="4"/>
  <c r="AA36" i="4" s="1"/>
  <c r="N205" i="4"/>
  <c r="M262" i="4"/>
  <c r="M364" i="4"/>
  <c r="AA64" i="4" s="1"/>
  <c r="M418" i="4"/>
  <c r="N454" i="4"/>
  <c r="N496" i="4"/>
  <c r="M606" i="4"/>
  <c r="N771" i="4"/>
  <c r="M838" i="4"/>
  <c r="M950" i="4"/>
  <c r="M1143" i="4"/>
  <c r="N1214" i="4"/>
  <c r="M1357" i="4"/>
  <c r="M1424" i="4"/>
  <c r="N1475" i="4"/>
  <c r="M1533" i="4"/>
  <c r="M1576" i="4"/>
  <c r="M382" i="4"/>
  <c r="N406" i="4"/>
  <c r="M509" i="4"/>
  <c r="M685" i="4"/>
  <c r="M769" i="4"/>
  <c r="M1038" i="4"/>
  <c r="M1058" i="4"/>
  <c r="M1110" i="4"/>
  <c r="N1153" i="4"/>
  <c r="AB153" i="4" s="1"/>
  <c r="M1368" i="4"/>
  <c r="AA188" i="4" s="1"/>
  <c r="M1386" i="4"/>
  <c r="M1402" i="4"/>
  <c r="M29" i="4"/>
  <c r="N42" i="4"/>
  <c r="N301" i="4"/>
  <c r="M311" i="4"/>
  <c r="N331" i="4"/>
  <c r="N654" i="4"/>
  <c r="N841" i="4"/>
  <c r="AB116" i="4" s="1"/>
  <c r="N1086" i="4"/>
  <c r="N1593" i="4"/>
  <c r="N131" i="4"/>
  <c r="M131" i="4"/>
  <c r="M595" i="4"/>
  <c r="M122" i="4"/>
  <c r="N425" i="4"/>
  <c r="M425" i="4"/>
  <c r="M561" i="4"/>
  <c r="N561" i="4"/>
  <c r="N653" i="4"/>
  <c r="M653" i="4"/>
  <c r="N827" i="4"/>
  <c r="M827" i="4"/>
  <c r="M22" i="4"/>
  <c r="N22" i="4"/>
  <c r="N486" i="4"/>
  <c r="M521" i="4"/>
  <c r="N521" i="4"/>
  <c r="M98" i="4"/>
  <c r="N471" i="4"/>
  <c r="M471" i="4"/>
  <c r="N510" i="4"/>
  <c r="N216" i="4"/>
  <c r="M216" i="4"/>
  <c r="N70" i="4"/>
  <c r="M70" i="4"/>
  <c r="M380" i="4"/>
  <c r="N298" i="4"/>
  <c r="M298" i="4"/>
  <c r="N186" i="4"/>
  <c r="M289" i="4"/>
  <c r="AA55" i="4" s="1"/>
  <c r="N289" i="4"/>
  <c r="AB55" i="4" s="1"/>
  <c r="M160" i="4"/>
  <c r="N160" i="4"/>
  <c r="M388" i="4"/>
  <c r="N388" i="4"/>
  <c r="M412" i="4"/>
  <c r="N997" i="4"/>
  <c r="N30" i="4"/>
  <c r="M50" i="4"/>
  <c r="N144" i="4"/>
  <c r="N222" i="4"/>
  <c r="AB47" i="4" s="1"/>
  <c r="N258" i="4"/>
  <c r="N269" i="4"/>
  <c r="M269" i="4"/>
  <c r="N320" i="4"/>
  <c r="M320" i="4"/>
  <c r="M401" i="4"/>
  <c r="N401" i="4"/>
  <c r="M464" i="4"/>
  <c r="M703" i="4"/>
  <c r="N703" i="4"/>
  <c r="M1183" i="4"/>
  <c r="N43" i="4"/>
  <c r="AB22" i="4" s="1"/>
  <c r="M93" i="4"/>
  <c r="N106" i="4"/>
  <c r="M106" i="4"/>
  <c r="N119" i="4"/>
  <c r="N318" i="4"/>
  <c r="N412" i="4"/>
  <c r="M618" i="4"/>
  <c r="M692" i="4"/>
  <c r="N793" i="4"/>
  <c r="M30" i="4"/>
  <c r="M38" i="4"/>
  <c r="N65" i="4"/>
  <c r="M65" i="4"/>
  <c r="N95" i="4"/>
  <c r="N155" i="4"/>
  <c r="M155" i="4"/>
  <c r="N170" i="4"/>
  <c r="M170" i="4"/>
  <c r="N537" i="4"/>
  <c r="M539" i="4"/>
  <c r="M543" i="4"/>
  <c r="N543" i="4"/>
  <c r="N596" i="4"/>
  <c r="M596" i="4"/>
  <c r="M119" i="4"/>
  <c r="M251" i="4"/>
  <c r="M340" i="4"/>
  <c r="N340" i="4"/>
  <c r="N451" i="4"/>
  <c r="M134" i="4"/>
  <c r="M139" i="4"/>
  <c r="N139" i="4"/>
  <c r="N178" i="4"/>
  <c r="M178" i="4"/>
  <c r="N667" i="4"/>
  <c r="M667" i="4"/>
  <c r="N889" i="4"/>
  <c r="N23" i="4"/>
  <c r="M23" i="4"/>
  <c r="N161" i="4"/>
  <c r="AB38" i="4" s="1"/>
  <c r="M161" i="4"/>
  <c r="AA38" i="4" s="1"/>
  <c r="N391" i="4"/>
  <c r="N393" i="4"/>
  <c r="N749" i="4"/>
  <c r="N395" i="4"/>
  <c r="N438" i="4"/>
  <c r="N495" i="4"/>
  <c r="N589" i="4"/>
  <c r="M589" i="4"/>
  <c r="M613" i="4"/>
  <c r="N613" i="4"/>
  <c r="N899" i="4"/>
  <c r="M899" i="4"/>
  <c r="N1046" i="4"/>
  <c r="AB141" i="4" s="1"/>
  <c r="M1046" i="4"/>
  <c r="AA141" i="4" s="1"/>
  <c r="M33" i="4"/>
  <c r="N53" i="4"/>
  <c r="M53" i="4"/>
  <c r="N242" i="4"/>
  <c r="M242" i="4"/>
  <c r="N274" i="4"/>
  <c r="N328" i="4"/>
  <c r="M333" i="4"/>
  <c r="N656" i="4"/>
  <c r="M656" i="4"/>
  <c r="N725" i="4"/>
  <c r="M725" i="4"/>
  <c r="N1030" i="4"/>
  <c r="M1039" i="4"/>
  <c r="M1019" i="4"/>
  <c r="N1019" i="4"/>
  <c r="N1091" i="4"/>
  <c r="N1095" i="4"/>
  <c r="M1095" i="4"/>
  <c r="N1157" i="4"/>
  <c r="M1238" i="4"/>
  <c r="M1309" i="4"/>
  <c r="N1309" i="4"/>
  <c r="M1320" i="4"/>
  <c r="N1320" i="4"/>
  <c r="N1482" i="4"/>
  <c r="N305" i="4"/>
  <c r="N556" i="4"/>
  <c r="M620" i="4"/>
  <c r="N620" i="4"/>
  <c r="M710" i="4"/>
  <c r="N710" i="4"/>
  <c r="N758" i="4"/>
  <c r="N762" i="4"/>
  <c r="M762" i="4"/>
  <c r="M840" i="4"/>
  <c r="N840" i="4"/>
  <c r="N971" i="4"/>
  <c r="AB129" i="4" s="1"/>
  <c r="N1163" i="4"/>
  <c r="N1313" i="4"/>
  <c r="M1313" i="4"/>
  <c r="N431" i="4"/>
  <c r="AB70" i="4" s="1"/>
  <c r="M573" i="4"/>
  <c r="N660" i="4"/>
  <c r="M660" i="4"/>
  <c r="N1007" i="4"/>
  <c r="N1121" i="4"/>
  <c r="M1146" i="4"/>
  <c r="N1146" i="4"/>
  <c r="M1167" i="4"/>
  <c r="N1423" i="4"/>
  <c r="M1423" i="4"/>
  <c r="N1436" i="4"/>
  <c r="AB195" i="4" s="1"/>
  <c r="M1436" i="4"/>
  <c r="AA195" i="4" s="1"/>
  <c r="M641" i="4"/>
  <c r="M790" i="4"/>
  <c r="N842" i="4"/>
  <c r="N851" i="4"/>
  <c r="M851" i="4"/>
  <c r="M877" i="4"/>
  <c r="AA119" i="4" s="1"/>
  <c r="M918" i="4"/>
  <c r="N1062" i="4"/>
  <c r="M1062" i="4"/>
  <c r="N1103" i="4"/>
  <c r="M1103" i="4"/>
  <c r="M1139" i="4"/>
  <c r="N1455" i="4"/>
  <c r="N1467" i="4"/>
  <c r="M1467" i="4"/>
  <c r="N264" i="4"/>
  <c r="N407" i="4"/>
  <c r="N459" i="4"/>
  <c r="M459" i="4"/>
  <c r="N485" i="4"/>
  <c r="N523" i="4"/>
  <c r="N549" i="4"/>
  <c r="AB87" i="4" s="1"/>
  <c r="N655" i="4"/>
  <c r="M890" i="4"/>
  <c r="M1027" i="4"/>
  <c r="M1425" i="4"/>
  <c r="N1425" i="4"/>
  <c r="N1565" i="4"/>
  <c r="N347" i="4"/>
  <c r="N400" i="4"/>
  <c r="M579" i="4"/>
  <c r="N584" i="4"/>
  <c r="M584" i="4"/>
  <c r="M626" i="4"/>
  <c r="N626" i="4"/>
  <c r="N641" i="4"/>
  <c r="N673" i="4"/>
  <c r="N722" i="4"/>
  <c r="N737" i="4"/>
  <c r="M744" i="4"/>
  <c r="N744" i="4"/>
  <c r="M748" i="4"/>
  <c r="N790" i="4"/>
  <c r="M842" i="4"/>
  <c r="N877" i="4"/>
  <c r="AB119" i="4" s="1"/>
  <c r="N1090" i="4"/>
  <c r="N1128" i="4"/>
  <c r="M1128" i="4"/>
  <c r="N1184" i="4"/>
  <c r="AB161" i="4" s="1"/>
  <c r="M1184" i="4"/>
  <c r="AA161" i="4" s="1"/>
  <c r="N246" i="4"/>
  <c r="M264" i="4"/>
  <c r="M339" i="4"/>
  <c r="M354" i="4"/>
  <c r="M359" i="4"/>
  <c r="AA63" i="4" s="1"/>
  <c r="N419" i="4"/>
  <c r="M485" i="4"/>
  <c r="N525" i="4"/>
  <c r="AB85" i="4" s="1"/>
  <c r="M531" i="4"/>
  <c r="M691" i="4"/>
  <c r="N691" i="4"/>
  <c r="N815" i="4"/>
  <c r="M855" i="4"/>
  <c r="M898" i="4"/>
  <c r="N898" i="4"/>
  <c r="N930" i="4"/>
  <c r="M930" i="4"/>
  <c r="N943" i="4"/>
  <c r="M948" i="4"/>
  <c r="AA126" i="4" s="1"/>
  <c r="N948" i="4"/>
  <c r="AB126" i="4" s="1"/>
  <c r="N998" i="4"/>
  <c r="M1042" i="4"/>
  <c r="AA140" i="4" s="1"/>
  <c r="M1051" i="4"/>
  <c r="N1158" i="4"/>
  <c r="M1158" i="4"/>
  <c r="N1408" i="4"/>
  <c r="M1408" i="4"/>
  <c r="N1588" i="4"/>
  <c r="N339" i="4"/>
  <c r="N359" i="4"/>
  <c r="AB63" i="4" s="1"/>
  <c r="N394" i="4"/>
  <c r="M394" i="4"/>
  <c r="N441" i="4"/>
  <c r="N643" i="4"/>
  <c r="M767" i="4"/>
  <c r="N767" i="4"/>
  <c r="N781" i="4"/>
  <c r="AB111" i="4" s="1"/>
  <c r="M781" i="4"/>
  <c r="AA111" i="4" s="1"/>
  <c r="N839" i="4"/>
  <c r="M863" i="4"/>
  <c r="N863" i="4"/>
  <c r="M972" i="4"/>
  <c r="M1015" i="4"/>
  <c r="N1132" i="4"/>
  <c r="M1132" i="4"/>
  <c r="M1234" i="4"/>
  <c r="AA172" i="4" s="1"/>
  <c r="N1393" i="4"/>
  <c r="M1393" i="4"/>
  <c r="M1401" i="4"/>
  <c r="M1571" i="4"/>
  <c r="N1571" i="4"/>
  <c r="M1586" i="4"/>
  <c r="N478" i="4"/>
  <c r="M478" i="4"/>
  <c r="M559" i="4"/>
  <c r="N559" i="4"/>
  <c r="N572" i="4"/>
  <c r="N594" i="4"/>
  <c r="N636" i="4"/>
  <c r="AB94" i="4" s="1"/>
  <c r="M815" i="4"/>
  <c r="N855" i="4"/>
  <c r="M943" i="4"/>
  <c r="M62" i="4"/>
  <c r="AA28" i="4" s="1"/>
  <c r="N67" i="4"/>
  <c r="M94" i="4"/>
  <c r="AA32" i="4" s="1"/>
  <c r="M182" i="4"/>
  <c r="M287" i="4"/>
  <c r="N321" i="4"/>
  <c r="M326" i="4"/>
  <c r="N353" i="4"/>
  <c r="N387" i="4"/>
  <c r="M387" i="4"/>
  <c r="N557" i="4"/>
  <c r="AB89" i="4" s="1"/>
  <c r="M625" i="4"/>
  <c r="N677" i="4"/>
  <c r="M686" i="4"/>
  <c r="M867" i="4"/>
  <c r="N934" i="4"/>
  <c r="M934" i="4"/>
  <c r="M1120" i="4"/>
  <c r="M1201" i="4"/>
  <c r="AA164" i="4" s="1"/>
  <c r="M1469" i="4"/>
  <c r="N1376" i="4"/>
  <c r="M1376" i="4"/>
  <c r="N1509" i="4"/>
  <c r="M1509" i="4"/>
  <c r="N1527" i="4"/>
  <c r="M1108" i="4"/>
  <c r="N1208" i="4"/>
  <c r="M1220" i="4"/>
  <c r="M833" i="4"/>
  <c r="N910" i="4"/>
  <c r="N987" i="4"/>
  <c r="N1053" i="4"/>
  <c r="M1053" i="4"/>
  <c r="N1349" i="4"/>
  <c r="M1349" i="4"/>
  <c r="N819" i="4"/>
  <c r="N925" i="4"/>
  <c r="M1208" i="4"/>
  <c r="N1215" i="4"/>
  <c r="M1215" i="4"/>
  <c r="N1272" i="4"/>
  <c r="M1272" i="4"/>
  <c r="M1369" i="4"/>
  <c r="N1369" i="4"/>
  <c r="N1389" i="4"/>
  <c r="M1463" i="4"/>
  <c r="N1463" i="4"/>
  <c r="N1491" i="4"/>
  <c r="M1491" i="4"/>
  <c r="N973" i="4"/>
  <c r="N1109" i="4"/>
  <c r="N1379" i="4"/>
  <c r="M1379" i="4"/>
  <c r="N1479" i="4"/>
  <c r="N1486" i="4"/>
  <c r="AB199" i="4" s="1"/>
  <c r="M1486" i="4"/>
  <c r="AA199" i="4" s="1"/>
  <c r="N1267" i="4"/>
  <c r="M1291" i="4"/>
  <c r="N1302" i="4"/>
  <c r="M1302" i="4"/>
  <c r="N1344" i="4"/>
  <c r="M1344" i="4"/>
  <c r="N1414" i="4"/>
  <c r="M1499" i="4"/>
  <c r="N1499" i="4"/>
  <c r="N1521" i="4"/>
  <c r="M1521" i="4"/>
  <c r="M1594" i="4"/>
  <c r="N1594" i="4"/>
  <c r="M818" i="4"/>
  <c r="M891" i="4"/>
  <c r="N891" i="4"/>
  <c r="M909" i="4"/>
  <c r="M922" i="4"/>
  <c r="M959" i="4"/>
  <c r="N959" i="4"/>
  <c r="M995" i="4"/>
  <c r="N1293" i="4"/>
  <c r="M1403" i="4"/>
  <c r="N1403" i="4"/>
  <c r="N1461" i="4"/>
  <c r="M1461" i="4"/>
  <c r="M1479" i="4"/>
  <c r="N1492" i="4"/>
  <c r="M1492" i="4"/>
  <c r="M1151" i="4"/>
  <c r="M1173" i="4"/>
  <c r="M1229" i="4"/>
  <c r="N1229" i="4"/>
  <c r="N1291" i="4"/>
  <c r="M1310" i="4"/>
  <c r="AA184" i="4" s="1"/>
  <c r="N1310" i="4"/>
  <c r="AB184" i="4" s="1"/>
  <c r="M1381" i="4"/>
  <c r="N1381" i="4"/>
  <c r="M1414" i="4"/>
  <c r="M1433" i="4"/>
  <c r="N1433" i="4"/>
  <c r="N1474" i="4"/>
  <c r="M1474" i="4"/>
  <c r="M1195" i="4"/>
  <c r="N1224" i="4"/>
  <c r="M1356" i="4"/>
  <c r="N1481" i="4"/>
  <c r="M1498" i="4"/>
  <c r="N1503" i="4"/>
  <c r="N1511" i="4"/>
  <c r="N1539" i="4"/>
  <c r="M1582" i="4"/>
  <c r="N1152" i="4"/>
  <c r="M1248" i="4"/>
  <c r="AA176" i="4" s="1"/>
  <c r="M1266" i="4"/>
  <c r="M1301" i="4"/>
  <c r="M1329" i="4"/>
  <c r="M1341" i="4"/>
  <c r="N1346" i="4"/>
  <c r="N1356" i="4"/>
  <c r="M1405" i="4"/>
  <c r="N1498" i="4"/>
  <c r="M1516" i="4"/>
  <c r="AA204" i="4" s="1"/>
  <c r="N1582" i="4"/>
  <c r="N1329" i="4"/>
  <c r="N1341" i="4"/>
  <c r="N1575" i="4"/>
  <c r="N276" i="4"/>
  <c r="M276" i="4"/>
  <c r="N36" i="4"/>
  <c r="N58" i="4"/>
  <c r="AB26" i="4" s="1"/>
  <c r="M58" i="4"/>
  <c r="AA26" i="4" s="1"/>
  <c r="N511" i="4"/>
  <c r="M297" i="4"/>
  <c r="M31" i="4"/>
  <c r="N31" i="4"/>
  <c r="N130" i="4"/>
  <c r="AB34" i="4" s="1"/>
  <c r="M130" i="4"/>
  <c r="AA34" i="4" s="1"/>
  <c r="N389" i="4"/>
  <c r="AB68" i="4" s="1"/>
  <c r="M389" i="4"/>
  <c r="AA68" i="4" s="1"/>
  <c r="N179" i="4"/>
  <c r="M179" i="4"/>
  <c r="N862" i="4"/>
  <c r="M862" i="4"/>
  <c r="M103" i="4"/>
  <c r="N103" i="4"/>
  <c r="M1117" i="4"/>
  <c r="N1117" i="4"/>
  <c r="N1127" i="4"/>
  <c r="M1127" i="4"/>
  <c r="N203" i="4"/>
  <c r="AB44" i="4" s="1"/>
  <c r="M203" i="4"/>
  <c r="AA44" i="4" s="1"/>
  <c r="M217" i="4"/>
  <c r="N217" i="4"/>
  <c r="M237" i="4"/>
  <c r="N402" i="4"/>
  <c r="N450" i="4"/>
  <c r="N1033" i="4"/>
  <c r="M1052" i="4"/>
  <c r="M35" i="4"/>
  <c r="N48" i="4"/>
  <c r="M115" i="4"/>
  <c r="N115" i="4"/>
  <c r="M142" i="4"/>
  <c r="N191" i="4"/>
  <c r="M191" i="4"/>
  <c r="M265" i="4"/>
  <c r="N443" i="4"/>
  <c r="M443" i="4"/>
  <c r="N487" i="4"/>
  <c r="M91" i="4"/>
  <c r="M117" i="4"/>
  <c r="M169" i="4"/>
  <c r="AA39" i="4" s="1"/>
  <c r="N169" i="4"/>
  <c r="AB39" i="4" s="1"/>
  <c r="M181" i="4"/>
  <c r="N198" i="4"/>
  <c r="N232" i="4"/>
  <c r="N721" i="4"/>
  <c r="M721" i="4"/>
  <c r="M765" i="4"/>
  <c r="N844" i="4"/>
  <c r="N35" i="4"/>
  <c r="N77" i="4"/>
  <c r="M77" i="4"/>
  <c r="N142" i="4"/>
  <c r="N174" i="4"/>
  <c r="N209" i="4"/>
  <c r="M209" i="4"/>
  <c r="M241" i="4"/>
  <c r="N265" i="4"/>
  <c r="M484" i="4"/>
  <c r="N484" i="4"/>
  <c r="M702" i="4"/>
  <c r="N702" i="4"/>
  <c r="N91" i="4"/>
  <c r="N181" i="4"/>
  <c r="M225" i="4"/>
  <c r="N84" i="4"/>
  <c r="N218" i="4"/>
  <c r="M218" i="4"/>
  <c r="N335" i="4"/>
  <c r="M335" i="4"/>
  <c r="M440" i="4"/>
  <c r="N34" i="4"/>
  <c r="M41" i="4"/>
  <c r="N54" i="4"/>
  <c r="M69" i="4"/>
  <c r="N204" i="4"/>
  <c r="M229" i="4"/>
  <c r="N229" i="4"/>
  <c r="N472" i="4"/>
  <c r="AB74" i="4" s="1"/>
  <c r="M472" i="4"/>
  <c r="AA74" i="4" s="1"/>
  <c r="M81" i="4"/>
  <c r="N114" i="4"/>
  <c r="M114" i="4"/>
  <c r="N254" i="4"/>
  <c r="M254" i="4"/>
  <c r="N281" i="4"/>
  <c r="M281" i="4"/>
  <c r="N423" i="4"/>
  <c r="AB69" i="4" s="1"/>
  <c r="N435" i="4"/>
  <c r="M435" i="4"/>
  <c r="N460" i="4"/>
  <c r="M460" i="4"/>
  <c r="N118" i="4"/>
  <c r="M163" i="4"/>
  <c r="M168" i="4"/>
  <c r="N168" i="4"/>
  <c r="N371" i="4"/>
  <c r="M371" i="4"/>
  <c r="N564" i="4"/>
  <c r="M564" i="4"/>
  <c r="M26" i="4"/>
  <c r="N66" i="4"/>
  <c r="M66" i="4"/>
  <c r="N71" i="4"/>
  <c r="M71" i="4"/>
  <c r="M78" i="4"/>
  <c r="N206" i="4"/>
  <c r="M206" i="4"/>
  <c r="M249" i="4"/>
  <c r="N415" i="4"/>
  <c r="M423" i="4"/>
  <c r="AA69" i="4" s="1"/>
  <c r="N462" i="4"/>
  <c r="N270" i="4"/>
  <c r="AB52" i="4" s="1"/>
  <c r="M329" i="4"/>
  <c r="N342" i="4"/>
  <c r="N344" i="4"/>
  <c r="M430" i="4"/>
  <c r="M508" i="4"/>
  <c r="N508" i="4"/>
  <c r="N513" i="4"/>
  <c r="N601" i="4"/>
  <c r="M601" i="4"/>
  <c r="N1009" i="4"/>
  <c r="N286" i="4"/>
  <c r="AB54" i="4" s="1"/>
  <c r="M286" i="4"/>
  <c r="AA54" i="4" s="1"/>
  <c r="M309" i="4"/>
  <c r="AA58" i="4" s="1"/>
  <c r="N317" i="4"/>
  <c r="M317" i="4"/>
  <c r="M404" i="4"/>
  <c r="M411" i="4"/>
  <c r="M452" i="4"/>
  <c r="N666" i="4"/>
  <c r="M666" i="4"/>
  <c r="N753" i="4"/>
  <c r="M261" i="4"/>
  <c r="M476" i="4"/>
  <c r="N519" i="4"/>
  <c r="N545" i="4"/>
  <c r="M545" i="4"/>
  <c r="N90" i="4"/>
  <c r="M180" i="4"/>
  <c r="M240" i="4"/>
  <c r="N245" i="4"/>
  <c r="M245" i="4"/>
  <c r="M322" i="4"/>
  <c r="N322" i="4"/>
  <c r="N355" i="4"/>
  <c r="N370" i="4"/>
  <c r="AB67" i="4" s="1"/>
  <c r="N637" i="4"/>
  <c r="M637" i="4"/>
  <c r="N746" i="4"/>
  <c r="M746" i="4"/>
  <c r="M942" i="4"/>
  <c r="N942" i="4"/>
  <c r="N102" i="4"/>
  <c r="N180" i="4"/>
  <c r="N234" i="4"/>
  <c r="N253" i="4"/>
  <c r="N377" i="4"/>
  <c r="M437" i="4"/>
  <c r="N442" i="4"/>
  <c r="M442" i="4"/>
  <c r="N449" i="4"/>
  <c r="M519" i="4"/>
  <c r="N644" i="4"/>
  <c r="M644" i="4"/>
  <c r="N806" i="4"/>
  <c r="M806" i="4"/>
  <c r="N814" i="4"/>
  <c r="M814" i="4"/>
  <c r="M46" i="4"/>
  <c r="M74" i="4"/>
  <c r="M83" i="4"/>
  <c r="AA30" i="4" s="1"/>
  <c r="M89" i="4"/>
  <c r="M126" i="4"/>
  <c r="M129" i="4"/>
  <c r="M153" i="4"/>
  <c r="M167" i="4"/>
  <c r="M185" i="4"/>
  <c r="M194" i="4"/>
  <c r="M197" i="4"/>
  <c r="M228" i="4"/>
  <c r="N233" i="4"/>
  <c r="AB49" i="4" s="1"/>
  <c r="M239" i="4"/>
  <c r="M277" i="4"/>
  <c r="N277" i="4"/>
  <c r="N293" i="4"/>
  <c r="AB56" i="4" s="1"/>
  <c r="M293" i="4"/>
  <c r="AA56" i="4" s="1"/>
  <c r="M370" i="4"/>
  <c r="AA67" i="4" s="1"/>
  <c r="N427" i="4"/>
  <c r="M436" i="4"/>
  <c r="N439" i="4"/>
  <c r="N473" i="4"/>
  <c r="M500" i="4"/>
  <c r="N533" i="4"/>
  <c r="M533" i="4"/>
  <c r="N624" i="4"/>
  <c r="M632" i="4"/>
  <c r="N680" i="4"/>
  <c r="M680" i="4"/>
  <c r="M734" i="4"/>
  <c r="N734" i="4"/>
  <c r="N923" i="4"/>
  <c r="M923" i="4"/>
  <c r="N46" i="4"/>
  <c r="N83" i="4"/>
  <c r="AB30" i="4" s="1"/>
  <c r="M86" i="4"/>
  <c r="N89" i="4"/>
  <c r="M95" i="4"/>
  <c r="N126" i="4"/>
  <c r="M138" i="4"/>
  <c r="M141" i="4"/>
  <c r="M150" i="4"/>
  <c r="N153" i="4"/>
  <c r="N167" i="4"/>
  <c r="M173" i="4"/>
  <c r="AA40" i="4" s="1"/>
  <c r="M227" i="4"/>
  <c r="N263" i="4"/>
  <c r="M274" i="4"/>
  <c r="M288" i="4"/>
  <c r="M336" i="4"/>
  <c r="N346" i="4"/>
  <c r="M351" i="4"/>
  <c r="M377" i="4"/>
  <c r="M392" i="4"/>
  <c r="N429" i="4"/>
  <c r="M449" i="4"/>
  <c r="M514" i="4"/>
  <c r="AA84" i="4" s="1"/>
  <c r="N588" i="4"/>
  <c r="M588" i="4"/>
  <c r="N803" i="4"/>
  <c r="M803" i="4"/>
  <c r="M907" i="4"/>
  <c r="N230" i="4"/>
  <c r="M230" i="4"/>
  <c r="N252" i="4"/>
  <c r="M252" i="4"/>
  <c r="N290" i="4"/>
  <c r="M290" i="4"/>
  <c r="N300" i="4"/>
  <c r="M300" i="4"/>
  <c r="M310" i="4"/>
  <c r="N405" i="4"/>
  <c r="N497" i="4"/>
  <c r="M497" i="4"/>
  <c r="N535" i="4"/>
  <c r="N715" i="4"/>
  <c r="AB103" i="4" s="1"/>
  <c r="N874" i="4"/>
  <c r="N221" i="4"/>
  <c r="N257" i="4"/>
  <c r="M257" i="4"/>
  <c r="N571" i="4"/>
  <c r="M571" i="4"/>
  <c r="M619" i="4"/>
  <c r="M479" i="4"/>
  <c r="N489" i="4"/>
  <c r="M503" i="4"/>
  <c r="N547" i="4"/>
  <c r="M614" i="4"/>
  <c r="N614" i="4"/>
  <c r="N672" i="4"/>
  <c r="M672" i="4"/>
  <c r="N755" i="4"/>
  <c r="M755" i="4"/>
  <c r="N770" i="4"/>
  <c r="M770" i="4"/>
  <c r="N789" i="4"/>
  <c r="M983" i="4"/>
  <c r="N983" i="4"/>
  <c r="M1067" i="4"/>
  <c r="M843" i="4"/>
  <c r="N843" i="4"/>
  <c r="M1006" i="4"/>
  <c r="N1006" i="4"/>
  <c r="M1074" i="4"/>
  <c r="N1074" i="4"/>
  <c r="N1529" i="4"/>
  <c r="M299" i="4"/>
  <c r="N306" i="4"/>
  <c r="M312" i="4"/>
  <c r="N315" i="4"/>
  <c r="M341" i="4"/>
  <c r="M363" i="4"/>
  <c r="N367" i="4"/>
  <c r="M376" i="4"/>
  <c r="N417" i="4"/>
  <c r="M448" i="4"/>
  <c r="M455" i="4"/>
  <c r="AA71" i="4" s="1"/>
  <c r="M461" i="4"/>
  <c r="M467" i="4"/>
  <c r="M524" i="4"/>
  <c r="N631" i="4"/>
  <c r="N689" i="4"/>
  <c r="M743" i="4"/>
  <c r="AA105" i="4" s="1"/>
  <c r="M752" i="4"/>
  <c r="M789" i="4"/>
  <c r="M1032" i="4"/>
  <c r="N1032" i="4"/>
  <c r="N299" i="4"/>
  <c r="N341" i="4"/>
  <c r="N363" i="4"/>
  <c r="N376" i="4"/>
  <c r="N448" i="4"/>
  <c r="N455" i="4"/>
  <c r="AB71" i="4" s="1"/>
  <c r="N461" i="4"/>
  <c r="N467" i="4"/>
  <c r="N558" i="4"/>
  <c r="M558" i="4"/>
  <c r="N583" i="4"/>
  <c r="N618" i="4"/>
  <c r="N714" i="4"/>
  <c r="M714" i="4"/>
  <c r="M994" i="4"/>
  <c r="N994" i="4"/>
  <c r="N1307" i="4"/>
  <c r="M1307" i="4"/>
  <c r="M383" i="4"/>
  <c r="M395" i="4"/>
  <c r="M483" i="4"/>
  <c r="AA77" i="4" s="1"/>
  <c r="M507" i="4"/>
  <c r="M568" i="4"/>
  <c r="AA90" i="4" s="1"/>
  <c r="N600" i="4"/>
  <c r="AB92" i="4" s="1"/>
  <c r="M600" i="4"/>
  <c r="AA92" i="4" s="1"/>
  <c r="N608" i="4"/>
  <c r="M608" i="4"/>
  <c r="M631" i="4"/>
  <c r="M638" i="4"/>
  <c r="N679" i="4"/>
  <c r="AB97" i="4" s="1"/>
  <c r="M679" i="4"/>
  <c r="AA97" i="4" s="1"/>
  <c r="M689" i="4"/>
  <c r="N701" i="4"/>
  <c r="M701" i="4"/>
  <c r="N733" i="4"/>
  <c r="M733" i="4"/>
  <c r="N802" i="4"/>
  <c r="M802" i="4"/>
  <c r="M809" i="4"/>
  <c r="N918" i="4"/>
  <c r="N978" i="4"/>
  <c r="M978" i="4"/>
  <c r="N999" i="4"/>
  <c r="M999" i="4"/>
  <c r="N1145" i="4"/>
  <c r="N536" i="4"/>
  <c r="M536" i="4"/>
  <c r="N555" i="4"/>
  <c r="M555" i="4"/>
  <c r="N563" i="4"/>
  <c r="M563" i="4"/>
  <c r="M852" i="4"/>
  <c r="M939" i="4"/>
  <c r="N939" i="4"/>
  <c r="M1055" i="4"/>
  <c r="AA142" i="4" s="1"/>
  <c r="N477" i="4"/>
  <c r="M491" i="4"/>
  <c r="N501" i="4"/>
  <c r="AB81" i="4" s="1"/>
  <c r="N548" i="4"/>
  <c r="M548" i="4"/>
  <c r="N617" i="4"/>
  <c r="M617" i="4"/>
  <c r="N638" i="4"/>
  <c r="M728" i="4"/>
  <c r="N728" i="4"/>
  <c r="M740" i="4"/>
  <c r="N740" i="4"/>
  <c r="N795" i="4"/>
  <c r="N817" i="4"/>
  <c r="M817" i="4"/>
  <c r="N375" i="4"/>
  <c r="M407" i="4"/>
  <c r="M428" i="4"/>
  <c r="N453" i="4"/>
  <c r="M488" i="4"/>
  <c r="M512" i="4"/>
  <c r="M526" i="4"/>
  <c r="N538" i="4"/>
  <c r="M538" i="4"/>
  <c r="N595" i="4"/>
  <c r="N665" i="4"/>
  <c r="AB96" i="4" s="1"/>
  <c r="M665" i="4"/>
  <c r="AA96" i="4" s="1"/>
  <c r="N708" i="4"/>
  <c r="M761" i="4"/>
  <c r="M826" i="4"/>
  <c r="N854" i="4"/>
  <c r="M854" i="4"/>
  <c r="M986" i="4"/>
  <c r="N1055" i="4"/>
  <c r="AB142" i="4" s="1"/>
  <c r="N550" i="4"/>
  <c r="M550" i="4"/>
  <c r="N560" i="4"/>
  <c r="M560" i="4"/>
  <c r="M572" i="4"/>
  <c r="M594" i="4"/>
  <c r="N630" i="4"/>
  <c r="AB93" i="4" s="1"/>
  <c r="M630" i="4"/>
  <c r="AA93" i="4" s="1"/>
  <c r="N865" i="4"/>
  <c r="M865" i="4"/>
  <c r="M1105" i="4"/>
  <c r="N1105" i="4"/>
  <c r="M1154" i="4"/>
  <c r="M792" i="4"/>
  <c r="N792" i="4"/>
  <c r="M893" i="4"/>
  <c r="AA121" i="4" s="1"/>
  <c r="N963" i="4"/>
  <c r="M963" i="4"/>
  <c r="N1096" i="4"/>
  <c r="M1096" i="4"/>
  <c r="N1133" i="4"/>
  <c r="N1207" i="4"/>
  <c r="M1207" i="4"/>
  <c r="M1249" i="4"/>
  <c r="N1249" i="4"/>
  <c r="N1295" i="4"/>
  <c r="M1295" i="4"/>
  <c r="N1098" i="4"/>
  <c r="N892" i="4"/>
  <c r="M1064" i="4"/>
  <c r="N1102" i="4"/>
  <c r="N1234" i="4"/>
  <c r="AB172" i="4" s="1"/>
  <c r="M1271" i="4"/>
  <c r="N1280" i="4"/>
  <c r="M1280" i="4"/>
  <c r="N1285" i="4"/>
  <c r="M1285" i="4"/>
  <c r="N1388" i="4"/>
  <c r="AB191" i="4" s="1"/>
  <c r="M777" i="4"/>
  <c r="N933" i="4"/>
  <c r="AB125" i="4" s="1"/>
  <c r="M936" i="4"/>
  <c r="N936" i="4"/>
  <c r="N962" i="4"/>
  <c r="N1011" i="4"/>
  <c r="AB137" i="4" s="1"/>
  <c r="M1011" i="4"/>
  <c r="AA137" i="4" s="1"/>
  <c r="N1034" i="4"/>
  <c r="N1066" i="4"/>
  <c r="M1066" i="4"/>
  <c r="M607" i="4"/>
  <c r="M636" i="4"/>
  <c r="AA94" i="4" s="1"/>
  <c r="M643" i="4"/>
  <c r="N650" i="4"/>
  <c r="M678" i="4"/>
  <c r="N686" i="4"/>
  <c r="M720" i="4"/>
  <c r="M727" i="4"/>
  <c r="M749" i="4"/>
  <c r="M794" i="4"/>
  <c r="M839" i="4"/>
  <c r="M886" i="4"/>
  <c r="M889" i="4"/>
  <c r="N912" i="4"/>
  <c r="M946" i="4"/>
  <c r="N949" i="4"/>
  <c r="M954" i="4"/>
  <c r="AA128" i="4" s="1"/>
  <c r="N972" i="4"/>
  <c r="M1049" i="4"/>
  <c r="N1064" i="4"/>
  <c r="N794" i="4"/>
  <c r="N886" i="4"/>
  <c r="N914" i="4"/>
  <c r="N938" i="4"/>
  <c r="N974" i="4"/>
  <c r="N990" i="4"/>
  <c r="N1026" i="4"/>
  <c r="N1104" i="4"/>
  <c r="N1172" i="4"/>
  <c r="M1172" i="4"/>
  <c r="M1273" i="4"/>
  <c r="N1273" i="4"/>
  <c r="M1427" i="4"/>
  <c r="AA194" i="4" s="1"/>
  <c r="N1427" i="4"/>
  <c r="AB194" i="4" s="1"/>
  <c r="M1550" i="4"/>
  <c r="N692" i="4"/>
  <c r="M713" i="4"/>
  <c r="M732" i="4"/>
  <c r="M738" i="4"/>
  <c r="N748" i="4"/>
  <c r="M758" i="4"/>
  <c r="M864" i="4"/>
  <c r="M927" i="4"/>
  <c r="N951" i="4"/>
  <c r="M951" i="4"/>
  <c r="M998" i="4"/>
  <c r="M1165" i="4"/>
  <c r="N1216" i="4"/>
  <c r="M1216" i="4"/>
  <c r="N1541" i="4"/>
  <c r="M648" i="4"/>
  <c r="M655" i="4"/>
  <c r="N662" i="4"/>
  <c r="M684" i="4"/>
  <c r="N698" i="4"/>
  <c r="AB100" i="4" s="1"/>
  <c r="N713" i="4"/>
  <c r="N738" i="4"/>
  <c r="N745" i="4"/>
  <c r="N763" i="4"/>
  <c r="M793" i="4"/>
  <c r="M845" i="4"/>
  <c r="N853" i="4"/>
  <c r="N856" i="4"/>
  <c r="M875" i="4"/>
  <c r="M878" i="4"/>
  <c r="M914" i="4"/>
  <c r="N927" i="4"/>
  <c r="M938" i="4"/>
  <c r="M974" i="4"/>
  <c r="N1092" i="4"/>
  <c r="M1092" i="4"/>
  <c r="M1141" i="4"/>
  <c r="N1141" i="4"/>
  <c r="M1189" i="4"/>
  <c r="N1189" i="4"/>
  <c r="M1235" i="4"/>
  <c r="N1235" i="4"/>
  <c r="N1308" i="4"/>
  <c r="M1308" i="4"/>
  <c r="N1530" i="4"/>
  <c r="AB207" i="4" s="1"/>
  <c r="N648" i="4"/>
  <c r="M677" i="4"/>
  <c r="N684" i="4"/>
  <c r="N704" i="4"/>
  <c r="M785" i="4"/>
  <c r="AA112" i="4" s="1"/>
  <c r="M804" i="4"/>
  <c r="N804" i="4"/>
  <c r="N864" i="4"/>
  <c r="N878" i="4"/>
  <c r="M966" i="4"/>
  <c r="M971" i="4"/>
  <c r="AA129" i="4" s="1"/>
  <c r="N982" i="4"/>
  <c r="N1023" i="4"/>
  <c r="AB138" i="4" s="1"/>
  <c r="M1023" i="4"/>
  <c r="AA138" i="4" s="1"/>
  <c r="N1043" i="4"/>
  <c r="M1048" i="4"/>
  <c r="N1260" i="4"/>
  <c r="AB177" i="4" s="1"/>
  <c r="M1260" i="4"/>
  <c r="AA177" i="4" s="1"/>
  <c r="M1129" i="4"/>
  <c r="M1415" i="4"/>
  <c r="AA193" i="4" s="1"/>
  <c r="N1415" i="4"/>
  <c r="AB193" i="4" s="1"/>
  <c r="M960" i="4"/>
  <c r="N960" i="4"/>
  <c r="N1014" i="4"/>
  <c r="M1020" i="4"/>
  <c r="N1020" i="4"/>
  <c r="N1120" i="4"/>
  <c r="N1151" i="4"/>
  <c r="N1167" i="4"/>
  <c r="N1183" i="4"/>
  <c r="M1197" i="4"/>
  <c r="N1197" i="4"/>
  <c r="N1228" i="4"/>
  <c r="AB168" i="4" s="1"/>
  <c r="M1246" i="4"/>
  <c r="AA175" i="4" s="1"/>
  <c r="M1303" i="4"/>
  <c r="AA183" i="4" s="1"/>
  <c r="M1526" i="4"/>
  <c r="AA205" i="4" s="1"/>
  <c r="N1119" i="4"/>
  <c r="M1119" i="4"/>
  <c r="N1277" i="4"/>
  <c r="M1535" i="4"/>
  <c r="N1535" i="4"/>
  <c r="N1077" i="4"/>
  <c r="N1188" i="4"/>
  <c r="M1255" i="4"/>
  <c r="M1270" i="4"/>
  <c r="N1270" i="4"/>
  <c r="N1325" i="4"/>
  <c r="M1325" i="4"/>
  <c r="N1340" i="4"/>
  <c r="M1340" i="4"/>
  <c r="M1350" i="4"/>
  <c r="N1431" i="4"/>
  <c r="N1557" i="4"/>
  <c r="M1557" i="4"/>
  <c r="N1002" i="4"/>
  <c r="M1008" i="4"/>
  <c r="AA135" i="4" s="1"/>
  <c r="N1008" i="4"/>
  <c r="AB135" i="4" s="1"/>
  <c r="N1042" i="4"/>
  <c r="AB140" i="4" s="1"/>
  <c r="M1091" i="4"/>
  <c r="M1134" i="4"/>
  <c r="N1156" i="4"/>
  <c r="N1166" i="4"/>
  <c r="M1166" i="4"/>
  <c r="N1180" i="4"/>
  <c r="N1204" i="4"/>
  <c r="N1268" i="4"/>
  <c r="M1277" i="4"/>
  <c r="N1297" i="4"/>
  <c r="M1297" i="4"/>
  <c r="M1330" i="4"/>
  <c r="N1345" i="4"/>
  <c r="M1345" i="4"/>
  <c r="N1426" i="4"/>
  <c r="M1426" i="4"/>
  <c r="N1587" i="4"/>
  <c r="N807" i="4"/>
  <c r="N831" i="4"/>
  <c r="N876" i="4"/>
  <c r="N888" i="4"/>
  <c r="N919" i="4"/>
  <c r="M925" i="4"/>
  <c r="N984" i="4"/>
  <c r="N996" i="4"/>
  <c r="M1002" i="4"/>
  <c r="M1022" i="4"/>
  <c r="M1030" i="4"/>
  <c r="N1051" i="4"/>
  <c r="N1065" i="4"/>
  <c r="N1108" i="4"/>
  <c r="N1116" i="4"/>
  <c r="N1139" i="4"/>
  <c r="M1144" i="4"/>
  <c r="N1155" i="4"/>
  <c r="M1155" i="4"/>
  <c r="N1201" i="4"/>
  <c r="AB164" i="4" s="1"/>
  <c r="N1220" i="4"/>
  <c r="N1238" i="4"/>
  <c r="N1245" i="4"/>
  <c r="N1248" i="4"/>
  <c r="AB176" i="4" s="1"/>
  <c r="N1289" i="4"/>
  <c r="M1337" i="4"/>
  <c r="N1059" i="4"/>
  <c r="AB143" i="4" s="1"/>
  <c r="N1179" i="4"/>
  <c r="N1203" i="4"/>
  <c r="N1240" i="4"/>
  <c r="N1391" i="4"/>
  <c r="N1420" i="4"/>
  <c r="M1420" i="4"/>
  <c r="N1450" i="4"/>
  <c r="M1450" i="4"/>
  <c r="N1035" i="4"/>
  <c r="N1107" i="4"/>
  <c r="M1107" i="4"/>
  <c r="N1332" i="4"/>
  <c r="M1332" i="4"/>
  <c r="M1334" i="4"/>
  <c r="N1334" i="4"/>
  <c r="M1445" i="4"/>
  <c r="M1538" i="4"/>
  <c r="N1563" i="4"/>
  <c r="AB215" i="4" s="1"/>
  <c r="N1253" i="4"/>
  <c r="N1355" i="4"/>
  <c r="M1358" i="4"/>
  <c r="N1358" i="4"/>
  <c r="N1373" i="4"/>
  <c r="AB190" i="4" s="1"/>
  <c r="N1392" i="4"/>
  <c r="N1397" i="4"/>
  <c r="M1397" i="4"/>
  <c r="N1437" i="4"/>
  <c r="N1438" i="4"/>
  <c r="N1413" i="4"/>
  <c r="M1413" i="4"/>
  <c r="N1546" i="4"/>
  <c r="M1546" i="4"/>
  <c r="M1457" i="4"/>
  <c r="AA197" i="4" s="1"/>
  <c r="N1457" i="4"/>
  <c r="AB197" i="4" s="1"/>
  <c r="N1569" i="4"/>
  <c r="N1236" i="4"/>
  <c r="M1236" i="4"/>
  <c r="N1366" i="4"/>
  <c r="M1366" i="4"/>
  <c r="N1449" i="4"/>
  <c r="M1449" i="4"/>
  <c r="M1385" i="4"/>
  <c r="N1439" i="4"/>
  <c r="AB196" i="4" s="1"/>
  <c r="M1444" i="4"/>
  <c r="N1552" i="4"/>
  <c r="M1552" i="4"/>
  <c r="M1564" i="4"/>
  <c r="M1569" i="4"/>
  <c r="M1581" i="4"/>
  <c r="N1361" i="4"/>
  <c r="M1361" i="4"/>
  <c r="N1419" i="4"/>
  <c r="M1419" i="4"/>
  <c r="N1444" i="4"/>
  <c r="M1547" i="4"/>
  <c r="N1559" i="4"/>
  <c r="N1333" i="4"/>
  <c r="N1443" i="4"/>
  <c r="M1443" i="4"/>
  <c r="N1456" i="4"/>
  <c r="M1456" i="4"/>
  <c r="N1578" i="4"/>
  <c r="M1185" i="4"/>
  <c r="M1256" i="4"/>
  <c r="M1286" i="4"/>
  <c r="M1333" i="4"/>
  <c r="M1373" i="4"/>
  <c r="AA190" i="4" s="1"/>
  <c r="M1438" i="4"/>
  <c r="N1558" i="4"/>
  <c r="M1540" i="4"/>
  <c r="AA210" i="4" s="1"/>
  <c r="N1595" i="4"/>
  <c r="N1410" i="4"/>
  <c r="M1455" i="4"/>
  <c r="N1469" i="4"/>
  <c r="N1493" i="4"/>
  <c r="M1528" i="4"/>
  <c r="M1534" i="4"/>
  <c r="AA208" i="4" s="1"/>
  <c r="M1545" i="4"/>
  <c r="N1551" i="4"/>
  <c r="AB214" i="4" s="1"/>
  <c r="M1574" i="4"/>
  <c r="N1534" i="4"/>
  <c r="AB208" i="4" s="1"/>
  <c r="N1545" i="4"/>
  <c r="N164" i="4"/>
  <c r="M164" i="4"/>
  <c r="N176" i="4"/>
  <c r="M176" i="4"/>
  <c r="M183" i="4"/>
  <c r="N187" i="4"/>
  <c r="M187" i="4"/>
  <c r="N235" i="4"/>
  <c r="AB50" i="4" s="1"/>
  <c r="M235" i="4"/>
  <c r="AA50" i="4" s="1"/>
  <c r="N338" i="4"/>
  <c r="M338" i="4"/>
  <c r="N283" i="4"/>
  <c r="M283" i="4"/>
  <c r="N577" i="4"/>
  <c r="M577" i="4"/>
  <c r="N651" i="4"/>
  <c r="M651" i="4"/>
  <c r="N775" i="4"/>
  <c r="M775" i="4"/>
  <c r="N21" i="4"/>
  <c r="AB21" i="4" s="1"/>
  <c r="M32" i="4"/>
  <c r="N33" i="4"/>
  <c r="M44" i="4"/>
  <c r="N45" i="4"/>
  <c r="M56" i="4"/>
  <c r="AA25" i="4" s="1"/>
  <c r="N57" i="4"/>
  <c r="M68" i="4"/>
  <c r="N69" i="4"/>
  <c r="M80" i="4"/>
  <c r="N81" i="4"/>
  <c r="M92" i="4"/>
  <c r="N93" i="4"/>
  <c r="M104" i="4"/>
  <c r="N105" i="4"/>
  <c r="M116" i="4"/>
  <c r="N117" i="4"/>
  <c r="M128" i="4"/>
  <c r="N129" i="4"/>
  <c r="M140" i="4"/>
  <c r="N141" i="4"/>
  <c r="M151" i="4"/>
  <c r="N152" i="4"/>
  <c r="M159" i="4"/>
  <c r="N183" i="4"/>
  <c r="N260" i="4"/>
  <c r="M260" i="4"/>
  <c r="N308" i="4"/>
  <c r="M308" i="4"/>
  <c r="M348" i="4"/>
  <c r="N348" i="4"/>
  <c r="N554" i="4"/>
  <c r="M554" i="4"/>
  <c r="N32" i="4"/>
  <c r="N44" i="4"/>
  <c r="N56" i="4"/>
  <c r="AB25" i="4" s="1"/>
  <c r="N68" i="4"/>
  <c r="N80" i="4"/>
  <c r="N92" i="4"/>
  <c r="N104" i="4"/>
  <c r="N116" i="4"/>
  <c r="N128" i="4"/>
  <c r="N140" i="4"/>
  <c r="N151" i="4"/>
  <c r="N159" i="4"/>
  <c r="N189" i="4"/>
  <c r="M214" i="4"/>
  <c r="N224" i="4"/>
  <c r="AB48" i="4" s="1"/>
  <c r="M224" i="4"/>
  <c r="AA48" i="4" s="1"/>
  <c r="M250" i="4"/>
  <c r="M171" i="4"/>
  <c r="N175" i="4"/>
  <c r="M175" i="4"/>
  <c r="N200" i="4"/>
  <c r="M200" i="4"/>
  <c r="M207" i="4"/>
  <c r="N211" i="4"/>
  <c r="M211" i="4"/>
  <c r="N214" i="4"/>
  <c r="N247" i="4"/>
  <c r="M247" i="4"/>
  <c r="N250" i="4"/>
  <c r="N295" i="4"/>
  <c r="AB57" i="4" s="1"/>
  <c r="M295" i="4"/>
  <c r="AA57" i="4" s="1"/>
  <c r="N272" i="4"/>
  <c r="M272" i="4"/>
  <c r="M360" i="4"/>
  <c r="N360" i="4"/>
  <c r="N385" i="4"/>
  <c r="M385" i="4"/>
  <c r="N493" i="4"/>
  <c r="M493" i="4"/>
  <c r="M28" i="4"/>
  <c r="M40" i="4"/>
  <c r="M52" i="4"/>
  <c r="M64" i="4"/>
  <c r="M76" i="4"/>
  <c r="M88" i="4"/>
  <c r="M100" i="4"/>
  <c r="AA33" i="4" s="1"/>
  <c r="M112" i="4"/>
  <c r="M124" i="4"/>
  <c r="M136" i="4"/>
  <c r="M148" i="4"/>
  <c r="N157" i="4"/>
  <c r="N171" i="4"/>
  <c r="N207" i="4"/>
  <c r="N213" i="4"/>
  <c r="M343" i="4"/>
  <c r="N343" i="4"/>
  <c r="N356" i="4"/>
  <c r="M356" i="4"/>
  <c r="M27" i="4"/>
  <c r="N28" i="4"/>
  <c r="M39" i="4"/>
  <c r="N40" i="4"/>
  <c r="M51" i="4"/>
  <c r="N52" i="4"/>
  <c r="M63" i="4"/>
  <c r="N64" i="4"/>
  <c r="M75" i="4"/>
  <c r="N76" i="4"/>
  <c r="M87" i="4"/>
  <c r="N88" i="4"/>
  <c r="M99" i="4"/>
  <c r="N100" i="4"/>
  <c r="AB33" i="4" s="1"/>
  <c r="M111" i="4"/>
  <c r="N112" i="4"/>
  <c r="M123" i="4"/>
  <c r="N124" i="4"/>
  <c r="M135" i="4"/>
  <c r="N136" i="4"/>
  <c r="M147" i="4"/>
  <c r="N148" i="4"/>
  <c r="M156" i="4"/>
  <c r="M166" i="4"/>
  <c r="N177" i="4"/>
  <c r="M226" i="4"/>
  <c r="N236" i="4"/>
  <c r="M236" i="4"/>
  <c r="N259" i="4"/>
  <c r="M259" i="4"/>
  <c r="N307" i="4"/>
  <c r="M307" i="4"/>
  <c r="N27" i="4"/>
  <c r="N39" i="4"/>
  <c r="N51" i="4"/>
  <c r="N63" i="4"/>
  <c r="N75" i="4"/>
  <c r="N87" i="4"/>
  <c r="N99" i="4"/>
  <c r="N111" i="4"/>
  <c r="N123" i="4"/>
  <c r="N135" i="4"/>
  <c r="M146" i="4"/>
  <c r="AA35" i="4" s="1"/>
  <c r="N147" i="4"/>
  <c r="N156" i="4"/>
  <c r="M162" i="4"/>
  <c r="N166" i="4"/>
  <c r="N188" i="4"/>
  <c r="AB41" i="4" s="1"/>
  <c r="M188" i="4"/>
  <c r="AA41" i="4" s="1"/>
  <c r="M192" i="4"/>
  <c r="M195" i="4"/>
  <c r="N199" i="4"/>
  <c r="M199" i="4"/>
  <c r="M202" i="4"/>
  <c r="M213" i="4"/>
  <c r="N223" i="4"/>
  <c r="M223" i="4"/>
  <c r="N226" i="4"/>
  <c r="N284" i="4"/>
  <c r="M284" i="4"/>
  <c r="M25" i="4"/>
  <c r="N26" i="4"/>
  <c r="M37" i="4"/>
  <c r="N38" i="4"/>
  <c r="M49" i="4"/>
  <c r="AA24" i="4" s="1"/>
  <c r="N50" i="4"/>
  <c r="M61" i="4"/>
  <c r="N62" i="4"/>
  <c r="AB28" i="4" s="1"/>
  <c r="M73" i="4"/>
  <c r="N74" i="4"/>
  <c r="M85" i="4"/>
  <c r="AA31" i="4" s="1"/>
  <c r="N86" i="4"/>
  <c r="M97" i="4"/>
  <c r="N98" i="4"/>
  <c r="M109" i="4"/>
  <c r="N110" i="4"/>
  <c r="M121" i="4"/>
  <c r="N122" i="4"/>
  <c r="M133" i="4"/>
  <c r="N134" i="4"/>
  <c r="M145" i="4"/>
  <c r="N146" i="4"/>
  <c r="AB35" i="4" s="1"/>
  <c r="N162" i="4"/>
  <c r="N165" i="4"/>
  <c r="M177" i="4"/>
  <c r="N192" i="4"/>
  <c r="N202" i="4"/>
  <c r="M24" i="4"/>
  <c r="N25" i="4"/>
  <c r="M36" i="4"/>
  <c r="N37" i="4"/>
  <c r="M48" i="4"/>
  <c r="N49" i="4"/>
  <c r="AB24" i="4" s="1"/>
  <c r="M60" i="4"/>
  <c r="AA27" i="4" s="1"/>
  <c r="N61" i="4"/>
  <c r="M72" i="4"/>
  <c r="N73" i="4"/>
  <c r="M84" i="4"/>
  <c r="N85" i="4"/>
  <c r="AB31" i="4" s="1"/>
  <c r="M96" i="4"/>
  <c r="N97" i="4"/>
  <c r="M108" i="4"/>
  <c r="N109" i="4"/>
  <c r="M120" i="4"/>
  <c r="N121" i="4"/>
  <c r="M132" i="4"/>
  <c r="N133" i="4"/>
  <c r="M144" i="4"/>
  <c r="N145" i="4"/>
  <c r="M154" i="4"/>
  <c r="N195" i="4"/>
  <c r="N271" i="4"/>
  <c r="M271" i="4"/>
  <c r="N421" i="4"/>
  <c r="M421" i="4"/>
  <c r="N201" i="4"/>
  <c r="N212" i="4"/>
  <c r="M212" i="4"/>
  <c r="N248" i="4"/>
  <c r="M248" i="4"/>
  <c r="N296" i="4"/>
  <c r="M296" i="4"/>
  <c r="M319" i="4"/>
  <c r="AA59" i="4" s="1"/>
  <c r="N319" i="4"/>
  <c r="AB59" i="4" s="1"/>
  <c r="N332" i="4"/>
  <c r="M332" i="4"/>
  <c r="N481" i="4"/>
  <c r="M481" i="4"/>
  <c r="N542" i="4"/>
  <c r="M542" i="4"/>
  <c r="N592" i="4"/>
  <c r="M592" i="4"/>
  <c r="N647" i="4"/>
  <c r="M647" i="4"/>
  <c r="N760" i="4"/>
  <c r="M760" i="4"/>
  <c r="N225" i="4"/>
  <c r="N237" i="4"/>
  <c r="N249" i="4"/>
  <c r="N261" i="4"/>
  <c r="N273" i="4"/>
  <c r="N285" i="4"/>
  <c r="N297" i="4"/>
  <c r="N309" i="4"/>
  <c r="AB58" i="4" s="1"/>
  <c r="N326" i="4"/>
  <c r="N333" i="4"/>
  <c r="N352" i="4"/>
  <c r="N374" i="4"/>
  <c r="N408" i="4"/>
  <c r="M408" i="4"/>
  <c r="N446" i="4"/>
  <c r="M446" i="4"/>
  <c r="N505" i="4"/>
  <c r="M505" i="4"/>
  <c r="N378" i="4"/>
  <c r="M378" i="4"/>
  <c r="M381" i="4"/>
  <c r="N410" i="4"/>
  <c r="N517" i="4"/>
  <c r="M517" i="4"/>
  <c r="N634" i="4"/>
  <c r="M634" i="4"/>
  <c r="M174" i="4"/>
  <c r="M186" i="4"/>
  <c r="M198" i="4"/>
  <c r="M210" i="4"/>
  <c r="M222" i="4"/>
  <c r="AA47" i="4" s="1"/>
  <c r="M234" i="4"/>
  <c r="M246" i="4"/>
  <c r="M258" i="4"/>
  <c r="M270" i="4"/>
  <c r="AA52" i="4" s="1"/>
  <c r="M282" i="4"/>
  <c r="M294" i="4"/>
  <c r="M306" i="4"/>
  <c r="M318" i="4"/>
  <c r="M325" i="4"/>
  <c r="AA60" i="4" s="1"/>
  <c r="N337" i="4"/>
  <c r="M337" i="4"/>
  <c r="N397" i="4"/>
  <c r="M397" i="4"/>
  <c r="N433" i="4"/>
  <c r="M433" i="4"/>
  <c r="N458" i="4"/>
  <c r="AB72" i="4" s="1"/>
  <c r="M458" i="4"/>
  <c r="AA72" i="4" s="1"/>
  <c r="N529" i="4"/>
  <c r="M529" i="4"/>
  <c r="N582" i="4"/>
  <c r="M582" i="4"/>
  <c r="N604" i="4"/>
  <c r="M604" i="4"/>
  <c r="N362" i="4"/>
  <c r="N541" i="4"/>
  <c r="M541" i="4"/>
  <c r="N736" i="4"/>
  <c r="M736" i="4"/>
  <c r="M172" i="4"/>
  <c r="M184" i="4"/>
  <c r="M196" i="4"/>
  <c r="M208" i="4"/>
  <c r="AA45" i="4" s="1"/>
  <c r="M220" i="4"/>
  <c r="M232" i="4"/>
  <c r="M244" i="4"/>
  <c r="M256" i="4"/>
  <c r="M268" i="4"/>
  <c r="M280" i="4"/>
  <c r="M292" i="4"/>
  <c r="M304" i="4"/>
  <c r="M316" i="4"/>
  <c r="M342" i="4"/>
  <c r="N350" i="4"/>
  <c r="N373" i="4"/>
  <c r="M373" i="4"/>
  <c r="N384" i="4"/>
  <c r="M384" i="4"/>
  <c r="N420" i="4"/>
  <c r="M420" i="4"/>
  <c r="N470" i="4"/>
  <c r="AB73" i="4" s="1"/>
  <c r="M470" i="4"/>
  <c r="AA73" i="4" s="1"/>
  <c r="N553" i="4"/>
  <c r="M553" i="4"/>
  <c r="N623" i="4"/>
  <c r="M623" i="4"/>
  <c r="M219" i="4"/>
  <c r="M231" i="4"/>
  <c r="M243" i="4"/>
  <c r="M255" i="4"/>
  <c r="AA51" i="4" s="1"/>
  <c r="M267" i="4"/>
  <c r="M279" i="4"/>
  <c r="M291" i="4"/>
  <c r="M303" i="4"/>
  <c r="M315" i="4"/>
  <c r="N324" i="4"/>
  <c r="M330" i="4"/>
  <c r="AA61" i="4" s="1"/>
  <c r="M362" i="4"/>
  <c r="N366" i="4"/>
  <c r="AB65" i="4" s="1"/>
  <c r="M366" i="4"/>
  <c r="AA65" i="4" s="1"/>
  <c r="M369" i="4"/>
  <c r="N386" i="4"/>
  <c r="N390" i="4"/>
  <c r="M390" i="4"/>
  <c r="N422" i="4"/>
  <c r="N445" i="4"/>
  <c r="M445" i="4"/>
  <c r="N482" i="4"/>
  <c r="M482" i="4"/>
  <c r="N597" i="4"/>
  <c r="M597" i="4"/>
  <c r="N711" i="4"/>
  <c r="M711" i="4"/>
  <c r="N219" i="4"/>
  <c r="N231" i="4"/>
  <c r="N243" i="4"/>
  <c r="N255" i="4"/>
  <c r="AB51" i="4" s="1"/>
  <c r="N267" i="4"/>
  <c r="N279" i="4"/>
  <c r="N291" i="4"/>
  <c r="N303" i="4"/>
  <c r="M345" i="4"/>
  <c r="N409" i="4"/>
  <c r="M409" i="4"/>
  <c r="N494" i="4"/>
  <c r="M494" i="4"/>
  <c r="N562" i="4"/>
  <c r="M562" i="4"/>
  <c r="N570" i="4"/>
  <c r="M570" i="4"/>
  <c r="N336" i="4"/>
  <c r="M357" i="4"/>
  <c r="N361" i="4"/>
  <c r="M361" i="4"/>
  <c r="N369" i="4"/>
  <c r="M386" i="4"/>
  <c r="M422" i="4"/>
  <c r="N457" i="4"/>
  <c r="M457" i="4"/>
  <c r="N506" i="4"/>
  <c r="M506" i="4"/>
  <c r="N349" i="4"/>
  <c r="M349" i="4"/>
  <c r="N368" i="4"/>
  <c r="N396" i="4"/>
  <c r="M396" i="4"/>
  <c r="N432" i="4"/>
  <c r="M432" i="4"/>
  <c r="N518" i="4"/>
  <c r="M518" i="4"/>
  <c r="N616" i="4"/>
  <c r="M616" i="4"/>
  <c r="N664" i="4"/>
  <c r="M664" i="4"/>
  <c r="M372" i="4"/>
  <c r="N398" i="4"/>
  <c r="N434" i="4"/>
  <c r="N469" i="4"/>
  <c r="M469" i="4"/>
  <c r="N530" i="4"/>
  <c r="M530" i="4"/>
  <c r="N587" i="4"/>
  <c r="N627" i="4"/>
  <c r="M627" i="4"/>
  <c r="N640" i="4"/>
  <c r="M640" i="4"/>
  <c r="N683" i="4"/>
  <c r="M683" i="4"/>
  <c r="N700" i="4"/>
  <c r="M700" i="4"/>
  <c r="N719" i="4"/>
  <c r="M719" i="4"/>
  <c r="N723" i="4"/>
  <c r="M723" i="4"/>
  <c r="M444" i="4"/>
  <c r="M456" i="4"/>
  <c r="M468" i="4"/>
  <c r="M480" i="4"/>
  <c r="AA75" i="4" s="1"/>
  <c r="M492" i="4"/>
  <c r="AA78" i="4" s="1"/>
  <c r="M504" i="4"/>
  <c r="M516" i="4"/>
  <c r="M528" i="4"/>
  <c r="M540" i="4"/>
  <c r="M552" i="4"/>
  <c r="AA88" i="4" s="1"/>
  <c r="M569" i="4"/>
  <c r="M576" i="4"/>
  <c r="M581" i="4"/>
  <c r="M587" i="4"/>
  <c r="N599" i="4"/>
  <c r="N611" i="4"/>
  <c r="M611" i="4"/>
  <c r="N687" i="4"/>
  <c r="M687" i="4"/>
  <c r="M828" i="4"/>
  <c r="N828" i="4"/>
  <c r="N444" i="4"/>
  <c r="N456" i="4"/>
  <c r="N468" i="4"/>
  <c r="N480" i="4"/>
  <c r="AB75" i="4" s="1"/>
  <c r="N492" i="4"/>
  <c r="AB78" i="4" s="1"/>
  <c r="N504" i="4"/>
  <c r="N516" i="4"/>
  <c r="N528" i="4"/>
  <c r="N540" i="4"/>
  <c r="N552" i="4"/>
  <c r="AB88" i="4" s="1"/>
  <c r="N569" i="4"/>
  <c r="N575" i="4"/>
  <c r="N576" i="4"/>
  <c r="N581" i="4"/>
  <c r="N586" i="4"/>
  <c r="M586" i="4"/>
  <c r="N591" i="4"/>
  <c r="M591" i="4"/>
  <c r="N615" i="4"/>
  <c r="M615" i="4"/>
  <c r="N622" i="4"/>
  <c r="M622" i="4"/>
  <c r="N659" i="4"/>
  <c r="M659" i="4"/>
  <c r="N751" i="4"/>
  <c r="M751" i="4"/>
  <c r="N873" i="4"/>
  <c r="M873" i="4"/>
  <c r="N479" i="4"/>
  <c r="N491" i="4"/>
  <c r="N503" i="4"/>
  <c r="N515" i="4"/>
  <c r="N527" i="4"/>
  <c r="N539" i="4"/>
  <c r="N551" i="4"/>
  <c r="N568" i="4"/>
  <c r="AB90" i="4" s="1"/>
  <c r="M599" i="4"/>
  <c r="N603" i="4"/>
  <c r="M603" i="4"/>
  <c r="N663" i="4"/>
  <c r="AB95" i="4" s="1"/>
  <c r="M663" i="4"/>
  <c r="AA95" i="4" s="1"/>
  <c r="N676" i="4"/>
  <c r="M676" i="4"/>
  <c r="N731" i="4"/>
  <c r="M731" i="4"/>
  <c r="N735" i="4"/>
  <c r="M735" i="4"/>
  <c r="N836" i="4"/>
  <c r="M836" i="4"/>
  <c r="M393" i="4"/>
  <c r="M405" i="4"/>
  <c r="M417" i="4"/>
  <c r="M429" i="4"/>
  <c r="M441" i="4"/>
  <c r="M453" i="4"/>
  <c r="M465" i="4"/>
  <c r="M477" i="4"/>
  <c r="M489" i="4"/>
  <c r="M501" i="4"/>
  <c r="AA81" i="4" s="1"/>
  <c r="M513" i="4"/>
  <c r="M525" i="4"/>
  <c r="AA85" i="4" s="1"/>
  <c r="M537" i="4"/>
  <c r="M549" i="4"/>
  <c r="AA87" i="4" s="1"/>
  <c r="M567" i="4"/>
  <c r="M575" i="4"/>
  <c r="M580" i="4"/>
  <c r="N635" i="4"/>
  <c r="M635" i="4"/>
  <c r="N695" i="4"/>
  <c r="M695" i="4"/>
  <c r="N712" i="4"/>
  <c r="AB102" i="4" s="1"/>
  <c r="M712" i="4"/>
  <c r="AA102" i="4" s="1"/>
  <c r="N800" i="4"/>
  <c r="M800" i="4"/>
  <c r="N567" i="4"/>
  <c r="N574" i="4"/>
  <c r="M574" i="4"/>
  <c r="N598" i="4"/>
  <c r="M598" i="4"/>
  <c r="N610" i="4"/>
  <c r="M610" i="4"/>
  <c r="N639" i="4"/>
  <c r="M639" i="4"/>
  <c r="N652" i="4"/>
  <c r="M652" i="4"/>
  <c r="N699" i="4"/>
  <c r="M699" i="4"/>
  <c r="N754" i="4"/>
  <c r="M754" i="4"/>
  <c r="N791" i="4"/>
  <c r="M791" i="4"/>
  <c r="M355" i="4"/>
  <c r="M367" i="4"/>
  <c r="M379" i="4"/>
  <c r="N380" i="4"/>
  <c r="M391" i="4"/>
  <c r="N392" i="4"/>
  <c r="M403" i="4"/>
  <c r="N404" i="4"/>
  <c r="M415" i="4"/>
  <c r="N416" i="4"/>
  <c r="M427" i="4"/>
  <c r="N428" i="4"/>
  <c r="M439" i="4"/>
  <c r="N440" i="4"/>
  <c r="M451" i="4"/>
  <c r="N452" i="4"/>
  <c r="M463" i="4"/>
  <c r="N464" i="4"/>
  <c r="M475" i="4"/>
  <c r="N476" i="4"/>
  <c r="M487" i="4"/>
  <c r="N488" i="4"/>
  <c r="M499" i="4"/>
  <c r="AA80" i="4" s="1"/>
  <c r="N500" i="4"/>
  <c r="M511" i="4"/>
  <c r="N512" i="4"/>
  <c r="M523" i="4"/>
  <c r="N524" i="4"/>
  <c r="M535" i="4"/>
  <c r="M547" i="4"/>
  <c r="M557" i="4"/>
  <c r="AA89" i="4" s="1"/>
  <c r="M566" i="4"/>
  <c r="N628" i="4"/>
  <c r="M628" i="4"/>
  <c r="M402" i="4"/>
  <c r="M414" i="4"/>
  <c r="M426" i="4"/>
  <c r="M438" i="4"/>
  <c r="M450" i="4"/>
  <c r="M462" i="4"/>
  <c r="M474" i="4"/>
  <c r="M486" i="4"/>
  <c r="M498" i="4"/>
  <c r="M510" i="4"/>
  <c r="M522" i="4"/>
  <c r="M534" i="4"/>
  <c r="M546" i="4"/>
  <c r="M556" i="4"/>
  <c r="M565" i="4"/>
  <c r="N585" i="4"/>
  <c r="N590" i="4"/>
  <c r="M593" i="4"/>
  <c r="N671" i="4"/>
  <c r="M671" i="4"/>
  <c r="N724" i="4"/>
  <c r="M724" i="4"/>
  <c r="N747" i="4"/>
  <c r="M747" i="4"/>
  <c r="N593" i="4"/>
  <c r="N675" i="4"/>
  <c r="M675" i="4"/>
  <c r="N688" i="4"/>
  <c r="M688" i="4"/>
  <c r="N707" i="4"/>
  <c r="M707" i="4"/>
  <c r="N766" i="4"/>
  <c r="AB106" i="4" s="1"/>
  <c r="M766" i="4"/>
  <c r="AA106" i="4" s="1"/>
  <c r="N823" i="4"/>
  <c r="M823" i="4"/>
  <c r="N1317" i="4"/>
  <c r="M1317" i="4"/>
  <c r="N1567" i="4"/>
  <c r="M1567" i="4"/>
  <c r="N772" i="4"/>
  <c r="M772" i="4"/>
  <c r="N776" i="4"/>
  <c r="N861" i="4"/>
  <c r="N917" i="4"/>
  <c r="M917" i="4"/>
  <c r="N981" i="4"/>
  <c r="M981" i="4"/>
  <c r="N1075" i="4"/>
  <c r="M1075" i="4"/>
  <c r="N788" i="4"/>
  <c r="N816" i="4"/>
  <c r="N825" i="4"/>
  <c r="M776" i="4"/>
  <c r="N780" i="4"/>
  <c r="N799" i="4"/>
  <c r="M799" i="4"/>
  <c r="N812" i="4"/>
  <c r="M812" i="4"/>
  <c r="N835" i="4"/>
  <c r="M835" i="4"/>
  <c r="N848" i="4"/>
  <c r="M848" i="4"/>
  <c r="M861" i="4"/>
  <c r="N885" i="4"/>
  <c r="M885" i="4"/>
  <c r="N957" i="4"/>
  <c r="M957" i="4"/>
  <c r="N1050" i="4"/>
  <c r="M1050" i="4"/>
  <c r="N787" i="4"/>
  <c r="M787" i="4"/>
  <c r="N897" i="4"/>
  <c r="M897" i="4"/>
  <c r="N720" i="4"/>
  <c r="N732" i="4"/>
  <c r="N743" i="4"/>
  <c r="AB105" i="4" s="1"/>
  <c r="N752" i="4"/>
  <c r="N765" i="4"/>
  <c r="N779" i="4"/>
  <c r="N801" i="4"/>
  <c r="AB113" i="4" s="1"/>
  <c r="N837" i="4"/>
  <c r="N860" i="4"/>
  <c r="M860" i="4"/>
  <c r="N905" i="4"/>
  <c r="M905" i="4"/>
  <c r="N911" i="4"/>
  <c r="M911" i="4"/>
  <c r="M646" i="4"/>
  <c r="M658" i="4"/>
  <c r="M670" i="4"/>
  <c r="M682" i="4"/>
  <c r="AA98" i="4" s="1"/>
  <c r="M694" i="4"/>
  <c r="M706" i="4"/>
  <c r="M718" i="4"/>
  <c r="M730" i="4"/>
  <c r="M742" i="4"/>
  <c r="M774" i="4"/>
  <c r="AA109" i="4" s="1"/>
  <c r="N811" i="4"/>
  <c r="M811" i="4"/>
  <c r="N824" i="4"/>
  <c r="M824" i="4"/>
  <c r="N847" i="4"/>
  <c r="M847" i="4"/>
  <c r="M928" i="4"/>
  <c r="N928" i="4"/>
  <c r="M609" i="4"/>
  <c r="M621" i="4"/>
  <c r="M633" i="4"/>
  <c r="M645" i="4"/>
  <c r="N646" i="4"/>
  <c r="M657" i="4"/>
  <c r="N658" i="4"/>
  <c r="M669" i="4"/>
  <c r="N670" i="4"/>
  <c r="M681" i="4"/>
  <c r="N682" i="4"/>
  <c r="AB98" i="4" s="1"/>
  <c r="M693" i="4"/>
  <c r="AA99" i="4" s="1"/>
  <c r="N694" i="4"/>
  <c r="M705" i="4"/>
  <c r="AA101" i="4" s="1"/>
  <c r="N706" i="4"/>
  <c r="M717" i="4"/>
  <c r="AA104" i="4" s="1"/>
  <c r="N718" i="4"/>
  <c r="M729" i="4"/>
  <c r="N730" i="4"/>
  <c r="M741" i="4"/>
  <c r="N742" i="4"/>
  <c r="M750" i="4"/>
  <c r="N759" i="4"/>
  <c r="M764" i="4"/>
  <c r="N783" i="4"/>
  <c r="M801" i="4"/>
  <c r="AA113" i="4" s="1"/>
  <c r="M837" i="4"/>
  <c r="N609" i="4"/>
  <c r="N621" i="4"/>
  <c r="N633" i="4"/>
  <c r="N645" i="4"/>
  <c r="N657" i="4"/>
  <c r="N669" i="4"/>
  <c r="N681" i="4"/>
  <c r="N693" i="4"/>
  <c r="AB99" i="4" s="1"/>
  <c r="N705" i="4"/>
  <c r="AB101" i="4" s="1"/>
  <c r="N717" i="4"/>
  <c r="AB104" i="4" s="1"/>
  <c r="N729" i="4"/>
  <c r="N741" i="4"/>
  <c r="N750" i="4"/>
  <c r="N774" i="4"/>
  <c r="AB109" i="4" s="1"/>
  <c r="M786" i="4"/>
  <c r="N798" i="4"/>
  <c r="M798" i="4"/>
  <c r="N813" i="4"/>
  <c r="AB114" i="4" s="1"/>
  <c r="N849" i="4"/>
  <c r="N859" i="4"/>
  <c r="M859" i="4"/>
  <c r="N900" i="4"/>
  <c r="M906" i="4"/>
  <c r="M913" i="4"/>
  <c r="N924" i="4"/>
  <c r="N965" i="4"/>
  <c r="M965" i="4"/>
  <c r="N1029" i="4"/>
  <c r="M1029" i="4"/>
  <c r="N1041" i="4"/>
  <c r="M1041" i="4"/>
  <c r="N1089" i="4"/>
  <c r="M1089" i="4"/>
  <c r="N1001" i="4"/>
  <c r="M1001" i="4"/>
  <c r="N1004" i="4"/>
  <c r="M1004" i="4"/>
  <c r="N1233" i="4"/>
  <c r="M1233" i="4"/>
  <c r="N1292" i="4"/>
  <c r="M1292" i="4"/>
  <c r="N967" i="4"/>
  <c r="N991" i="4"/>
  <c r="N1016" i="4"/>
  <c r="M1016" i="4"/>
  <c r="N1169" i="4"/>
  <c r="M1169" i="4"/>
  <c r="M872" i="4"/>
  <c r="M884" i="4"/>
  <c r="M896" i="4"/>
  <c r="AA122" i="4" s="1"/>
  <c r="N932" i="4"/>
  <c r="M937" i="4"/>
  <c r="N941" i="4"/>
  <c r="M941" i="4"/>
  <c r="M956" i="4"/>
  <c r="M980" i="4"/>
  <c r="N1028" i="4"/>
  <c r="M1028" i="4"/>
  <c r="N1040" i="4"/>
  <c r="M1040" i="4"/>
  <c r="M1081" i="4"/>
  <c r="N1081" i="4"/>
  <c r="N1161" i="4"/>
  <c r="M1161" i="4"/>
  <c r="M871" i="4"/>
  <c r="N872" i="4"/>
  <c r="M883" i="4"/>
  <c r="AA120" i="4" s="1"/>
  <c r="N884" i="4"/>
  <c r="M895" i="4"/>
  <c r="N896" i="4"/>
  <c r="AB122" i="4" s="1"/>
  <c r="N904" i="4"/>
  <c r="N916" i="4"/>
  <c r="M967" i="4"/>
  <c r="M991" i="4"/>
  <c r="M810" i="4"/>
  <c r="M822" i="4"/>
  <c r="M834" i="4"/>
  <c r="M846" i="4"/>
  <c r="M858" i="4"/>
  <c r="M870" i="4"/>
  <c r="AA118" i="4" s="1"/>
  <c r="N871" i="4"/>
  <c r="M882" i="4"/>
  <c r="N883" i="4"/>
  <c r="AB120" i="4" s="1"/>
  <c r="M894" i="4"/>
  <c r="N895" i="4"/>
  <c r="M903" i="4"/>
  <c r="M915" i="4"/>
  <c r="AA124" i="4" s="1"/>
  <c r="M921" i="4"/>
  <c r="M931" i="4"/>
  <c r="M945" i="4"/>
  <c r="N953" i="4"/>
  <c r="M953" i="4"/>
  <c r="N956" i="4"/>
  <c r="N977" i="4"/>
  <c r="M977" i="4"/>
  <c r="N980" i="4"/>
  <c r="N810" i="4"/>
  <c r="N822" i="4"/>
  <c r="N834" i="4"/>
  <c r="N846" i="4"/>
  <c r="M857" i="4"/>
  <c r="AA117" i="4" s="1"/>
  <c r="N858" i="4"/>
  <c r="M869" i="4"/>
  <c r="N870" i="4"/>
  <c r="AB118" i="4" s="1"/>
  <c r="M881" i="4"/>
  <c r="N882" i="4"/>
  <c r="N894" i="4"/>
  <c r="N903" i="4"/>
  <c r="N915" i="4"/>
  <c r="AB124" i="4" s="1"/>
  <c r="N931" i="4"/>
  <c r="M940" i="4"/>
  <c r="N1085" i="4"/>
  <c r="M1085" i="4"/>
  <c r="N761" i="4"/>
  <c r="N773" i="4"/>
  <c r="M784" i="4"/>
  <c r="N785" i="4"/>
  <c r="AB112" i="4" s="1"/>
  <c r="M796" i="4"/>
  <c r="N797" i="4"/>
  <c r="M808" i="4"/>
  <c r="N809" i="4"/>
  <c r="M820" i="4"/>
  <c r="N821" i="4"/>
  <c r="AB115" i="4" s="1"/>
  <c r="M832" i="4"/>
  <c r="N833" i="4"/>
  <c r="M844" i="4"/>
  <c r="N845" i="4"/>
  <c r="M856" i="4"/>
  <c r="N857" i="4"/>
  <c r="AB117" i="4" s="1"/>
  <c r="M868" i="4"/>
  <c r="N869" i="4"/>
  <c r="M880" i="4"/>
  <c r="N881" i="4"/>
  <c r="M892" i="4"/>
  <c r="N893" i="4"/>
  <c r="AB121" i="4" s="1"/>
  <c r="M902" i="4"/>
  <c r="M908" i="4"/>
  <c r="N909" i="4"/>
  <c r="N920" i="4"/>
  <c r="M935" i="4"/>
  <c r="N944" i="4"/>
  <c r="N993" i="4"/>
  <c r="M993" i="4"/>
  <c r="M795" i="4"/>
  <c r="M807" i="4"/>
  <c r="M819" i="4"/>
  <c r="M831" i="4"/>
  <c r="N880" i="4"/>
  <c r="N902" i="4"/>
  <c r="M919" i="4"/>
  <c r="N940" i="4"/>
  <c r="N955" i="4"/>
  <c r="M969" i="4"/>
  <c r="N979" i="4"/>
  <c r="M1070" i="4"/>
  <c r="N1070" i="4"/>
  <c r="N952" i="4"/>
  <c r="M952" i="4"/>
  <c r="M968" i="4"/>
  <c r="N1005" i="4"/>
  <c r="M1005" i="4"/>
  <c r="M1057" i="4"/>
  <c r="N1057" i="4"/>
  <c r="N929" i="4"/>
  <c r="M929" i="4"/>
  <c r="N989" i="4"/>
  <c r="M989" i="4"/>
  <c r="M992" i="4"/>
  <c r="N1017" i="4"/>
  <c r="M1017" i="4"/>
  <c r="N1063" i="4"/>
  <c r="M1063" i="4"/>
  <c r="M1097" i="4"/>
  <c r="N1112" i="4"/>
  <c r="M1112" i="4"/>
  <c r="N1123" i="4"/>
  <c r="M1123" i="4"/>
  <c r="N1125" i="4"/>
  <c r="AB148" i="4" s="1"/>
  <c r="N1136" i="4"/>
  <c r="M1136" i="4"/>
  <c r="M1142" i="4"/>
  <c r="AA150" i="4" s="1"/>
  <c r="N1142" i="4"/>
  <c r="AB150" i="4" s="1"/>
  <c r="M1209" i="4"/>
  <c r="N1209" i="4"/>
  <c r="N1555" i="4"/>
  <c r="M1555" i="4"/>
  <c r="M1262" i="4"/>
  <c r="N1262" i="4"/>
  <c r="M1314" i="4"/>
  <c r="N1314" i="4"/>
  <c r="M1084" i="4"/>
  <c r="M1088" i="4"/>
  <c r="N1093" i="4"/>
  <c r="N1097" i="4"/>
  <c r="M1100" i="4"/>
  <c r="M1118" i="4"/>
  <c r="N1118" i="4"/>
  <c r="M1125" i="4"/>
  <c r="AA148" i="4" s="1"/>
  <c r="N1138" i="4"/>
  <c r="N1148" i="4"/>
  <c r="M1148" i="4"/>
  <c r="N1218" i="4"/>
  <c r="M1218" i="4"/>
  <c r="M1274" i="4"/>
  <c r="N1274" i="4"/>
  <c r="N1378" i="4"/>
  <c r="M1378" i="4"/>
  <c r="N1003" i="4"/>
  <c r="N1015" i="4"/>
  <c r="N1027" i="4"/>
  <c r="N1039" i="4"/>
  <c r="N1049" i="4"/>
  <c r="N1056" i="4"/>
  <c r="N1083" i="4"/>
  <c r="N1084" i="4"/>
  <c r="M1339" i="4"/>
  <c r="N1339" i="4"/>
  <c r="N1342" i="4"/>
  <c r="M1342" i="4"/>
  <c r="M1375" i="4"/>
  <c r="N1375" i="4"/>
  <c r="M1013" i="4"/>
  <c r="M1025" i="4"/>
  <c r="M1037" i="4"/>
  <c r="AA139" i="4" s="1"/>
  <c r="M1061" i="4"/>
  <c r="M1068" i="4"/>
  <c r="N1073" i="4"/>
  <c r="M1078" i="4"/>
  <c r="N1088" i="4"/>
  <c r="N1100" i="4"/>
  <c r="N1150" i="4"/>
  <c r="AB152" i="4" s="1"/>
  <c r="M1193" i="4"/>
  <c r="AA162" i="4" s="1"/>
  <c r="N1193" i="4"/>
  <c r="AB162" i="4" s="1"/>
  <c r="N1199" i="4"/>
  <c r="AB163" i="4" s="1"/>
  <c r="M1199" i="4"/>
  <c r="AA163" i="4" s="1"/>
  <c r="M1250" i="4"/>
  <c r="N1250" i="4"/>
  <c r="N1258" i="4"/>
  <c r="M1258" i="4"/>
  <c r="N1311" i="4"/>
  <c r="M1311" i="4"/>
  <c r="M964" i="4"/>
  <c r="M976" i="4"/>
  <c r="M988" i="4"/>
  <c r="M1000" i="4"/>
  <c r="M1012" i="4"/>
  <c r="N1013" i="4"/>
  <c r="M1024" i="4"/>
  <c r="N1025" i="4"/>
  <c r="M1036" i="4"/>
  <c r="N1037" i="4"/>
  <c r="AB139" i="4" s="1"/>
  <c r="M1047" i="4"/>
  <c r="M1054" i="4"/>
  <c r="M1060" i="4"/>
  <c r="N1061" i="4"/>
  <c r="N1068" i="4"/>
  <c r="M1072" i="4"/>
  <c r="AA145" i="4" s="1"/>
  <c r="N1078" i="4"/>
  <c r="M1083" i="4"/>
  <c r="M1114" i="4"/>
  <c r="M1422" i="4"/>
  <c r="N1422" i="4"/>
  <c r="N964" i="4"/>
  <c r="N976" i="4"/>
  <c r="N988" i="4"/>
  <c r="N1000" i="4"/>
  <c r="N1012" i="4"/>
  <c r="N1024" i="4"/>
  <c r="N1036" i="4"/>
  <c r="N1047" i="4"/>
  <c r="N1054" i="4"/>
  <c r="N1060" i="4"/>
  <c r="N1071" i="4"/>
  <c r="N1072" i="4"/>
  <c r="AB145" i="4" s="1"/>
  <c r="N1111" i="4"/>
  <c r="M1111" i="4"/>
  <c r="N1113" i="4"/>
  <c r="N1114" i="4"/>
  <c r="N1124" i="4"/>
  <c r="M1124" i="4"/>
  <c r="N1137" i="4"/>
  <c r="M1137" i="4"/>
  <c r="M1150" i="4"/>
  <c r="AA152" i="4" s="1"/>
  <c r="N1162" i="4"/>
  <c r="M1162" i="4"/>
  <c r="N1170" i="4"/>
  <c r="M1170" i="4"/>
  <c r="N1176" i="4"/>
  <c r="M1176" i="4"/>
  <c r="N1306" i="4"/>
  <c r="M1306" i="4"/>
  <c r="M1082" i="4"/>
  <c r="N1082" i="4"/>
  <c r="N1087" i="4"/>
  <c r="N1099" i="4"/>
  <c r="AB147" i="4" s="1"/>
  <c r="N1365" i="4"/>
  <c r="M1365" i="4"/>
  <c r="M1399" i="4"/>
  <c r="N1399" i="4"/>
  <c r="M949" i="4"/>
  <c r="M961" i="4"/>
  <c r="M973" i="4"/>
  <c r="M985" i="4"/>
  <c r="AA134" i="4" s="1"/>
  <c r="M997" i="4"/>
  <c r="M1009" i="4"/>
  <c r="M1021" i="4"/>
  <c r="M1033" i="4"/>
  <c r="M1045" i="4"/>
  <c r="M1106" i="4"/>
  <c r="N1106" i="4"/>
  <c r="M1130" i="4"/>
  <c r="N1130" i="4"/>
  <c r="N1149" i="4"/>
  <c r="M1149" i="4"/>
  <c r="N1269" i="4"/>
  <c r="AB178" i="4" s="1"/>
  <c r="M1269" i="4"/>
  <c r="AA178" i="4" s="1"/>
  <c r="N1281" i="4"/>
  <c r="M1281" i="4"/>
  <c r="N1052" i="4"/>
  <c r="M1065" i="4"/>
  <c r="N1076" i="4"/>
  <c r="M1087" i="4"/>
  <c r="M1094" i="4"/>
  <c r="N1094" i="4"/>
  <c r="M1099" i="4"/>
  <c r="AA147" i="4" s="1"/>
  <c r="M1102" i="4"/>
  <c r="N1182" i="4"/>
  <c r="M1182" i="4"/>
  <c r="N1278" i="4"/>
  <c r="M1278" i="4"/>
  <c r="M1362" i="4"/>
  <c r="N1362" i="4"/>
  <c r="N1154" i="4"/>
  <c r="N1164" i="4"/>
  <c r="AB155" i="4" s="1"/>
  <c r="N1173" i="4"/>
  <c r="N1185" i="4"/>
  <c r="N1190" i="4"/>
  <c r="N1194" i="4"/>
  <c r="M1194" i="4"/>
  <c r="N1210" i="4"/>
  <c r="M1210" i="4"/>
  <c r="M1224" i="4"/>
  <c r="N1246" i="4"/>
  <c r="AB175" i="4" s="1"/>
  <c r="N1255" i="4"/>
  <c r="N1266" i="4"/>
  <c r="N1328" i="4"/>
  <c r="AB185" i="4" s="1"/>
  <c r="N1336" i="4"/>
  <c r="M1336" i="4"/>
  <c r="M1389" i="4"/>
  <c r="N1223" i="4"/>
  <c r="AB167" i="4" s="1"/>
  <c r="N1241" i="4"/>
  <c r="M1241" i="4"/>
  <c r="N1265" i="4"/>
  <c r="M1265" i="4"/>
  <c r="N1352" i="4"/>
  <c r="M1352" i="4"/>
  <c r="N1418" i="4"/>
  <c r="M1418" i="4"/>
  <c r="N1434" i="4"/>
  <c r="M1434" i="4"/>
  <c r="N1476" i="4"/>
  <c r="M1476" i="4"/>
  <c r="N1488" i="4"/>
  <c r="M1488" i="4"/>
  <c r="N1187" i="4"/>
  <c r="N1294" i="4"/>
  <c r="M1298" i="4"/>
  <c r="N1298" i="4"/>
  <c r="N1323" i="4"/>
  <c r="M1323" i="4"/>
  <c r="N1384" i="4"/>
  <c r="M1384" i="4"/>
  <c r="N1395" i="4"/>
  <c r="M1395" i="4"/>
  <c r="N1398" i="4"/>
  <c r="M1398" i="4"/>
  <c r="N1412" i="4"/>
  <c r="N1453" i="4"/>
  <c r="M1453" i="4"/>
  <c r="N1472" i="4"/>
  <c r="M1472" i="4"/>
  <c r="N1484" i="4"/>
  <c r="M1484" i="4"/>
  <c r="M1160" i="4"/>
  <c r="M1168" i="4"/>
  <c r="AA157" i="4" s="1"/>
  <c r="N1175" i="4"/>
  <c r="N1198" i="4"/>
  <c r="M1198" i="4"/>
  <c r="M1212" i="4"/>
  <c r="M1223" i="4"/>
  <c r="AA167" i="4" s="1"/>
  <c r="M1244" i="4"/>
  <c r="N1257" i="4"/>
  <c r="N1338" i="4"/>
  <c r="M1338" i="4"/>
  <c r="M1354" i="4"/>
  <c r="N1371" i="4"/>
  <c r="AB189" i="4" s="1"/>
  <c r="M1371" i="4"/>
  <c r="AA189" i="4" s="1"/>
  <c r="N1374" i="4"/>
  <c r="M1374" i="4"/>
  <c r="M1135" i="4"/>
  <c r="M1147" i="4"/>
  <c r="M1159" i="4"/>
  <c r="N1160" i="4"/>
  <c r="N1168" i="4"/>
  <c r="AB157" i="4" s="1"/>
  <c r="N1181" i="4"/>
  <c r="AB160" i="4" s="1"/>
  <c r="M1187" i="4"/>
  <c r="M1192" i="4"/>
  <c r="M1202" i="4"/>
  <c r="N1212" i="4"/>
  <c r="N1217" i="4"/>
  <c r="N1232" i="4"/>
  <c r="N1244" i="4"/>
  <c r="M1294" i="4"/>
  <c r="N1305" i="4"/>
  <c r="M1305" i="4"/>
  <c r="M1319" i="4"/>
  <c r="N1319" i="4"/>
  <c r="N1354" i="4"/>
  <c r="M1367" i="4"/>
  <c r="N1367" i="4"/>
  <c r="M1412" i="4"/>
  <c r="N1442" i="4"/>
  <c r="M1442" i="4"/>
  <c r="N1135" i="4"/>
  <c r="N1147" i="4"/>
  <c r="N1159" i="4"/>
  <c r="N1192" i="4"/>
  <c r="N1202" i="4"/>
  <c r="N1206" i="4"/>
  <c r="M1206" i="4"/>
  <c r="N1222" i="4"/>
  <c r="M1222" i="4"/>
  <c r="N1276" i="4"/>
  <c r="M1276" i="4"/>
  <c r="N1283" i="4"/>
  <c r="M1283" i="4"/>
  <c r="N1287" i="4"/>
  <c r="AB181" i="4" s="1"/>
  <c r="M1287" i="4"/>
  <c r="AA181" i="4" s="1"/>
  <c r="N1407" i="4"/>
  <c r="M1109" i="4"/>
  <c r="M1121" i="4"/>
  <c r="M1133" i="4"/>
  <c r="M1145" i="4"/>
  <c r="M1157" i="4"/>
  <c r="N1174" i="4"/>
  <c r="M1174" i="4"/>
  <c r="M1180" i="4"/>
  <c r="N1186" i="4"/>
  <c r="M1186" i="4"/>
  <c r="N1211" i="4"/>
  <c r="M1226" i="4"/>
  <c r="M1243" i="4"/>
  <c r="N1247" i="4"/>
  <c r="M1247" i="4"/>
  <c r="M1252" i="4"/>
  <c r="N1300" i="4"/>
  <c r="AB182" i="4" s="1"/>
  <c r="M1300" i="4"/>
  <c r="AA182" i="4" s="1"/>
  <c r="N1347" i="4"/>
  <c r="M1347" i="4"/>
  <c r="M1404" i="4"/>
  <c r="N1404" i="4"/>
  <c r="M1225" i="4"/>
  <c r="N1226" i="4"/>
  <c r="N1230" i="4"/>
  <c r="M1230" i="4"/>
  <c r="N1239" i="4"/>
  <c r="AB173" i="4" s="1"/>
  <c r="M1239" i="4"/>
  <c r="AA173" i="4" s="1"/>
  <c r="N1243" i="4"/>
  <c r="N1252" i="4"/>
  <c r="N1259" i="4"/>
  <c r="M1267" i="4"/>
  <c r="N1312" i="4"/>
  <c r="N1353" i="4"/>
  <c r="M1353" i="4"/>
  <c r="M1387" i="4"/>
  <c r="N1387" i="4"/>
  <c r="N1394" i="4"/>
  <c r="M1394" i="4"/>
  <c r="N1428" i="4"/>
  <c r="M1428" i="4"/>
  <c r="N1435" i="4"/>
  <c r="M1435" i="4"/>
  <c r="M1200" i="4"/>
  <c r="N1225" i="4"/>
  <c r="N1251" i="4"/>
  <c r="N1271" i="4"/>
  <c r="M1279" i="4"/>
  <c r="M1290" i="4"/>
  <c r="M1322" i="4"/>
  <c r="N1322" i="4"/>
  <c r="N1343" i="4"/>
  <c r="M1343" i="4"/>
  <c r="N1360" i="4"/>
  <c r="N1370" i="4"/>
  <c r="M1370" i="4"/>
  <c r="N1396" i="4"/>
  <c r="M1396" i="4"/>
  <c r="N1200" i="4"/>
  <c r="N1205" i="4"/>
  <c r="AB166" i="4" s="1"/>
  <c r="N1221" i="4"/>
  <c r="N1242" i="4"/>
  <c r="M1259" i="4"/>
  <c r="N1275" i="4"/>
  <c r="M1275" i="4"/>
  <c r="N1282" i="4"/>
  <c r="M1312" i="4"/>
  <c r="M1315" i="4"/>
  <c r="N1315" i="4"/>
  <c r="M1363" i="4"/>
  <c r="N1363" i="4"/>
  <c r="N1372" i="4"/>
  <c r="M1372" i="4"/>
  <c r="N1454" i="4"/>
  <c r="M1454" i="4"/>
  <c r="N1348" i="4"/>
  <c r="AB187" i="4" s="1"/>
  <c r="N1359" i="4"/>
  <c r="M1359" i="4"/>
  <c r="N1411" i="4"/>
  <c r="N1288" i="4"/>
  <c r="N1299" i="4"/>
  <c r="M1299" i="4"/>
  <c r="N1430" i="4"/>
  <c r="N1264" i="4"/>
  <c r="M1293" i="4"/>
  <c r="M1316" i="4"/>
  <c r="N1327" i="4"/>
  <c r="M1348" i="4"/>
  <c r="AA187" i="4" s="1"/>
  <c r="M1364" i="4"/>
  <c r="N1383" i="4"/>
  <c r="M1383" i="4"/>
  <c r="M1388" i="4"/>
  <c r="AA191" i="4" s="1"/>
  <c r="M1406" i="4"/>
  <c r="M1411" i="4"/>
  <c r="N1495" i="4"/>
  <c r="M1495" i="4"/>
  <c r="N1256" i="4"/>
  <c r="N1263" i="4"/>
  <c r="M1263" i="4"/>
  <c r="N1330" i="4"/>
  <c r="N1382" i="4"/>
  <c r="M1382" i="4"/>
  <c r="N1401" i="4"/>
  <c r="N1421" i="4"/>
  <c r="M1421" i="4"/>
  <c r="N1447" i="4"/>
  <c r="M1447" i="4"/>
  <c r="N1460" i="4"/>
  <c r="M1460" i="4"/>
  <c r="N1324" i="4"/>
  <c r="N1335" i="4"/>
  <c r="M1335" i="4"/>
  <c r="N1400" i="4"/>
  <c r="AB192" i="4" s="1"/>
  <c r="N1440" i="4"/>
  <c r="M1440" i="4"/>
  <c r="N1543" i="4"/>
  <c r="M1543" i="4"/>
  <c r="N1458" i="4"/>
  <c r="M1458" i="4"/>
  <c r="N1478" i="4"/>
  <c r="N1507" i="4"/>
  <c r="M1507" i="4"/>
  <c r="N1519" i="4"/>
  <c r="M1519" i="4"/>
  <c r="N1531" i="4"/>
  <c r="M1531" i="4"/>
  <c r="N1596" i="4"/>
  <c r="M1596" i="4"/>
  <c r="N1417" i="4"/>
  <c r="M1417" i="4"/>
  <c r="N1592" i="4"/>
  <c r="M1592" i="4"/>
  <c r="N1471" i="4"/>
  <c r="M1471" i="4"/>
  <c r="N1490" i="4"/>
  <c r="N1572" i="4"/>
  <c r="M1572" i="4"/>
  <c r="N1580" i="4"/>
  <c r="M1580" i="4"/>
  <c r="N1603" i="4"/>
  <c r="M1603" i="4"/>
  <c r="N1446" i="4"/>
  <c r="M1446" i="4"/>
  <c r="N1464" i="4"/>
  <c r="M1464" i="4"/>
  <c r="N1560" i="4"/>
  <c r="M1560" i="4"/>
  <c r="N1568" i="4"/>
  <c r="M1568" i="4"/>
  <c r="N1584" i="4"/>
  <c r="M1584" i="4"/>
  <c r="N1416" i="4"/>
  <c r="M1416" i="4"/>
  <c r="M1490" i="4"/>
  <c r="N1496" i="4"/>
  <c r="M1496" i="4"/>
  <c r="N1500" i="4"/>
  <c r="M1500" i="4"/>
  <c r="N1548" i="4"/>
  <c r="AB212" i="4" s="1"/>
  <c r="M1548" i="4"/>
  <c r="AA212" i="4" s="1"/>
  <c r="N1556" i="4"/>
  <c r="M1556" i="4"/>
  <c r="N1429" i="4"/>
  <c r="M1429" i="4"/>
  <c r="N1441" i="4"/>
  <c r="M1441" i="4"/>
  <c r="N1448" i="4"/>
  <c r="N1466" i="4"/>
  <c r="N1502" i="4"/>
  <c r="AB200" i="4" s="1"/>
  <c r="N1512" i="4"/>
  <c r="M1512" i="4"/>
  <c r="N1524" i="4"/>
  <c r="M1524" i="4"/>
  <c r="N1536" i="4"/>
  <c r="M1536" i="4"/>
  <c r="N1544" i="4"/>
  <c r="M1544" i="4"/>
  <c r="N1591" i="4"/>
  <c r="AB216" i="4" s="1"/>
  <c r="M1591" i="4"/>
  <c r="AA216" i="4" s="1"/>
  <c r="N1459" i="4"/>
  <c r="M1459" i="4"/>
  <c r="N1483" i="4"/>
  <c r="M1483" i="4"/>
  <c r="N1508" i="4"/>
  <c r="M1508" i="4"/>
  <c r="N1514" i="4"/>
  <c r="AB203" i="4" s="1"/>
  <c r="N1520" i="4"/>
  <c r="M1520" i="4"/>
  <c r="N1532" i="4"/>
  <c r="M1532" i="4"/>
  <c r="N1452" i="4"/>
  <c r="M1452" i="4"/>
  <c r="N1470" i="4"/>
  <c r="M1470" i="4"/>
  <c r="N1579" i="4"/>
  <c r="M1579" i="4"/>
  <c r="M1482" i="4"/>
  <c r="M1494" i="4"/>
  <c r="M1506" i="4"/>
  <c r="M1518" i="4"/>
  <c r="M1530" i="4"/>
  <c r="AA207" i="4" s="1"/>
  <c r="M1542" i="4"/>
  <c r="M1554" i="4"/>
  <c r="M1566" i="4"/>
  <c r="M1578" i="4"/>
  <c r="M1590" i="4"/>
  <c r="M1602" i="4"/>
  <c r="M1481" i="4"/>
  <c r="M1493" i="4"/>
  <c r="M1505" i="4"/>
  <c r="M1517" i="4"/>
  <c r="M1529" i="4"/>
  <c r="M1541" i="4"/>
  <c r="M1553" i="4"/>
  <c r="M1565" i="4"/>
  <c r="M1577" i="4"/>
  <c r="M1589" i="4"/>
  <c r="N1590" i="4"/>
  <c r="M1601" i="4"/>
  <c r="N1602" i="4"/>
  <c r="M1588" i="4"/>
  <c r="N1589" i="4"/>
  <c r="M1600" i="4"/>
  <c r="AA219" i="4" s="1"/>
  <c r="N1601" i="4"/>
  <c r="M1503" i="4"/>
  <c r="M1515" i="4"/>
  <c r="M1527" i="4"/>
  <c r="M1539" i="4"/>
  <c r="M1551" i="4"/>
  <c r="AA214" i="4" s="1"/>
  <c r="M1563" i="4"/>
  <c r="AA215" i="4" s="1"/>
  <c r="M1575" i="4"/>
  <c r="M1587" i="4"/>
  <c r="M1599" i="4"/>
  <c r="N1600" i="4"/>
  <c r="AB219" i="4" s="1"/>
  <c r="M1598" i="4"/>
  <c r="AA218" i="4" s="1"/>
  <c r="N1599" i="4"/>
  <c r="M1465" i="4"/>
  <c r="M1477" i="4"/>
  <c r="M1489" i="4"/>
  <c r="M1501" i="4"/>
  <c r="M1513" i="4"/>
  <c r="M1525" i="4"/>
  <c r="N1526" i="4"/>
  <c r="AB205" i="4" s="1"/>
  <c r="M1537" i="4"/>
  <c r="AA209" i="4" s="1"/>
  <c r="N1538" i="4"/>
  <c r="M1549" i="4"/>
  <c r="N1550" i="4"/>
  <c r="M1561" i="4"/>
  <c r="N1562" i="4"/>
  <c r="M1573" i="4"/>
  <c r="N1574" i="4"/>
  <c r="M1585" i="4"/>
  <c r="N1586" i="4"/>
  <c r="M1597" i="4"/>
  <c r="N1598" i="4"/>
  <c r="AB218" i="4" s="1"/>
  <c r="N1465" i="4"/>
  <c r="N1477" i="4"/>
  <c r="N1489" i="4"/>
  <c r="N1501" i="4"/>
  <c r="N1513" i="4"/>
  <c r="N1525" i="4"/>
  <c r="N1537" i="4"/>
  <c r="AB209" i="4" s="1"/>
  <c r="N1549" i="4"/>
  <c r="N1561" i="4"/>
  <c r="N1573" i="4"/>
  <c r="N1585" i="4"/>
  <c r="N1597" i="4"/>
  <c r="AD177" i="4" l="1"/>
  <c r="AD141" i="4"/>
  <c r="AD129" i="4"/>
  <c r="AD194" i="4"/>
  <c r="AD72" i="4"/>
  <c r="AD58" i="4"/>
  <c r="AD137" i="4"/>
  <c r="AD53" i="4"/>
  <c r="AD120" i="4"/>
  <c r="AD113" i="4"/>
  <c r="AD161" i="4"/>
  <c r="AD176" i="4"/>
  <c r="AD138" i="4"/>
  <c r="AD193" i="4"/>
  <c r="AD191" i="4"/>
  <c r="AD84" i="4"/>
  <c r="AD89" i="4"/>
  <c r="AD203" i="4"/>
  <c r="AD42" i="4"/>
  <c r="AD48" i="4"/>
  <c r="AD200" i="4"/>
  <c r="AD143" i="4"/>
  <c r="AD140" i="4"/>
  <c r="AD25" i="4"/>
  <c r="AD117" i="4"/>
  <c r="AD179" i="4"/>
  <c r="AD51" i="4"/>
  <c r="AD175" i="4"/>
  <c r="AD185" i="4"/>
  <c r="AD96" i="4"/>
  <c r="AD214" i="4"/>
  <c r="AD153" i="4"/>
  <c r="AD204" i="4"/>
  <c r="AD81" i="4"/>
  <c r="AD218" i="4"/>
  <c r="AD56" i="4"/>
  <c r="AD54" i="4"/>
  <c r="AD124" i="4"/>
  <c r="AD95" i="4"/>
  <c r="AD77" i="4"/>
  <c r="AD69" i="4"/>
  <c r="AD105" i="4"/>
  <c r="AD192" i="4"/>
  <c r="AD121" i="4"/>
  <c r="AD190" i="4"/>
  <c r="AD152" i="4"/>
  <c r="AD24" i="4"/>
  <c r="AD189" i="4"/>
  <c r="AD158" i="4"/>
  <c r="AD172" i="4"/>
  <c r="AD195" i="4"/>
  <c r="AD30" i="4"/>
  <c r="AD38" i="4"/>
  <c r="AD215" i="4"/>
  <c r="AD35" i="4"/>
  <c r="AD134" i="4"/>
  <c r="AD55" i="4"/>
  <c r="AD31" i="4"/>
  <c r="AD196" i="4"/>
  <c r="AD32" i="4"/>
  <c r="AD207" i="4"/>
  <c r="AD166" i="4"/>
  <c r="AD36" i="4"/>
  <c r="AD139" i="4"/>
  <c r="AD219" i="4"/>
  <c r="AD128" i="4"/>
  <c r="AD135" i="4"/>
  <c r="AD155" i="4"/>
  <c r="AD28" i="4"/>
  <c r="AD80" i="4"/>
  <c r="AD57" i="4"/>
  <c r="AD111" i="4"/>
  <c r="AD163" i="4"/>
  <c r="AD71" i="4"/>
  <c r="AD65" i="4"/>
  <c r="AD34" i="4"/>
  <c r="AD87" i="4"/>
  <c r="AD182" i="4"/>
  <c r="AD102" i="4"/>
  <c r="AD78" i="4"/>
  <c r="AD67" i="4"/>
  <c r="AD184" i="4"/>
  <c r="AD73" i="4"/>
  <c r="AD50" i="4"/>
  <c r="AD209" i="4"/>
  <c r="AD85" i="4"/>
  <c r="AD109" i="4"/>
  <c r="AD147" i="4"/>
  <c r="AD106" i="4"/>
  <c r="AD59" i="4"/>
  <c r="AD197" i="4"/>
  <c r="AD187" i="4"/>
  <c r="AD168" i="4"/>
  <c r="AD115" i="4"/>
  <c r="AD150" i="4"/>
  <c r="AD88" i="4"/>
  <c r="AD39" i="4"/>
  <c r="AD98" i="4"/>
  <c r="AD86" i="4"/>
  <c r="AD92" i="4"/>
  <c r="AD181" i="4"/>
  <c r="AD64" i="4"/>
  <c r="AD63" i="4"/>
  <c r="AD178" i="4"/>
  <c r="AD44" i="4"/>
  <c r="AD97" i="4"/>
  <c r="AD162" i="4"/>
  <c r="AD148" i="4"/>
  <c r="AD103" i="4"/>
  <c r="AD126" i="4"/>
  <c r="AD116" i="4"/>
  <c r="AD70" i="4"/>
  <c r="AD142" i="4"/>
  <c r="AD199" i="4"/>
  <c r="AD114" i="4"/>
  <c r="AD99" i="4"/>
  <c r="AD49" i="4"/>
  <c r="AD210" i="4"/>
  <c r="AD93" i="4"/>
  <c r="AD173" i="4"/>
  <c r="AD118" i="4"/>
  <c r="AD37" i="4"/>
  <c r="AD101" i="4"/>
  <c r="AD41" i="4"/>
  <c r="AD74" i="4"/>
  <c r="AD112" i="4"/>
  <c r="AD212" i="4"/>
  <c r="AD94" i="4"/>
  <c r="AD216" i="4"/>
  <c r="AD22" i="4"/>
  <c r="AD146" i="4"/>
  <c r="AD26" i="4"/>
  <c r="AD125" i="4"/>
  <c r="AD104" i="4"/>
  <c r="AD122" i="4"/>
  <c r="AD40" i="4"/>
  <c r="AD52" i="4"/>
  <c r="AD188" i="4"/>
  <c r="AD75" i="4"/>
  <c r="AD60" i="4"/>
  <c r="AD205" i="4"/>
  <c r="AD164" i="4"/>
  <c r="AD186" i="4"/>
  <c r="AD167" i="4"/>
  <c r="AD183" i="4"/>
  <c r="AD21" i="4"/>
  <c r="AD47" i="4"/>
  <c r="AD160" i="4"/>
  <c r="AD100" i="4"/>
  <c r="AD119" i="4"/>
  <c r="AD208" i="4"/>
  <c r="AD45" i="4"/>
  <c r="AC157" i="4"/>
  <c r="K1168" i="4"/>
  <c r="AC90" i="4"/>
  <c r="K568" i="4"/>
  <c r="AC61" i="4"/>
  <c r="K330" i="4"/>
  <c r="AC33" i="4"/>
  <c r="K100" i="4"/>
  <c r="AC68" i="4"/>
  <c r="K389" i="4"/>
  <c r="AC145" i="4"/>
  <c r="K1072" i="4"/>
  <c r="AU2120" i="4"/>
  <c r="AU2108" i="4"/>
  <c r="AU2096" i="4"/>
  <c r="AU2084" i="4"/>
  <c r="AU2119" i="4"/>
  <c r="AU2107" i="4"/>
  <c r="AU2095" i="4"/>
  <c r="AU2083" i="4"/>
  <c r="AU2118" i="4"/>
  <c r="AU2106" i="4"/>
  <c r="AU2094" i="4"/>
  <c r="AU2082" i="4"/>
  <c r="AU2125" i="4"/>
  <c r="AU2113" i="4"/>
  <c r="AU2101" i="4"/>
  <c r="AU2089" i="4"/>
  <c r="AU2117" i="4"/>
  <c r="AU2100" i="4"/>
  <c r="AU2081" i="4"/>
  <c r="AU2116" i="4"/>
  <c r="AU2099" i="4"/>
  <c r="AU2080" i="4"/>
  <c r="AU2115" i="4"/>
  <c r="AU2098" i="4"/>
  <c r="AU2079" i="4"/>
  <c r="AU2114" i="4"/>
  <c r="AU2097" i="4"/>
  <c r="AU2112" i="4"/>
  <c r="AU2088" i="4"/>
  <c r="AU2111" i="4"/>
  <c r="AU2087" i="4"/>
  <c r="AU2110" i="4"/>
  <c r="AU2086" i="4"/>
  <c r="AU2126" i="4"/>
  <c r="AU2102" i="4"/>
  <c r="AU2092" i="4"/>
  <c r="AU2091" i="4"/>
  <c r="AU2090" i="4"/>
  <c r="AU2123" i="4"/>
  <c r="AU2109" i="4"/>
  <c r="AU2124" i="4"/>
  <c r="AU2122" i="4"/>
  <c r="AU2121" i="4"/>
  <c r="AU2105" i="4"/>
  <c r="AU2104" i="4"/>
  <c r="AU2103" i="4"/>
  <c r="AU2093" i="4"/>
  <c r="AU2085" i="4"/>
  <c r="AU1626" i="4"/>
  <c r="AU1621" i="4"/>
  <c r="AU1627" i="4"/>
  <c r="AU1625" i="4"/>
  <c r="AU1624" i="4"/>
  <c r="AU1623" i="4"/>
  <c r="AU1619" i="4"/>
  <c r="AU1622" i="4"/>
  <c r="AU1620" i="4"/>
  <c r="AU170" i="4"/>
  <c r="AU158" i="4"/>
  <c r="AU146" i="4"/>
  <c r="AU134" i="4"/>
  <c r="AU169" i="4"/>
  <c r="AU157" i="4"/>
  <c r="AU145" i="4"/>
  <c r="AU133" i="4"/>
  <c r="AU164" i="4"/>
  <c r="AU152" i="4"/>
  <c r="AU140" i="4"/>
  <c r="AU165" i="4"/>
  <c r="AU149" i="4"/>
  <c r="AU132" i="4"/>
  <c r="AU163" i="4"/>
  <c r="AU148" i="4"/>
  <c r="AU162" i="4"/>
  <c r="AU147" i="4"/>
  <c r="AU161" i="4"/>
  <c r="AU144" i="4"/>
  <c r="AU175" i="4"/>
  <c r="AU160" i="4"/>
  <c r="AU143" i="4"/>
  <c r="AU174" i="4"/>
  <c r="AU159" i="4"/>
  <c r="AU142" i="4"/>
  <c r="AU172" i="4"/>
  <c r="AU155" i="4"/>
  <c r="AU139" i="4"/>
  <c r="AU167" i="4"/>
  <c r="AU166" i="4"/>
  <c r="AU156" i="4"/>
  <c r="AU154" i="4"/>
  <c r="AU153" i="4"/>
  <c r="AU151" i="4"/>
  <c r="AU150" i="4"/>
  <c r="AU141" i="4"/>
  <c r="AU138" i="4"/>
  <c r="AU173" i="4"/>
  <c r="AU137" i="4"/>
  <c r="AU135" i="4"/>
  <c r="AU171" i="4"/>
  <c r="AU136" i="4"/>
  <c r="AU168" i="4"/>
  <c r="AU1020" i="4"/>
  <c r="AU1008" i="4"/>
  <c r="AU996" i="4"/>
  <c r="AU1023" i="4"/>
  <c r="AU1010" i="4"/>
  <c r="AU997" i="4"/>
  <c r="AU1022" i="4"/>
  <c r="AU1009" i="4"/>
  <c r="AU995" i="4"/>
  <c r="AU1029" i="4"/>
  <c r="AU1016" i="4"/>
  <c r="AU1003" i="4"/>
  <c r="AU990" i="4"/>
  <c r="AU1017" i="4"/>
  <c r="AU1000" i="4"/>
  <c r="AU1015" i="4"/>
  <c r="AU999" i="4"/>
  <c r="AU1014" i="4"/>
  <c r="AU998" i="4"/>
  <c r="AU1025" i="4"/>
  <c r="AU1006" i="4"/>
  <c r="AU989" i="4"/>
  <c r="AU1027" i="4"/>
  <c r="AU1002" i="4"/>
  <c r="AU1026" i="4"/>
  <c r="AU1001" i="4"/>
  <c r="AU1024" i="4"/>
  <c r="AU994" i="4"/>
  <c r="AU1021" i="4"/>
  <c r="AU993" i="4"/>
  <c r="AU1019" i="4"/>
  <c r="AU992" i="4"/>
  <c r="AU1018" i="4"/>
  <c r="AU991" i="4"/>
  <c r="AU1012" i="4"/>
  <c r="AU987" i="4"/>
  <c r="AU1007" i="4"/>
  <c r="AU1005" i="4"/>
  <c r="AU1004" i="4"/>
  <c r="AU988" i="4"/>
  <c r="AU1028" i="4"/>
  <c r="AU1013" i="4"/>
  <c r="AU1011" i="4"/>
  <c r="AU1698" i="4"/>
  <c r="AU1693" i="4"/>
  <c r="AU1700" i="4"/>
  <c r="AU1699" i="4"/>
  <c r="AU1697" i="4"/>
  <c r="AU1688" i="4"/>
  <c r="AU1687" i="4"/>
  <c r="AU1694" i="4"/>
  <c r="AU1696" i="4"/>
  <c r="AU1695" i="4"/>
  <c r="AU1692" i="4"/>
  <c r="AU1691" i="4"/>
  <c r="AU1690" i="4"/>
  <c r="AU1689" i="4"/>
  <c r="AU230" i="4"/>
  <c r="AU218" i="4"/>
  <c r="AU206" i="4"/>
  <c r="AU229" i="4"/>
  <c r="AU217" i="4"/>
  <c r="AU205" i="4"/>
  <c r="AU224" i="4"/>
  <c r="AU212" i="4"/>
  <c r="AU200" i="4"/>
  <c r="AU228" i="4"/>
  <c r="AU213" i="4"/>
  <c r="AU197" i="4"/>
  <c r="AU227" i="4"/>
  <c r="AU211" i="4"/>
  <c r="AU196" i="4"/>
  <c r="AU226" i="4"/>
  <c r="AU210" i="4"/>
  <c r="AU225" i="4"/>
  <c r="AU209" i="4"/>
  <c r="AU223" i="4"/>
  <c r="AU208" i="4"/>
  <c r="AU222" i="4"/>
  <c r="AU207" i="4"/>
  <c r="AU220" i="4"/>
  <c r="AU203" i="4"/>
  <c r="AU202" i="4"/>
  <c r="AU201" i="4"/>
  <c r="AU234" i="4"/>
  <c r="AU199" i="4"/>
  <c r="AU233" i="4"/>
  <c r="AU198" i="4"/>
  <c r="AU232" i="4"/>
  <c r="AU231" i="4"/>
  <c r="AU221" i="4"/>
  <c r="AU219" i="4"/>
  <c r="AU216" i="4"/>
  <c r="AU215" i="4"/>
  <c r="AU204" i="4"/>
  <c r="AU214" i="4"/>
  <c r="AT362" i="4"/>
  <c r="AT365" i="4"/>
  <c r="AT368" i="4"/>
  <c r="AT371" i="4"/>
  <c r="AT374" i="4"/>
  <c r="AT377" i="4"/>
  <c r="AT380" i="4"/>
  <c r="AT383" i="4"/>
  <c r="AT386" i="4"/>
  <c r="AT389" i="4"/>
  <c r="AT392" i="4"/>
  <c r="AT395" i="4"/>
  <c r="AT366" i="4"/>
  <c r="AT378" i="4"/>
  <c r="AT390" i="4"/>
  <c r="AT361" i="4"/>
  <c r="AT373" i="4"/>
  <c r="AT385" i="4"/>
  <c r="AT397" i="4"/>
  <c r="AT363" i="4"/>
  <c r="AT375" i="4"/>
  <c r="AT387" i="4"/>
  <c r="AT367" i="4"/>
  <c r="AT379" i="4"/>
  <c r="AT391" i="4"/>
  <c r="AT364" i="4"/>
  <c r="AT370" i="4"/>
  <c r="AT376" i="4"/>
  <c r="AT372" i="4"/>
  <c r="AT382" i="4"/>
  <c r="AT388" i="4"/>
  <c r="AT384" i="4"/>
  <c r="AT394" i="4"/>
  <c r="AT396" i="4"/>
  <c r="AT381" i="4"/>
  <c r="AT393" i="4"/>
  <c r="AT369" i="4"/>
  <c r="AT1188" i="4"/>
  <c r="AT1191" i="4"/>
  <c r="AT1194" i="4"/>
  <c r="AT1197" i="4"/>
  <c r="AT1200" i="4"/>
  <c r="AT1203" i="4"/>
  <c r="AT1187" i="4"/>
  <c r="AT1190" i="4"/>
  <c r="AT1193" i="4"/>
  <c r="AT1196" i="4"/>
  <c r="AT1199" i="4"/>
  <c r="AT1202" i="4"/>
  <c r="AT1198" i="4"/>
  <c r="AT1189" i="4"/>
  <c r="AT1195" i="4"/>
  <c r="AT1192" i="4"/>
  <c r="AT1201" i="4"/>
  <c r="AT1745" i="4"/>
  <c r="AT1748" i="4"/>
  <c r="AT1751" i="4"/>
  <c r="AT1754" i="4"/>
  <c r="AT1757" i="4"/>
  <c r="AT1760" i="4"/>
  <c r="AT1749" i="4"/>
  <c r="AT1762" i="4"/>
  <c r="AT1765" i="4"/>
  <c r="AT1768" i="4"/>
  <c r="AT1746" i="4"/>
  <c r="AT1759" i="4"/>
  <c r="AT1756" i="4"/>
  <c r="AT1761" i="4"/>
  <c r="AT1764" i="4"/>
  <c r="AT1767" i="4"/>
  <c r="AT1770" i="4"/>
  <c r="AT1766" i="4"/>
  <c r="AT1747" i="4"/>
  <c r="AT1753" i="4"/>
  <c r="AT1755" i="4"/>
  <c r="AT1763" i="4"/>
  <c r="AT1750" i="4"/>
  <c r="AT1769" i="4"/>
  <c r="AT1758" i="4"/>
  <c r="AT1752" i="4"/>
  <c r="AS900" i="4"/>
  <c r="AS901" i="4"/>
  <c r="AS904" i="4"/>
  <c r="AS903" i="4"/>
  <c r="AS902" i="4"/>
  <c r="AT238" i="4"/>
  <c r="AT241" i="4"/>
  <c r="AT244" i="4"/>
  <c r="AT243" i="4"/>
  <c r="AT245" i="4"/>
  <c r="AT240" i="4"/>
  <c r="AT237" i="4"/>
  <c r="AT239" i="4"/>
  <c r="AT236" i="4"/>
  <c r="AT242" i="4"/>
  <c r="AT246" i="4"/>
  <c r="AS777" i="4"/>
  <c r="AS780" i="4"/>
  <c r="AS783" i="4"/>
  <c r="AS786" i="4"/>
  <c r="AS789" i="4"/>
  <c r="AS782" i="4"/>
  <c r="AS775" i="4"/>
  <c r="AS784" i="4"/>
  <c r="AS781" i="4"/>
  <c r="AS790" i="4"/>
  <c r="AS779" i="4"/>
  <c r="AS785" i="4"/>
  <c r="AS787" i="4"/>
  <c r="AS776" i="4"/>
  <c r="AS778" i="4"/>
  <c r="AS788" i="4"/>
  <c r="AT950" i="4"/>
  <c r="AT953" i="4"/>
  <c r="AT956" i="4"/>
  <c r="AT959" i="4"/>
  <c r="AT962" i="4"/>
  <c r="AT965" i="4"/>
  <c r="AT968" i="4"/>
  <c r="AT971" i="4"/>
  <c r="AT974" i="4"/>
  <c r="AT977" i="4"/>
  <c r="AT948" i="4"/>
  <c r="AT961" i="4"/>
  <c r="AT966" i="4"/>
  <c r="AT958" i="4"/>
  <c r="AT963" i="4"/>
  <c r="AT976" i="4"/>
  <c r="AT952" i="4"/>
  <c r="AT957" i="4"/>
  <c r="AT970" i="4"/>
  <c r="AT975" i="4"/>
  <c r="AT954" i="4"/>
  <c r="AT969" i="4"/>
  <c r="AT973" i="4"/>
  <c r="AT960" i="4"/>
  <c r="AT949" i="4"/>
  <c r="AT964" i="4"/>
  <c r="AT978" i="4"/>
  <c r="AT972" i="4"/>
  <c r="AT955" i="4"/>
  <c r="AT951" i="4"/>
  <c r="AT967" i="4"/>
  <c r="AT792" i="4"/>
  <c r="AT795" i="4"/>
  <c r="AT791" i="4"/>
  <c r="AT794" i="4"/>
  <c r="AT796" i="4"/>
  <c r="AT797" i="4"/>
  <c r="AT793" i="4"/>
  <c r="AS644" i="4"/>
  <c r="AS655" i="4"/>
  <c r="AS647" i="4"/>
  <c r="AS652" i="4"/>
  <c r="AS666" i="4"/>
  <c r="AS669" i="4"/>
  <c r="AS672" i="4"/>
  <c r="AS675" i="4"/>
  <c r="AS678" i="4"/>
  <c r="AS681" i="4"/>
  <c r="AS684" i="4"/>
  <c r="AS663" i="4"/>
  <c r="AS651" i="4"/>
  <c r="AS662" i="4"/>
  <c r="AS645" i="4"/>
  <c r="AS658" i="4"/>
  <c r="AS665" i="4"/>
  <c r="AS674" i="4"/>
  <c r="AS683" i="4"/>
  <c r="AS649" i="4"/>
  <c r="AS667" i="4"/>
  <c r="AS676" i="4"/>
  <c r="AS685" i="4"/>
  <c r="AS646" i="4"/>
  <c r="AS657" i="4"/>
  <c r="AS664" i="4"/>
  <c r="AS673" i="4"/>
  <c r="AS682" i="4"/>
  <c r="AS653" i="4"/>
  <c r="AS643" i="4"/>
  <c r="AS661" i="4"/>
  <c r="AS671" i="4"/>
  <c r="AS677" i="4"/>
  <c r="AS679" i="4"/>
  <c r="AS648" i="4"/>
  <c r="AS650" i="4"/>
  <c r="AS654" i="4"/>
  <c r="AS656" i="4"/>
  <c r="AS668" i="4"/>
  <c r="AS660" i="4"/>
  <c r="AS659" i="4"/>
  <c r="AS680" i="4"/>
  <c r="AS670" i="4"/>
  <c r="AT1368" i="4"/>
  <c r="AT1367" i="4"/>
  <c r="AS196" i="4"/>
  <c r="AS199" i="4"/>
  <c r="AS202" i="4"/>
  <c r="AS205" i="4"/>
  <c r="AS208" i="4"/>
  <c r="AS211" i="4"/>
  <c r="AS214" i="4"/>
  <c r="AS217" i="4"/>
  <c r="AS220" i="4"/>
  <c r="AS223" i="4"/>
  <c r="AS226" i="4"/>
  <c r="AS229" i="4"/>
  <c r="AS232" i="4"/>
  <c r="AS197" i="4"/>
  <c r="AS209" i="4"/>
  <c r="AS221" i="4"/>
  <c r="AS233" i="4"/>
  <c r="AS204" i="4"/>
  <c r="AS216" i="4"/>
  <c r="AS228" i="4"/>
  <c r="AS203" i="4"/>
  <c r="AS215" i="4"/>
  <c r="AS227" i="4"/>
  <c r="AS212" i="4"/>
  <c r="AS231" i="4"/>
  <c r="AS218" i="4"/>
  <c r="AS222" i="4"/>
  <c r="AS201" i="4"/>
  <c r="AS224" i="4"/>
  <c r="AS198" i="4"/>
  <c r="AS206" i="4"/>
  <c r="AS200" i="4"/>
  <c r="AS225" i="4"/>
  <c r="AS207" i="4"/>
  <c r="AS219" i="4"/>
  <c r="AS213" i="4"/>
  <c r="AS234" i="4"/>
  <c r="AS230" i="4"/>
  <c r="AS210" i="4"/>
  <c r="AS2020" i="4"/>
  <c r="AS2023" i="4"/>
  <c r="AS2022" i="4"/>
  <c r="AS2025" i="4"/>
  <c r="AS2021" i="4"/>
  <c r="AS2024" i="4"/>
  <c r="AS1292" i="4"/>
  <c r="AS1295" i="4"/>
  <c r="AS1298" i="4"/>
  <c r="AS1301" i="4"/>
  <c r="AS1304" i="4"/>
  <c r="AS1307" i="4"/>
  <c r="AS1310" i="4"/>
  <c r="AS1294" i="4"/>
  <c r="AS1299" i="4"/>
  <c r="AS1306" i="4"/>
  <c r="AS1291" i="4"/>
  <c r="AS1296" i="4"/>
  <c r="AS1303" i="4"/>
  <c r="AS1308" i="4"/>
  <c r="AS1297" i="4"/>
  <c r="AS1309" i="4"/>
  <c r="AS1293" i="4"/>
  <c r="AS1305" i="4"/>
  <c r="AS1290" i="4"/>
  <c r="AS1300" i="4"/>
  <c r="AS1302" i="4"/>
  <c r="AS67" i="4"/>
  <c r="AS70" i="4"/>
  <c r="AS65" i="4"/>
  <c r="AS72" i="4"/>
  <c r="AS71" i="4"/>
  <c r="AS69" i="4"/>
  <c r="AS66" i="4"/>
  <c r="AS68" i="4"/>
  <c r="AT804" i="4"/>
  <c r="AT807" i="4"/>
  <c r="AT810" i="4"/>
  <c r="AT813" i="4"/>
  <c r="AT816" i="4"/>
  <c r="AT819" i="4"/>
  <c r="AT822" i="4"/>
  <c r="AT825" i="4"/>
  <c r="AT828" i="4"/>
  <c r="AT831" i="4"/>
  <c r="AT834" i="4"/>
  <c r="AT808" i="4"/>
  <c r="AT820" i="4"/>
  <c r="AT832" i="4"/>
  <c r="AT803" i="4"/>
  <c r="AT815" i="4"/>
  <c r="AT827" i="4"/>
  <c r="AT805" i="4"/>
  <c r="AT817" i="4"/>
  <c r="AT829" i="4"/>
  <c r="AT809" i="4"/>
  <c r="AT821" i="4"/>
  <c r="AT833" i="4"/>
  <c r="AT811" i="4"/>
  <c r="AT823" i="4"/>
  <c r="AT835" i="4"/>
  <c r="AT830" i="4"/>
  <c r="AT824" i="4"/>
  <c r="AT826" i="4"/>
  <c r="AT818" i="4"/>
  <c r="AT812" i="4"/>
  <c r="AT814" i="4"/>
  <c r="AT806" i="4"/>
  <c r="AS1172" i="4"/>
  <c r="AS1175" i="4"/>
  <c r="AS1178" i="4"/>
  <c r="AS1181" i="4"/>
  <c r="AS1184" i="4"/>
  <c r="AS1171" i="4"/>
  <c r="AS1174" i="4"/>
  <c r="AS1177" i="4"/>
  <c r="AS1180" i="4"/>
  <c r="AS1183" i="4"/>
  <c r="AS1186" i="4"/>
  <c r="AS1179" i="4"/>
  <c r="AS1185" i="4"/>
  <c r="AS1170" i="4"/>
  <c r="AS1176" i="4"/>
  <c r="AS1173" i="4"/>
  <c r="AS1182" i="4"/>
  <c r="AT1335" i="4"/>
  <c r="AT1338" i="4"/>
  <c r="AT1341" i="4"/>
  <c r="AT1340" i="4"/>
  <c r="AT1337" i="4"/>
  <c r="AT1339" i="4"/>
  <c r="AT1336" i="4"/>
  <c r="AT1334" i="4"/>
  <c r="AT902" i="4"/>
  <c r="AT901" i="4"/>
  <c r="AT903" i="4"/>
  <c r="AT900" i="4"/>
  <c r="AT904" i="4"/>
  <c r="AS457" i="4"/>
  <c r="AS459" i="4"/>
  <c r="AS458" i="4"/>
  <c r="AS133" i="4"/>
  <c r="AS136" i="4"/>
  <c r="AS139" i="4"/>
  <c r="AS142" i="4"/>
  <c r="AS145" i="4"/>
  <c r="AS148" i="4"/>
  <c r="AS151" i="4"/>
  <c r="AS154" i="4"/>
  <c r="AS157" i="4"/>
  <c r="AS160" i="4"/>
  <c r="AS163" i="4"/>
  <c r="AS166" i="4"/>
  <c r="AS169" i="4"/>
  <c r="AS172" i="4"/>
  <c r="AS175" i="4"/>
  <c r="AS137" i="4"/>
  <c r="AS149" i="4"/>
  <c r="AS161" i="4"/>
  <c r="AS173" i="4"/>
  <c r="AS132" i="4"/>
  <c r="AS144" i="4"/>
  <c r="AS156" i="4"/>
  <c r="AS168" i="4"/>
  <c r="AS134" i="4"/>
  <c r="AS146" i="4"/>
  <c r="AS158" i="4"/>
  <c r="AS170" i="4"/>
  <c r="AS143" i="4"/>
  <c r="AS155" i="4"/>
  <c r="AS167" i="4"/>
  <c r="AS147" i="4"/>
  <c r="AS138" i="4"/>
  <c r="AS153" i="4"/>
  <c r="AS159" i="4"/>
  <c r="AS140" i="4"/>
  <c r="AS135" i="4"/>
  <c r="AS152" i="4"/>
  <c r="AS141" i="4"/>
  <c r="AS162" i="4"/>
  <c r="AS174" i="4"/>
  <c r="AS164" i="4"/>
  <c r="AS171" i="4"/>
  <c r="AS150" i="4"/>
  <c r="AS165" i="4"/>
  <c r="AS1594" i="4"/>
  <c r="AS1597" i="4"/>
  <c r="AS1600" i="4"/>
  <c r="AS1603" i="4"/>
  <c r="AS1606" i="4"/>
  <c r="AS1609" i="4"/>
  <c r="AS1612" i="4"/>
  <c r="AS1615" i="4"/>
  <c r="AS1618" i="4"/>
  <c r="AS1595" i="4"/>
  <c r="AS1604" i="4"/>
  <c r="AS1613" i="4"/>
  <c r="AS1599" i="4"/>
  <c r="AS1608" i="4"/>
  <c r="AS1617" i="4"/>
  <c r="AS1592" i="4"/>
  <c r="AS1601" i="4"/>
  <c r="AS1610" i="4"/>
  <c r="AS1593" i="4"/>
  <c r="AS1614" i="4"/>
  <c r="AS1616" i="4"/>
  <c r="AS1596" i="4"/>
  <c r="AS1598" i="4"/>
  <c r="AS1605" i="4"/>
  <c r="AS1602" i="4"/>
  <c r="AS1611" i="4"/>
  <c r="AS1607" i="4"/>
  <c r="AS1543" i="4"/>
  <c r="AS1546" i="4"/>
  <c r="AS1545" i="4"/>
  <c r="AS1547" i="4"/>
  <c r="AS1542" i="4"/>
  <c r="AS1544" i="4"/>
  <c r="AS1548" i="4"/>
  <c r="AT741" i="4"/>
  <c r="AT744" i="4"/>
  <c r="AT740" i="4"/>
  <c r="AT743" i="4"/>
  <c r="AT746" i="4"/>
  <c r="AT742" i="4"/>
  <c r="AT739" i="4"/>
  <c r="AT745" i="4"/>
  <c r="AS870" i="4"/>
  <c r="AS869" i="4"/>
  <c r="AT1706" i="4"/>
  <c r="AT1705" i="4"/>
  <c r="AT1707" i="4"/>
  <c r="AT527" i="4"/>
  <c r="AT530" i="4"/>
  <c r="AT533" i="4"/>
  <c r="AT536" i="4"/>
  <c r="AT539" i="4"/>
  <c r="AT542" i="4"/>
  <c r="AT545" i="4"/>
  <c r="AT548" i="4"/>
  <c r="AT551" i="4"/>
  <c r="AT554" i="4"/>
  <c r="AT557" i="4"/>
  <c r="AT529" i="4"/>
  <c r="AT538" i="4"/>
  <c r="AT547" i="4"/>
  <c r="AT556" i="4"/>
  <c r="AT531" i="4"/>
  <c r="AT540" i="4"/>
  <c r="AT549" i="4"/>
  <c r="AT558" i="4"/>
  <c r="AT528" i="4"/>
  <c r="AT537" i="4"/>
  <c r="AT546" i="4"/>
  <c r="AT555" i="4"/>
  <c r="AT532" i="4"/>
  <c r="AT534" i="4"/>
  <c r="AT550" i="4"/>
  <c r="AT552" i="4"/>
  <c r="AT535" i="4"/>
  <c r="AT526" i="4"/>
  <c r="AT544" i="4"/>
  <c r="AT553" i="4"/>
  <c r="AT543" i="4"/>
  <c r="AT541" i="4"/>
  <c r="AT253" i="4"/>
  <c r="AT256" i="4"/>
  <c r="AT259" i="4"/>
  <c r="AT262" i="4"/>
  <c r="AT265" i="4"/>
  <c r="AT255" i="4"/>
  <c r="AT257" i="4"/>
  <c r="AT252" i="4"/>
  <c r="AT264" i="4"/>
  <c r="AT261" i="4"/>
  <c r="AT263" i="4"/>
  <c r="AT254" i="4"/>
  <c r="AT258" i="4"/>
  <c r="AT260" i="4"/>
  <c r="AT266" i="4"/>
  <c r="AT251" i="4"/>
  <c r="AT1879" i="4"/>
  <c r="AT1882" i="4"/>
  <c r="AT1885" i="4"/>
  <c r="AT1888" i="4"/>
  <c r="AT1891" i="4"/>
  <c r="AT1894" i="4"/>
  <c r="AT1897" i="4"/>
  <c r="AT1881" i="4"/>
  <c r="AT1884" i="4"/>
  <c r="AT1887" i="4"/>
  <c r="AT1890" i="4"/>
  <c r="AT1893" i="4"/>
  <c r="AT1896" i="4"/>
  <c r="AT1895" i="4"/>
  <c r="AT1880" i="4"/>
  <c r="AT1886" i="4"/>
  <c r="AT1889" i="4"/>
  <c r="AT1883" i="4"/>
  <c r="AT1892" i="4"/>
  <c r="AS1115" i="4"/>
  <c r="AS1120" i="4"/>
  <c r="AS1114" i="4"/>
  <c r="AS1119" i="4"/>
  <c r="AS1117" i="4"/>
  <c r="AS1121" i="4"/>
  <c r="AS1110" i="4"/>
  <c r="AS1123" i="4"/>
  <c r="AS1112" i="4"/>
  <c r="AS1116" i="4"/>
  <c r="AS1111" i="4"/>
  <c r="AS1113" i="4"/>
  <c r="AS1122" i="4"/>
  <c r="AS1118" i="4"/>
  <c r="AT461" i="4"/>
  <c r="AT462" i="4"/>
  <c r="AT460" i="4"/>
  <c r="AT463" i="4"/>
  <c r="AS326" i="4"/>
  <c r="AS329" i="4"/>
  <c r="AS332" i="4"/>
  <c r="AS335" i="4"/>
  <c r="AS338" i="4"/>
  <c r="AS341" i="4"/>
  <c r="AS344" i="4"/>
  <c r="AS347" i="4"/>
  <c r="AS350" i="4"/>
  <c r="AS353" i="4"/>
  <c r="AS325" i="4"/>
  <c r="AS337" i="4"/>
  <c r="AS349" i="4"/>
  <c r="AS327" i="4"/>
  <c r="AS339" i="4"/>
  <c r="AS351" i="4"/>
  <c r="AS334" i="4"/>
  <c r="AS346" i="4"/>
  <c r="AS348" i="4"/>
  <c r="AS331" i="4"/>
  <c r="AS333" i="4"/>
  <c r="AS352" i="4"/>
  <c r="AS336" i="4"/>
  <c r="AS340" i="4"/>
  <c r="AS342" i="4"/>
  <c r="AS345" i="4"/>
  <c r="AS330" i="4"/>
  <c r="AS328" i="4"/>
  <c r="AS343" i="4"/>
  <c r="AS1549" i="4"/>
  <c r="AS1552" i="4"/>
  <c r="AS1555" i="4"/>
  <c r="AS1550" i="4"/>
  <c r="AS1554" i="4"/>
  <c r="AS1556" i="4"/>
  <c r="AS1551" i="4"/>
  <c r="AS1553" i="4"/>
  <c r="AS193" i="4"/>
  <c r="AS192" i="4"/>
  <c r="AS195" i="4"/>
  <c r="AS194" i="4"/>
  <c r="AT1703" i="4"/>
  <c r="AT1702" i="4"/>
  <c r="AT1704" i="4"/>
  <c r="AT1701" i="4"/>
  <c r="AT738" i="4"/>
  <c r="AT737" i="4"/>
  <c r="AT736" i="4"/>
  <c r="AS2032" i="4"/>
  <c r="AS2035" i="4"/>
  <c r="AS2038" i="4"/>
  <c r="AS2031" i="4"/>
  <c r="AS2034" i="4"/>
  <c r="AS2037" i="4"/>
  <c r="AS2030" i="4"/>
  <c r="AS2039" i="4"/>
  <c r="AS2036" i="4"/>
  <c r="AS2033" i="4"/>
  <c r="AT2009" i="4"/>
  <c r="AT2006" i="4"/>
  <c r="AT2017" i="4"/>
  <c r="AT2014" i="4"/>
  <c r="AT2008" i="4"/>
  <c r="AT2015" i="4"/>
  <c r="AT2010" i="4"/>
  <c r="AT2019" i="4"/>
  <c r="AT2012" i="4"/>
  <c r="AT2018" i="4"/>
  <c r="AT2007" i="4"/>
  <c r="AT2016" i="4"/>
  <c r="AT2011" i="4"/>
  <c r="AT2013" i="4"/>
  <c r="AS1818" i="4"/>
  <c r="AS1821" i="4"/>
  <c r="AS1824" i="4"/>
  <c r="AS1827" i="4"/>
  <c r="AS1830" i="4"/>
  <c r="AS1833" i="4"/>
  <c r="AS1836" i="4"/>
  <c r="AS1817" i="4"/>
  <c r="AS1820" i="4"/>
  <c r="AS1823" i="4"/>
  <c r="AS1826" i="4"/>
  <c r="AS1829" i="4"/>
  <c r="AS1832" i="4"/>
  <c r="AS1835" i="4"/>
  <c r="AS1819" i="4"/>
  <c r="AS1825" i="4"/>
  <c r="AS1831" i="4"/>
  <c r="AS1816" i="4"/>
  <c r="AS1822" i="4"/>
  <c r="AS1834" i="4"/>
  <c r="AS1828" i="4"/>
  <c r="AT1320" i="4"/>
  <c r="AT1319" i="4"/>
  <c r="AT1321" i="4"/>
  <c r="AS178" i="4"/>
  <c r="AS181" i="4"/>
  <c r="AS184" i="4"/>
  <c r="AS187" i="4"/>
  <c r="AS185" i="4"/>
  <c r="AS180" i="4"/>
  <c r="AS182" i="4"/>
  <c r="AS179" i="4"/>
  <c r="AS186" i="4"/>
  <c r="AS188" i="4"/>
  <c r="AS183" i="4"/>
  <c r="AS177" i="4"/>
  <c r="AS189" i="4"/>
  <c r="AT326" i="4"/>
  <c r="AT329" i="4"/>
  <c r="AT332" i="4"/>
  <c r="AT335" i="4"/>
  <c r="AT338" i="4"/>
  <c r="AT341" i="4"/>
  <c r="AT344" i="4"/>
  <c r="AT347" i="4"/>
  <c r="AT350" i="4"/>
  <c r="AT353" i="4"/>
  <c r="AT330" i="4"/>
  <c r="AT342" i="4"/>
  <c r="AT325" i="4"/>
  <c r="AT337" i="4"/>
  <c r="AT349" i="4"/>
  <c r="AT327" i="4"/>
  <c r="AT339" i="4"/>
  <c r="AT351" i="4"/>
  <c r="AT331" i="4"/>
  <c r="AT343" i="4"/>
  <c r="AT336" i="4"/>
  <c r="AT346" i="4"/>
  <c r="AT352" i="4"/>
  <c r="AT348" i="4"/>
  <c r="AT345" i="4"/>
  <c r="AT333" i="4"/>
  <c r="AT340" i="4"/>
  <c r="AT334" i="4"/>
  <c r="AT328" i="4"/>
  <c r="AT2020" i="4"/>
  <c r="AT2023" i="4"/>
  <c r="AT2024" i="4"/>
  <c r="AT2021" i="4"/>
  <c r="AT2022" i="4"/>
  <c r="AT2025" i="4"/>
  <c r="AS58" i="4"/>
  <c r="AS61" i="4"/>
  <c r="AS64" i="4"/>
  <c r="AS60" i="4"/>
  <c r="AS62" i="4"/>
  <c r="AS59" i="4"/>
  <c r="AS57" i="4"/>
  <c r="AS63" i="4"/>
  <c r="AS1746" i="4"/>
  <c r="AS1754" i="4"/>
  <c r="AS1759" i="4"/>
  <c r="AS1751" i="4"/>
  <c r="AS1756" i="4"/>
  <c r="AS1761" i="4"/>
  <c r="AS1764" i="4"/>
  <c r="AS1767" i="4"/>
  <c r="AS1770" i="4"/>
  <c r="AS1745" i="4"/>
  <c r="AS1750" i="4"/>
  <c r="AS1755" i="4"/>
  <c r="AS1763" i="4"/>
  <c r="AS1766" i="4"/>
  <c r="AS1769" i="4"/>
  <c r="AS1747" i="4"/>
  <c r="AS1749" i="4"/>
  <c r="AS1768" i="4"/>
  <c r="AS1753" i="4"/>
  <c r="AS1757" i="4"/>
  <c r="AS1748" i="4"/>
  <c r="AS1752" i="4"/>
  <c r="AS1758" i="4"/>
  <c r="AS1760" i="4"/>
  <c r="AS1762" i="4"/>
  <c r="AS1765" i="4"/>
  <c r="AT747" i="4"/>
  <c r="AT750" i="4"/>
  <c r="AT753" i="4"/>
  <c r="AT756" i="4"/>
  <c r="AT759" i="4"/>
  <c r="AT762" i="4"/>
  <c r="AT749" i="4"/>
  <c r="AT752" i="4"/>
  <c r="AT755" i="4"/>
  <c r="AT758" i="4"/>
  <c r="AT761" i="4"/>
  <c r="AT764" i="4"/>
  <c r="AT751" i="4"/>
  <c r="AT760" i="4"/>
  <c r="AT757" i="4"/>
  <c r="AT763" i="4"/>
  <c r="AT748" i="4"/>
  <c r="AT754" i="4"/>
  <c r="AT1167" i="4"/>
  <c r="AT1166" i="4"/>
  <c r="AT1169" i="4"/>
  <c r="AT1168" i="4"/>
  <c r="AT644" i="4"/>
  <c r="AT647" i="4"/>
  <c r="AT650" i="4"/>
  <c r="AT658" i="4"/>
  <c r="AT655" i="4"/>
  <c r="AT652" i="4"/>
  <c r="AT666" i="4"/>
  <c r="AT669" i="4"/>
  <c r="AT672" i="4"/>
  <c r="AT675" i="4"/>
  <c r="AT678" i="4"/>
  <c r="AT681" i="4"/>
  <c r="AT684" i="4"/>
  <c r="AT646" i="4"/>
  <c r="AT654" i="4"/>
  <c r="AT665" i="4"/>
  <c r="AT668" i="4"/>
  <c r="AT671" i="4"/>
  <c r="AT674" i="4"/>
  <c r="AT677" i="4"/>
  <c r="AT680" i="4"/>
  <c r="AT683" i="4"/>
  <c r="AT656" i="4"/>
  <c r="AT661" i="4"/>
  <c r="AT670" i="4"/>
  <c r="AT679" i="4"/>
  <c r="AT645" i="4"/>
  <c r="AT663" i="4"/>
  <c r="AT653" i="4"/>
  <c r="AT660" i="4"/>
  <c r="AT649" i="4"/>
  <c r="AT651" i="4"/>
  <c r="AT657" i="4"/>
  <c r="AT659" i="4"/>
  <c r="AT667" i="4"/>
  <c r="AT673" i="4"/>
  <c r="AT685" i="4"/>
  <c r="AT643" i="4"/>
  <c r="AT648" i="4"/>
  <c r="AT662" i="4"/>
  <c r="AT664" i="4"/>
  <c r="AT682" i="4"/>
  <c r="AT676" i="4"/>
  <c r="AT711" i="4"/>
  <c r="AT714" i="4"/>
  <c r="AT717" i="4"/>
  <c r="AT710" i="4"/>
  <c r="AT713" i="4"/>
  <c r="AT716" i="4"/>
  <c r="AT719" i="4"/>
  <c r="AT715" i="4"/>
  <c r="AT718" i="4"/>
  <c r="AT712" i="4"/>
  <c r="AT1290" i="4"/>
  <c r="AT1293" i="4"/>
  <c r="AT1296" i="4"/>
  <c r="AT1299" i="4"/>
  <c r="AT1302" i="4"/>
  <c r="AT1305" i="4"/>
  <c r="AT1308" i="4"/>
  <c r="AT1292" i="4"/>
  <c r="AT1304" i="4"/>
  <c r="AT1294" i="4"/>
  <c r="AT1306" i="4"/>
  <c r="AT1301" i="4"/>
  <c r="AT1291" i="4"/>
  <c r="AT1303" i="4"/>
  <c r="AT1295" i="4"/>
  <c r="AT1307" i="4"/>
  <c r="AT1297" i="4"/>
  <c r="AT1309" i="4"/>
  <c r="AT1298" i="4"/>
  <c r="AT1300" i="4"/>
  <c r="AT1310" i="4"/>
  <c r="AT771" i="4"/>
  <c r="AT770" i="4"/>
  <c r="AT769" i="4"/>
  <c r="AT772" i="4"/>
  <c r="AT1170" i="4"/>
  <c r="AT1173" i="4"/>
  <c r="AT1176" i="4"/>
  <c r="AT1179" i="4"/>
  <c r="AT1182" i="4"/>
  <c r="AT1185" i="4"/>
  <c r="AT1172" i="4"/>
  <c r="AT1175" i="4"/>
  <c r="AT1178" i="4"/>
  <c r="AT1181" i="4"/>
  <c r="AT1184" i="4"/>
  <c r="AT1183" i="4"/>
  <c r="AT1174" i="4"/>
  <c r="AT1180" i="4"/>
  <c r="AT1177" i="4"/>
  <c r="AT1186" i="4"/>
  <c r="AT1171" i="4"/>
  <c r="AS1334" i="4"/>
  <c r="AS1337" i="4"/>
  <c r="AS1340" i="4"/>
  <c r="AS1335" i="4"/>
  <c r="AS1339" i="4"/>
  <c r="AS1341" i="4"/>
  <c r="AS1338" i="4"/>
  <c r="AS1336" i="4"/>
  <c r="AT1416" i="4"/>
  <c r="AT1415" i="4"/>
  <c r="AT641" i="4"/>
  <c r="AT640" i="4"/>
  <c r="AT642" i="4"/>
  <c r="AT639" i="4"/>
  <c r="AT777" i="4"/>
  <c r="AT780" i="4"/>
  <c r="AT783" i="4"/>
  <c r="AT786" i="4"/>
  <c r="AT789" i="4"/>
  <c r="AT776" i="4"/>
  <c r="AT779" i="4"/>
  <c r="AT782" i="4"/>
  <c r="AT785" i="4"/>
  <c r="AT788" i="4"/>
  <c r="AT778" i="4"/>
  <c r="AT787" i="4"/>
  <c r="AT775" i="4"/>
  <c r="AT781" i="4"/>
  <c r="AT784" i="4"/>
  <c r="AT790" i="4"/>
  <c r="AS1322" i="4"/>
  <c r="AS1325" i="4"/>
  <c r="AS1328" i="4"/>
  <c r="AS1331" i="4"/>
  <c r="AS1323" i="4"/>
  <c r="AS1330" i="4"/>
  <c r="AS1327" i="4"/>
  <c r="AS1332" i="4"/>
  <c r="AS1329" i="4"/>
  <c r="AS1324" i="4"/>
  <c r="AS1326" i="4"/>
  <c r="AS1346" i="4"/>
  <c r="AS1349" i="4"/>
  <c r="AS1352" i="4"/>
  <c r="AS1347" i="4"/>
  <c r="AS1351" i="4"/>
  <c r="AS1348" i="4"/>
  <c r="AS1350" i="4"/>
  <c r="AS2081" i="4"/>
  <c r="AS2084" i="4"/>
  <c r="AS2087" i="4"/>
  <c r="AS2090" i="4"/>
  <c r="AS2093" i="4"/>
  <c r="AS2096" i="4"/>
  <c r="AS2099" i="4"/>
  <c r="AS2102" i="4"/>
  <c r="AS2105" i="4"/>
  <c r="AS2108" i="4"/>
  <c r="AS2111" i="4"/>
  <c r="AS2114" i="4"/>
  <c r="AS2117" i="4"/>
  <c r="AS2120" i="4"/>
  <c r="AS2123" i="4"/>
  <c r="AS2126" i="4"/>
  <c r="AS2080" i="4"/>
  <c r="AS2083" i="4"/>
  <c r="AS2086" i="4"/>
  <c r="AS2089" i="4"/>
  <c r="AS2092" i="4"/>
  <c r="AS2095" i="4"/>
  <c r="AS2098" i="4"/>
  <c r="AS2101" i="4"/>
  <c r="AS2104" i="4"/>
  <c r="AS2107" i="4"/>
  <c r="AS2110" i="4"/>
  <c r="AS2113" i="4"/>
  <c r="AS2116" i="4"/>
  <c r="AS2119" i="4"/>
  <c r="AS2122" i="4"/>
  <c r="AS2125" i="4"/>
  <c r="AS2079" i="4"/>
  <c r="AS2085" i="4"/>
  <c r="AS2091" i="4"/>
  <c r="AS2097" i="4"/>
  <c r="AS2103" i="4"/>
  <c r="AS2109" i="4"/>
  <c r="AS2115" i="4"/>
  <c r="AS2121" i="4"/>
  <c r="AS2082" i="4"/>
  <c r="AS2088" i="4"/>
  <c r="AS2094" i="4"/>
  <c r="AS2100" i="4"/>
  <c r="AS2106" i="4"/>
  <c r="AS2112" i="4"/>
  <c r="AS2118" i="4"/>
  <c r="AS2124" i="4"/>
  <c r="AT22" i="4"/>
  <c r="AT25" i="4"/>
  <c r="AT27" i="4"/>
  <c r="AT24" i="4"/>
  <c r="AT26" i="4"/>
  <c r="AT21" i="4"/>
  <c r="AT23" i="4"/>
  <c r="AT2079" i="4"/>
  <c r="AT2082" i="4"/>
  <c r="AT2085" i="4"/>
  <c r="AT2088" i="4"/>
  <c r="AT2091" i="4"/>
  <c r="AT2094" i="4"/>
  <c r="AT2097" i="4"/>
  <c r="AT2100" i="4"/>
  <c r="AT2103" i="4"/>
  <c r="AT2106" i="4"/>
  <c r="AT2109" i="4"/>
  <c r="AT2112" i="4"/>
  <c r="AT2115" i="4"/>
  <c r="AT2118" i="4"/>
  <c r="AT2121" i="4"/>
  <c r="AT2124" i="4"/>
  <c r="AT2081" i="4"/>
  <c r="AT2084" i="4"/>
  <c r="AT2087" i="4"/>
  <c r="AT2090" i="4"/>
  <c r="AT2093" i="4"/>
  <c r="AT2096" i="4"/>
  <c r="AT2099" i="4"/>
  <c r="AT2102" i="4"/>
  <c r="AT2105" i="4"/>
  <c r="AT2108" i="4"/>
  <c r="AT2111" i="4"/>
  <c r="AT2114" i="4"/>
  <c r="AT2117" i="4"/>
  <c r="AT2120" i="4"/>
  <c r="AT2123" i="4"/>
  <c r="AT2126" i="4"/>
  <c r="AT2080" i="4"/>
  <c r="AT2083" i="4"/>
  <c r="AT2086" i="4"/>
  <c r="AT2089" i="4"/>
  <c r="AT2092" i="4"/>
  <c r="AT2095" i="4"/>
  <c r="AT2098" i="4"/>
  <c r="AT2101" i="4"/>
  <c r="AT2104" i="4"/>
  <c r="AT2107" i="4"/>
  <c r="AT2110" i="4"/>
  <c r="AT2113" i="4"/>
  <c r="AT2116" i="4"/>
  <c r="AT2119" i="4"/>
  <c r="AT2122" i="4"/>
  <c r="AT2125" i="4"/>
  <c r="AS1564" i="4"/>
  <c r="AS1567" i="4"/>
  <c r="AS1570" i="4"/>
  <c r="AS1568" i="4"/>
  <c r="AS1563" i="4"/>
  <c r="AS1565" i="4"/>
  <c r="AS1566" i="4"/>
  <c r="AS1562" i="4"/>
  <c r="AS1569" i="4"/>
  <c r="AS22" i="4"/>
  <c r="AS25" i="4"/>
  <c r="AS24" i="4"/>
  <c r="AS26" i="4"/>
  <c r="AS23" i="4"/>
  <c r="AS27" i="4"/>
  <c r="AS21" i="4"/>
  <c r="AS1558" i="4"/>
  <c r="AS1559" i="4"/>
  <c r="AS1560" i="4"/>
  <c r="AS1557" i="4"/>
  <c r="AS798" i="4"/>
  <c r="AS799" i="4"/>
  <c r="AS1409" i="4"/>
  <c r="AS1412" i="4"/>
  <c r="AS1411" i="4"/>
  <c r="AS1413" i="4"/>
  <c r="AS1410" i="4"/>
  <c r="AT512" i="4"/>
  <c r="AT515" i="4"/>
  <c r="AT518" i="4"/>
  <c r="AT521" i="4"/>
  <c r="AT524" i="4"/>
  <c r="AT520" i="4"/>
  <c r="AT513" i="4"/>
  <c r="AT522" i="4"/>
  <c r="AT519" i="4"/>
  <c r="AT514" i="4"/>
  <c r="AT516" i="4"/>
  <c r="AT523" i="4"/>
  <c r="AT525" i="4"/>
  <c r="AT517" i="4"/>
  <c r="AS1953" i="4"/>
  <c r="AS1956" i="4"/>
  <c r="AS1959" i="4"/>
  <c r="AS1955" i="4"/>
  <c r="AS1958" i="4"/>
  <c r="AS1957" i="4"/>
  <c r="AS1954" i="4"/>
  <c r="AT1577" i="4"/>
  <c r="AT1580" i="4"/>
  <c r="AT1583" i="4"/>
  <c r="AT1586" i="4"/>
  <c r="AT1589" i="4"/>
  <c r="AT1576" i="4"/>
  <c r="AT1579" i="4"/>
  <c r="AT1582" i="4"/>
  <c r="AT1585" i="4"/>
  <c r="AT1588" i="4"/>
  <c r="AT1591" i="4"/>
  <c r="AT1581" i="4"/>
  <c r="AT1590" i="4"/>
  <c r="AT1578" i="4"/>
  <c r="AT1587" i="4"/>
  <c r="AT1575" i="4"/>
  <c r="AT1584" i="4"/>
  <c r="AS711" i="4"/>
  <c r="AS714" i="4"/>
  <c r="AS717" i="4"/>
  <c r="AS710" i="4"/>
  <c r="AS719" i="4"/>
  <c r="AS712" i="4"/>
  <c r="AS718" i="4"/>
  <c r="AS713" i="4"/>
  <c r="AS715" i="4"/>
  <c r="AS716" i="4"/>
  <c r="AS846" i="4"/>
  <c r="AS849" i="4"/>
  <c r="AS851" i="4"/>
  <c r="AS848" i="4"/>
  <c r="AS850" i="4"/>
  <c r="AS845" i="4"/>
  <c r="AS847" i="4"/>
  <c r="AT1055" i="4"/>
  <c r="AT1058" i="4"/>
  <c r="AT1061" i="4"/>
  <c r="AT1064" i="4"/>
  <c r="AT1067" i="4"/>
  <c r="AT1070" i="4"/>
  <c r="AT1073" i="4"/>
  <c r="AT1076" i="4"/>
  <c r="AT1079" i="4"/>
  <c r="AT1082" i="4"/>
  <c r="AT1056" i="4"/>
  <c r="AT1069" i="4"/>
  <c r="AT1074" i="4"/>
  <c r="AT1053" i="4"/>
  <c r="AT1066" i="4"/>
  <c r="AT1071" i="4"/>
  <c r="AT1060" i="4"/>
  <c r="AT1065" i="4"/>
  <c r="AT1078" i="4"/>
  <c r="AT1062" i="4"/>
  <c r="AT1077" i="4"/>
  <c r="AT1081" i="4"/>
  <c r="AT1068" i="4"/>
  <c r="AT1057" i="4"/>
  <c r="AT1072" i="4"/>
  <c r="AT1059" i="4"/>
  <c r="AT1075" i="4"/>
  <c r="AT1080" i="4"/>
  <c r="AT1054" i="4"/>
  <c r="AT1063" i="4"/>
  <c r="AT314" i="4"/>
  <c r="AT317" i="4"/>
  <c r="AT320" i="4"/>
  <c r="AT323" i="4"/>
  <c r="AT318" i="4"/>
  <c r="AT313" i="4"/>
  <c r="AT315" i="4"/>
  <c r="AT319" i="4"/>
  <c r="AT321" i="4"/>
  <c r="AT316" i="4"/>
  <c r="AT312" i="4"/>
  <c r="AT324" i="4"/>
  <c r="AT322" i="4"/>
  <c r="AT133" i="4"/>
  <c r="AT136" i="4"/>
  <c r="AT139" i="4"/>
  <c r="AT142" i="4"/>
  <c r="AT145" i="4"/>
  <c r="AT148" i="4"/>
  <c r="AT151" i="4"/>
  <c r="AT154" i="4"/>
  <c r="AT157" i="4"/>
  <c r="AT160" i="4"/>
  <c r="AT163" i="4"/>
  <c r="AT166" i="4"/>
  <c r="AT169" i="4"/>
  <c r="AT172" i="4"/>
  <c r="AT175" i="4"/>
  <c r="AT135" i="4"/>
  <c r="AT147" i="4"/>
  <c r="AT159" i="4"/>
  <c r="AT171" i="4"/>
  <c r="AT137" i="4"/>
  <c r="AT149" i="4"/>
  <c r="AT161" i="4"/>
  <c r="AT173" i="4"/>
  <c r="AT132" i="4"/>
  <c r="AT144" i="4"/>
  <c r="AT156" i="4"/>
  <c r="AT168" i="4"/>
  <c r="AT141" i="4"/>
  <c r="AT143" i="4"/>
  <c r="AT170" i="4"/>
  <c r="AT174" i="4"/>
  <c r="AT134" i="4"/>
  <c r="AT138" i="4"/>
  <c r="AT153" i="4"/>
  <c r="AT155" i="4"/>
  <c r="AT150" i="4"/>
  <c r="AT146" i="4"/>
  <c r="AT152" i="4"/>
  <c r="AT165" i="4"/>
  <c r="AT167" i="4"/>
  <c r="AT162" i="4"/>
  <c r="AT158" i="4"/>
  <c r="AT140" i="4"/>
  <c r="AT164" i="4"/>
  <c r="AS1773" i="4"/>
  <c r="AS1772" i="4"/>
  <c r="AS1774" i="4"/>
  <c r="AS1771" i="4"/>
  <c r="AS1776" i="4"/>
  <c r="AS1779" i="4"/>
  <c r="AS1782" i="4"/>
  <c r="AS1785" i="4"/>
  <c r="AS1788" i="4"/>
  <c r="AS1791" i="4"/>
  <c r="AS1775" i="4"/>
  <c r="AS1778" i="4"/>
  <c r="AS1781" i="4"/>
  <c r="AS1784" i="4"/>
  <c r="AS1787" i="4"/>
  <c r="AS1790" i="4"/>
  <c r="AS1783" i="4"/>
  <c r="AS1789" i="4"/>
  <c r="AS1780" i="4"/>
  <c r="AS1786" i="4"/>
  <c r="AS1777" i="4"/>
  <c r="AT1550" i="4"/>
  <c r="AT1553" i="4"/>
  <c r="AT1556" i="4"/>
  <c r="AT1549" i="4"/>
  <c r="AT1552" i="4"/>
  <c r="AT1555" i="4"/>
  <c r="AT1554" i="4"/>
  <c r="AT1551" i="4"/>
  <c r="AS1621" i="4"/>
  <c r="AS1624" i="4"/>
  <c r="AS1627" i="4"/>
  <c r="AS1622" i="4"/>
  <c r="AS1626" i="4"/>
  <c r="AS1619" i="4"/>
  <c r="AS1620" i="4"/>
  <c r="AS1623" i="4"/>
  <c r="AS1625" i="4"/>
  <c r="AT178" i="4"/>
  <c r="AT181" i="4"/>
  <c r="AT184" i="4"/>
  <c r="AT187" i="4"/>
  <c r="AT183" i="4"/>
  <c r="AT185" i="4"/>
  <c r="AT180" i="4"/>
  <c r="AT189" i="4"/>
  <c r="AT182" i="4"/>
  <c r="AT186" i="4"/>
  <c r="AT177" i="4"/>
  <c r="AT179" i="4"/>
  <c r="AT188" i="4"/>
  <c r="AS2006" i="4"/>
  <c r="AS2017" i="4"/>
  <c r="AS2014" i="4"/>
  <c r="AS2011" i="4"/>
  <c r="AS2016" i="4"/>
  <c r="AS2019" i="4"/>
  <c r="AS2008" i="4"/>
  <c r="AS2010" i="4"/>
  <c r="AS2012" i="4"/>
  <c r="AS2007" i="4"/>
  <c r="AS2009" i="4"/>
  <c r="AS2018" i="4"/>
  <c r="AS2013" i="4"/>
  <c r="AS2015" i="4"/>
  <c r="AS804" i="4"/>
  <c r="AS807" i="4"/>
  <c r="AS810" i="4"/>
  <c r="AS813" i="4"/>
  <c r="AS816" i="4"/>
  <c r="AS819" i="4"/>
  <c r="AS822" i="4"/>
  <c r="AS825" i="4"/>
  <c r="AS828" i="4"/>
  <c r="AS831" i="4"/>
  <c r="AS834" i="4"/>
  <c r="AS803" i="4"/>
  <c r="AS815" i="4"/>
  <c r="AS827" i="4"/>
  <c r="AS805" i="4"/>
  <c r="AS817" i="4"/>
  <c r="AS829" i="4"/>
  <c r="AS812" i="4"/>
  <c r="AS824" i="4"/>
  <c r="AS814" i="4"/>
  <c r="AS826" i="4"/>
  <c r="AS809" i="4"/>
  <c r="AS811" i="4"/>
  <c r="AS821" i="4"/>
  <c r="AS823" i="4"/>
  <c r="AS833" i="4"/>
  <c r="AS835" i="4"/>
  <c r="AS806" i="4"/>
  <c r="AS818" i="4"/>
  <c r="AS830" i="4"/>
  <c r="AS832" i="4"/>
  <c r="AS820" i="4"/>
  <c r="AS808" i="4"/>
  <c r="AS1973" i="4"/>
  <c r="AS1976" i="4"/>
  <c r="AS1979" i="4"/>
  <c r="AS1982" i="4"/>
  <c r="AS1985" i="4"/>
  <c r="AS1978" i="4"/>
  <c r="AS1980" i="4"/>
  <c r="AS1975" i="4"/>
  <c r="AS1977" i="4"/>
  <c r="AS1981" i="4"/>
  <c r="AS1983" i="4"/>
  <c r="AS1974" i="4"/>
  <c r="AS1984" i="4"/>
  <c r="AS1986" i="4"/>
  <c r="AT2169" i="4"/>
  <c r="AT2172" i="4"/>
  <c r="AT2168" i="4"/>
  <c r="AT2171" i="4"/>
  <c r="AT2167" i="4"/>
  <c r="AT2170" i="4"/>
  <c r="AS1636" i="4"/>
  <c r="AS1639" i="4"/>
  <c r="AS1642" i="4"/>
  <c r="AS1645" i="4"/>
  <c r="AS1648" i="4"/>
  <c r="AS1651" i="4"/>
  <c r="AS1654" i="4"/>
  <c r="AS1640" i="4"/>
  <c r="AS1649" i="4"/>
  <c r="AS1635" i="4"/>
  <c r="AS1644" i="4"/>
  <c r="AS1653" i="4"/>
  <c r="AS1637" i="4"/>
  <c r="AS1646" i="4"/>
  <c r="AS1655" i="4"/>
  <c r="AS1647" i="4"/>
  <c r="AS1641" i="4"/>
  <c r="AS1643" i="4"/>
  <c r="AS1650" i="4"/>
  <c r="AS1652" i="4"/>
  <c r="AS1656" i="4"/>
  <c r="AS1638" i="4"/>
  <c r="AS1634" i="4"/>
  <c r="AS268" i="4"/>
  <c r="AS271" i="4"/>
  <c r="AS269" i="4"/>
  <c r="AS274" i="4"/>
  <c r="AS277" i="4"/>
  <c r="AS280" i="4"/>
  <c r="AS276" i="4"/>
  <c r="AS267" i="4"/>
  <c r="AS281" i="4"/>
  <c r="AS273" i="4"/>
  <c r="AS278" i="4"/>
  <c r="AS275" i="4"/>
  <c r="AS279" i="4"/>
  <c r="AS283" i="4"/>
  <c r="AS282" i="4"/>
  <c r="AS270" i="4"/>
  <c r="AS272" i="4"/>
  <c r="AS741" i="4"/>
  <c r="AS744" i="4"/>
  <c r="AS746" i="4"/>
  <c r="AS739" i="4"/>
  <c r="AS745" i="4"/>
  <c r="AS743" i="4"/>
  <c r="AS742" i="4"/>
  <c r="AS740" i="4"/>
  <c r="AS1355" i="4"/>
  <c r="AS1358" i="4"/>
  <c r="AS1361" i="4"/>
  <c r="AS1364" i="4"/>
  <c r="AS1354" i="4"/>
  <c r="AS1359" i="4"/>
  <c r="AS1366" i="4"/>
  <c r="AS1356" i="4"/>
  <c r="AS1363" i="4"/>
  <c r="AS1357" i="4"/>
  <c r="AS1365" i="4"/>
  <c r="AS1362" i="4"/>
  <c r="AS1360" i="4"/>
  <c r="AT1496" i="4"/>
  <c r="AT1499" i="4"/>
  <c r="AT1502" i="4"/>
  <c r="AT1505" i="4"/>
  <c r="AT1508" i="4"/>
  <c r="AT1495" i="4"/>
  <c r="AT1498" i="4"/>
  <c r="AT1501" i="4"/>
  <c r="AT1504" i="4"/>
  <c r="AT1507" i="4"/>
  <c r="AT1500" i="4"/>
  <c r="AT1497" i="4"/>
  <c r="AT1506" i="4"/>
  <c r="AT1503" i="4"/>
  <c r="AS494" i="4"/>
  <c r="AS497" i="4"/>
  <c r="AS500" i="4"/>
  <c r="AS503" i="4"/>
  <c r="AS506" i="4"/>
  <c r="AS509" i="4"/>
  <c r="AS491" i="4"/>
  <c r="AS488" i="4"/>
  <c r="AS493" i="4"/>
  <c r="AS502" i="4"/>
  <c r="AS511" i="4"/>
  <c r="AS495" i="4"/>
  <c r="AS504" i="4"/>
  <c r="AS496" i="4"/>
  <c r="AS498" i="4"/>
  <c r="AS490" i="4"/>
  <c r="AS508" i="4"/>
  <c r="AS492" i="4"/>
  <c r="AS499" i="4"/>
  <c r="AS501" i="4"/>
  <c r="AS489" i="4"/>
  <c r="AS510" i="4"/>
  <c r="AS507" i="4"/>
  <c r="AS505" i="4"/>
  <c r="AS296" i="4"/>
  <c r="AS299" i="4"/>
  <c r="AS302" i="4"/>
  <c r="AS305" i="4"/>
  <c r="AS308" i="4"/>
  <c r="AS311" i="4"/>
  <c r="AS301" i="4"/>
  <c r="AS303" i="4"/>
  <c r="AS298" i="4"/>
  <c r="AS310" i="4"/>
  <c r="AS297" i="4"/>
  <c r="AS307" i="4"/>
  <c r="AS309" i="4"/>
  <c r="AS300" i="4"/>
  <c r="AS306" i="4"/>
  <c r="AS304" i="4"/>
  <c r="AT109" i="4"/>
  <c r="AT112" i="4"/>
  <c r="AT115" i="4"/>
  <c r="AT118" i="4"/>
  <c r="AT121" i="4"/>
  <c r="AT124" i="4"/>
  <c r="AT111" i="4"/>
  <c r="AT123" i="4"/>
  <c r="AT113" i="4"/>
  <c r="AT108" i="4"/>
  <c r="AT120" i="4"/>
  <c r="AT122" i="4"/>
  <c r="AT117" i="4"/>
  <c r="AT119" i="4"/>
  <c r="AT114" i="4"/>
  <c r="AT116" i="4"/>
  <c r="AT110" i="4"/>
  <c r="AS1630" i="4"/>
  <c r="AS1633" i="4"/>
  <c r="AS1631" i="4"/>
  <c r="AS1628" i="4"/>
  <c r="AS1632" i="4"/>
  <c r="AS1629" i="4"/>
  <c r="AS466" i="4"/>
  <c r="AS467" i="4"/>
  <c r="AS464" i="4"/>
  <c r="AS465" i="4"/>
  <c r="AS2003" i="4"/>
  <c r="AS2005" i="4"/>
  <c r="AS2004" i="4"/>
  <c r="AS247" i="4"/>
  <c r="AS250" i="4"/>
  <c r="AS248" i="4"/>
  <c r="AS249" i="4"/>
  <c r="AT356" i="4"/>
  <c r="AT359" i="4"/>
  <c r="AT354" i="4"/>
  <c r="AT355" i="4"/>
  <c r="AT358" i="4"/>
  <c r="AT360" i="4"/>
  <c r="AT357" i="4"/>
  <c r="AS2168" i="4"/>
  <c r="AS2171" i="4"/>
  <c r="AS2167" i="4"/>
  <c r="AS2170" i="4"/>
  <c r="AS2169" i="4"/>
  <c r="AS2172" i="4"/>
  <c r="AT1634" i="4"/>
  <c r="AT1637" i="4"/>
  <c r="AT1640" i="4"/>
  <c r="AT1643" i="4"/>
  <c r="AT1646" i="4"/>
  <c r="AT1649" i="4"/>
  <c r="AT1652" i="4"/>
  <c r="AT1655" i="4"/>
  <c r="AT1636" i="4"/>
  <c r="AT1639" i="4"/>
  <c r="AT1642" i="4"/>
  <c r="AT1645" i="4"/>
  <c r="AT1648" i="4"/>
  <c r="AT1651" i="4"/>
  <c r="AT1654" i="4"/>
  <c r="AT1635" i="4"/>
  <c r="AT1644" i="4"/>
  <c r="AT1653" i="4"/>
  <c r="AT1641" i="4"/>
  <c r="AT1650" i="4"/>
  <c r="AT1647" i="4"/>
  <c r="AT1656" i="4"/>
  <c r="AT1638" i="4"/>
  <c r="AS1053" i="4"/>
  <c r="AS1061" i="4"/>
  <c r="AS1066" i="4"/>
  <c r="AS1071" i="4"/>
  <c r="AS1079" i="4"/>
  <c r="AS1055" i="4"/>
  <c r="AS1060" i="4"/>
  <c r="AS1065" i="4"/>
  <c r="AS1073" i="4"/>
  <c r="AS1078" i="4"/>
  <c r="AS1081" i="4"/>
  <c r="AS1064" i="4"/>
  <c r="AS1068" i="4"/>
  <c r="AS1057" i="4"/>
  <c r="AS1070" i="4"/>
  <c r="AS1072" i="4"/>
  <c r="AS1074" i="4"/>
  <c r="AS1059" i="4"/>
  <c r="AS1076" i="4"/>
  <c r="AS1080" i="4"/>
  <c r="AS1063" i="4"/>
  <c r="AS1075" i="4"/>
  <c r="AS1077" i="4"/>
  <c r="AS1062" i="4"/>
  <c r="AS1082" i="4"/>
  <c r="AS1069" i="4"/>
  <c r="AS1058" i="4"/>
  <c r="AS1067" i="4"/>
  <c r="AS1054" i="4"/>
  <c r="AS1056" i="4"/>
  <c r="AT1356" i="4"/>
  <c r="AT1359" i="4"/>
  <c r="AT1362" i="4"/>
  <c r="AT1365" i="4"/>
  <c r="AT1364" i="4"/>
  <c r="AT1354" i="4"/>
  <c r="AT1366" i="4"/>
  <c r="AT1361" i="4"/>
  <c r="AT1363" i="4"/>
  <c r="AT1355" i="4"/>
  <c r="AT1357" i="4"/>
  <c r="AT1360" i="4"/>
  <c r="AT1358" i="4"/>
  <c r="AT1124" i="4"/>
  <c r="AT1127" i="4"/>
  <c r="AT1130" i="4"/>
  <c r="AT1133" i="4"/>
  <c r="AT1134" i="4"/>
  <c r="AT1137" i="4"/>
  <c r="AT1140" i="4"/>
  <c r="AT1143" i="4"/>
  <c r="AT1146" i="4"/>
  <c r="AT1149" i="4"/>
  <c r="AT1152" i="4"/>
  <c r="AT1131" i="4"/>
  <c r="AT1128" i="4"/>
  <c r="AT1132" i="4"/>
  <c r="AT1142" i="4"/>
  <c r="AT1147" i="4"/>
  <c r="AT1139" i="4"/>
  <c r="AT1144" i="4"/>
  <c r="AT1125" i="4"/>
  <c r="AT1136" i="4"/>
  <c r="AT1141" i="4"/>
  <c r="AT1138" i="4"/>
  <c r="AT1151" i="4"/>
  <c r="AT1126" i="4"/>
  <c r="AT1145" i="4"/>
  <c r="AT1129" i="4"/>
  <c r="AT1148" i="4"/>
  <c r="AT1150" i="4"/>
  <c r="AT1135" i="4"/>
  <c r="AS73" i="4"/>
  <c r="AS76" i="4"/>
  <c r="AS79" i="4"/>
  <c r="AS82" i="4"/>
  <c r="AS85" i="4"/>
  <c r="AS88" i="4"/>
  <c r="AS91" i="4"/>
  <c r="AS94" i="4"/>
  <c r="AS77" i="4"/>
  <c r="AS89" i="4"/>
  <c r="AS84" i="4"/>
  <c r="AS74" i="4"/>
  <c r="AS86" i="4"/>
  <c r="AS83" i="4"/>
  <c r="AS95" i="4"/>
  <c r="AS80" i="4"/>
  <c r="AS90" i="4"/>
  <c r="AS92" i="4"/>
  <c r="AS87" i="4"/>
  <c r="AS81" i="4"/>
  <c r="AS75" i="4"/>
  <c r="AS93" i="4"/>
  <c r="AS78" i="4"/>
  <c r="AT1688" i="4"/>
  <c r="AT1691" i="4"/>
  <c r="AT1694" i="4"/>
  <c r="AT1697" i="4"/>
  <c r="AT1700" i="4"/>
  <c r="AT1687" i="4"/>
  <c r="AT1690" i="4"/>
  <c r="AT1693" i="4"/>
  <c r="AT1696" i="4"/>
  <c r="AT1699" i="4"/>
  <c r="AT1689" i="4"/>
  <c r="AT1698" i="4"/>
  <c r="AT1695" i="4"/>
  <c r="AT1692" i="4"/>
  <c r="AT2151" i="4"/>
  <c r="AT2154" i="4"/>
  <c r="AT2157" i="4"/>
  <c r="AT2160" i="4"/>
  <c r="AT2153" i="4"/>
  <c r="AT2156" i="4"/>
  <c r="AT2159" i="4"/>
  <c r="AT2152" i="4"/>
  <c r="AT2155" i="4"/>
  <c r="AT2158" i="4"/>
  <c r="AT1658" i="4"/>
  <c r="AT1661" i="4"/>
  <c r="AT1664" i="4"/>
  <c r="AT1660" i="4"/>
  <c r="AT1663" i="4"/>
  <c r="AT1662" i="4"/>
  <c r="AT1659" i="4"/>
  <c r="AT97" i="4"/>
  <c r="AT100" i="4"/>
  <c r="AT103" i="4"/>
  <c r="AT99" i="4"/>
  <c r="AT101" i="4"/>
  <c r="AT96" i="4"/>
  <c r="AT102" i="4"/>
  <c r="AT98" i="4"/>
  <c r="AS127" i="4"/>
  <c r="AS130" i="4"/>
  <c r="AS125" i="4"/>
  <c r="AS131" i="4"/>
  <c r="AS128" i="4"/>
  <c r="AS129" i="4"/>
  <c r="AS126" i="4"/>
  <c r="AT1155" i="4"/>
  <c r="AT1158" i="4"/>
  <c r="AT1161" i="4"/>
  <c r="AT1164" i="4"/>
  <c r="AT1157" i="4"/>
  <c r="AT1160" i="4"/>
  <c r="AT1163" i="4"/>
  <c r="AT1154" i="4"/>
  <c r="AT1162" i="4"/>
  <c r="AT1153" i="4"/>
  <c r="AT1159" i="4"/>
  <c r="AT1156" i="4"/>
  <c r="AT1165" i="4"/>
  <c r="AT1272" i="4"/>
  <c r="AT1275" i="4"/>
  <c r="AT1271" i="4"/>
  <c r="AT1273" i="4"/>
  <c r="AT1274" i="4"/>
  <c r="AT1276" i="4"/>
  <c r="AT611" i="4"/>
  <c r="AT614" i="4"/>
  <c r="AT617" i="4"/>
  <c r="AT620" i="4"/>
  <c r="AT623" i="4"/>
  <c r="AT626" i="4"/>
  <c r="AT629" i="4"/>
  <c r="AT632" i="4"/>
  <c r="AT610" i="4"/>
  <c r="AT619" i="4"/>
  <c r="AT628" i="4"/>
  <c r="AT612" i="4"/>
  <c r="AT621" i="4"/>
  <c r="AT630" i="4"/>
  <c r="AT618" i="4"/>
  <c r="AT627" i="4"/>
  <c r="AT634" i="4"/>
  <c r="AT616" i="4"/>
  <c r="AT624" i="4"/>
  <c r="AT615" i="4"/>
  <c r="AT625" i="4"/>
  <c r="AT613" i="4"/>
  <c r="AT631" i="4"/>
  <c r="AT633" i="4"/>
  <c r="AT622" i="4"/>
  <c r="AS106" i="4"/>
  <c r="AS107" i="4"/>
  <c r="AS105" i="4"/>
  <c r="AS104" i="4"/>
  <c r="AS2183" i="4"/>
  <c r="AS2186" i="4"/>
  <c r="AS2185" i="4"/>
  <c r="AS2184" i="4"/>
  <c r="AT560" i="4"/>
  <c r="AT563" i="4"/>
  <c r="AT566" i="4"/>
  <c r="AT569" i="4"/>
  <c r="AT572" i="4"/>
  <c r="AT575" i="4"/>
  <c r="AT578" i="4"/>
  <c r="AT581" i="4"/>
  <c r="AT565" i="4"/>
  <c r="AT574" i="4"/>
  <c r="AT583" i="4"/>
  <c r="AT567" i="4"/>
  <c r="AT576" i="4"/>
  <c r="AT564" i="4"/>
  <c r="AT573" i="4"/>
  <c r="AT582" i="4"/>
  <c r="AT577" i="4"/>
  <c r="AT571" i="4"/>
  <c r="AT579" i="4"/>
  <c r="AT568" i="4"/>
  <c r="AT580" i="4"/>
  <c r="AT559" i="4"/>
  <c r="AT561" i="4"/>
  <c r="AT562" i="4"/>
  <c r="AT570" i="4"/>
  <c r="AS2201" i="4"/>
  <c r="AS2204" i="4"/>
  <c r="AS2207" i="4"/>
  <c r="AS2210" i="4"/>
  <c r="AS2213" i="4"/>
  <c r="AS2216" i="4"/>
  <c r="AS2219" i="4"/>
  <c r="AS2200" i="4"/>
  <c r="AS2203" i="4"/>
  <c r="AS2206" i="4"/>
  <c r="AS2209" i="4"/>
  <c r="AS2212" i="4"/>
  <c r="AS2215" i="4"/>
  <c r="AS2218" i="4"/>
  <c r="AS2221" i="4"/>
  <c r="AS2199" i="4"/>
  <c r="AS2220" i="4"/>
  <c r="AS2205" i="4"/>
  <c r="AS2211" i="4"/>
  <c r="AS2217" i="4"/>
  <c r="AS2214" i="4"/>
  <c r="AS2202" i="4"/>
  <c r="AS2208" i="4"/>
  <c r="AS792" i="4"/>
  <c r="AS795" i="4"/>
  <c r="AS791" i="4"/>
  <c r="AS793" i="4"/>
  <c r="AS797" i="4"/>
  <c r="AS796" i="4"/>
  <c r="AS794" i="4"/>
  <c r="AS1947" i="4"/>
  <c r="AS1950" i="4"/>
  <c r="AS1946" i="4"/>
  <c r="AS1949" i="4"/>
  <c r="AS1952" i="4"/>
  <c r="AS1948" i="4"/>
  <c r="AS1951" i="4"/>
  <c r="AT1438" i="4"/>
  <c r="AT1456" i="4"/>
  <c r="AT1464" i="4"/>
  <c r="AT1430" i="4"/>
  <c r="AT1443" i="4"/>
  <c r="AT1448" i="4"/>
  <c r="AT1461" i="4"/>
  <c r="AT1435" i="4"/>
  <c r="AT1453" i="4"/>
  <c r="AT1440" i="4"/>
  <c r="AT1445" i="4"/>
  <c r="AT1458" i="4"/>
  <c r="AT1466" i="4"/>
  <c r="AT1432" i="4"/>
  <c r="AT1450" i="4"/>
  <c r="AT1463" i="4"/>
  <c r="AT1437" i="4"/>
  <c r="AT1442" i="4"/>
  <c r="AT1455" i="4"/>
  <c r="AT1460" i="4"/>
  <c r="AT1459" i="4"/>
  <c r="AT1436" i="4"/>
  <c r="AT1465" i="4"/>
  <c r="AT1434" i="4"/>
  <c r="AT1444" i="4"/>
  <c r="AT1467" i="4"/>
  <c r="AT1446" i="4"/>
  <c r="AT1429" i="4"/>
  <c r="AT1457" i="4"/>
  <c r="AT1468" i="4"/>
  <c r="AT1447" i="4"/>
  <c r="AT1449" i="4"/>
  <c r="AT1451" i="4"/>
  <c r="AT1439" i="4"/>
  <c r="AT1462" i="4"/>
  <c r="AT1441" i="4"/>
  <c r="AT1454" i="4"/>
  <c r="AT1433" i="4"/>
  <c r="AT1431" i="4"/>
  <c r="AT1452" i="4"/>
  <c r="AT1777" i="4"/>
  <c r="AT1780" i="4"/>
  <c r="AT1783" i="4"/>
  <c r="AT1786" i="4"/>
  <c r="AT1789" i="4"/>
  <c r="AT1776" i="4"/>
  <c r="AT1779" i="4"/>
  <c r="AT1782" i="4"/>
  <c r="AT1785" i="4"/>
  <c r="AT1788" i="4"/>
  <c r="AT1791" i="4"/>
  <c r="AT1787" i="4"/>
  <c r="AT1778" i="4"/>
  <c r="AT1781" i="4"/>
  <c r="AT1790" i="4"/>
  <c r="AT1775" i="4"/>
  <c r="AT1784" i="4"/>
  <c r="AT2199" i="4"/>
  <c r="AT2202" i="4"/>
  <c r="AT2205" i="4"/>
  <c r="AT2208" i="4"/>
  <c r="AT2211" i="4"/>
  <c r="AT2214" i="4"/>
  <c r="AT2217" i="4"/>
  <c r="AT2220" i="4"/>
  <c r="AT2201" i="4"/>
  <c r="AT2204" i="4"/>
  <c r="AT2207" i="4"/>
  <c r="AT2210" i="4"/>
  <c r="AT2213" i="4"/>
  <c r="AT2216" i="4"/>
  <c r="AT2219" i="4"/>
  <c r="AT2218" i="4"/>
  <c r="AT2203" i="4"/>
  <c r="AT2209" i="4"/>
  <c r="AT2215" i="4"/>
  <c r="AT2200" i="4"/>
  <c r="AT2206" i="4"/>
  <c r="AT2221" i="4"/>
  <c r="AT2212" i="4"/>
  <c r="AS1166" i="4"/>
  <c r="AS1169" i="4"/>
  <c r="AS1168" i="4"/>
  <c r="AS1167" i="4"/>
  <c r="AT1085" i="4"/>
  <c r="AT1088" i="4"/>
  <c r="AT1087" i="4"/>
  <c r="AT1084" i="4"/>
  <c r="AT1089" i="4"/>
  <c r="AT1083" i="4"/>
  <c r="AT1086" i="4"/>
  <c r="AT2226" i="4"/>
  <c r="AT2225" i="4"/>
  <c r="AT2227" i="4"/>
  <c r="AT2224" i="4"/>
  <c r="AT67" i="4"/>
  <c r="AT70" i="4"/>
  <c r="AT65" i="4"/>
  <c r="AT72" i="4"/>
  <c r="AT69" i="4"/>
  <c r="AT71" i="4"/>
  <c r="AT66" i="4"/>
  <c r="AT68" i="4"/>
  <c r="AS1708" i="4"/>
  <c r="AS1711" i="4"/>
  <c r="AS1714" i="4"/>
  <c r="AS1712" i="4"/>
  <c r="AS1716" i="4"/>
  <c r="AS1709" i="4"/>
  <c r="AS1713" i="4"/>
  <c r="AS1710" i="4"/>
  <c r="AS1715" i="4"/>
  <c r="AT1544" i="4"/>
  <c r="AT1547" i="4"/>
  <c r="AT1543" i="4"/>
  <c r="AT1546" i="4"/>
  <c r="AT1545" i="4"/>
  <c r="AT1542" i="4"/>
  <c r="AT1548" i="4"/>
  <c r="AS109" i="4"/>
  <c r="AS112" i="4"/>
  <c r="AS115" i="4"/>
  <c r="AS118" i="4"/>
  <c r="AS121" i="4"/>
  <c r="AS124" i="4"/>
  <c r="AS113" i="4"/>
  <c r="AS108" i="4"/>
  <c r="AS120" i="4"/>
  <c r="AS110" i="4"/>
  <c r="AS122" i="4"/>
  <c r="AS119" i="4"/>
  <c r="AS111" i="4"/>
  <c r="AS123" i="4"/>
  <c r="AS117" i="4"/>
  <c r="AS114" i="4"/>
  <c r="AS116" i="4"/>
  <c r="AS527" i="4"/>
  <c r="AS530" i="4"/>
  <c r="AS533" i="4"/>
  <c r="AS536" i="4"/>
  <c r="AS539" i="4"/>
  <c r="AS542" i="4"/>
  <c r="AS545" i="4"/>
  <c r="AS548" i="4"/>
  <c r="AS551" i="4"/>
  <c r="AS554" i="4"/>
  <c r="AS557" i="4"/>
  <c r="AS529" i="4"/>
  <c r="AS538" i="4"/>
  <c r="AS547" i="4"/>
  <c r="AS556" i="4"/>
  <c r="AS531" i="4"/>
  <c r="AS540" i="4"/>
  <c r="AS549" i="4"/>
  <c r="AS558" i="4"/>
  <c r="AS532" i="4"/>
  <c r="AS534" i="4"/>
  <c r="AS550" i="4"/>
  <c r="AS526" i="4"/>
  <c r="AS544" i="4"/>
  <c r="AS552" i="4"/>
  <c r="AS535" i="4"/>
  <c r="AS537" i="4"/>
  <c r="AS553" i="4"/>
  <c r="AS555" i="4"/>
  <c r="AS528" i="4"/>
  <c r="AS546" i="4"/>
  <c r="AS541" i="4"/>
  <c r="AS543" i="4"/>
  <c r="AT106" i="4"/>
  <c r="AT105" i="4"/>
  <c r="AT107" i="4"/>
  <c r="AT104" i="4"/>
  <c r="AT1849" i="4"/>
  <c r="AT1852" i="4"/>
  <c r="AT1855" i="4"/>
  <c r="AT1858" i="4"/>
  <c r="AT1861" i="4"/>
  <c r="AT1864" i="4"/>
  <c r="AT1867" i="4"/>
  <c r="AT1870" i="4"/>
  <c r="AT1873" i="4"/>
  <c r="AT1876" i="4"/>
  <c r="AT1851" i="4"/>
  <c r="AT1854" i="4"/>
  <c r="AT1857" i="4"/>
  <c r="AT1860" i="4"/>
  <c r="AT1863" i="4"/>
  <c r="AT1866" i="4"/>
  <c r="AT1869" i="4"/>
  <c r="AT1872" i="4"/>
  <c r="AT1875" i="4"/>
  <c r="AT1874" i="4"/>
  <c r="AT1859" i="4"/>
  <c r="AT1865" i="4"/>
  <c r="AT1850" i="4"/>
  <c r="AT1871" i="4"/>
  <c r="AT1868" i="4"/>
  <c r="AT1853" i="4"/>
  <c r="AT1856" i="4"/>
  <c r="AT1862" i="4"/>
  <c r="AS876" i="4"/>
  <c r="AS879" i="4"/>
  <c r="AS882" i="4"/>
  <c r="AS885" i="4"/>
  <c r="AS888" i="4"/>
  <c r="AS891" i="4"/>
  <c r="AS894" i="4"/>
  <c r="AS897" i="4"/>
  <c r="AS878" i="4"/>
  <c r="AS883" i="4"/>
  <c r="AS896" i="4"/>
  <c r="AS875" i="4"/>
  <c r="AS880" i="4"/>
  <c r="AS893" i="4"/>
  <c r="AS877" i="4"/>
  <c r="AS890" i="4"/>
  <c r="AS895" i="4"/>
  <c r="AS874" i="4"/>
  <c r="AS887" i="4"/>
  <c r="AS892" i="4"/>
  <c r="AS884" i="4"/>
  <c r="AS886" i="4"/>
  <c r="AS881" i="4"/>
  <c r="AS898" i="4"/>
  <c r="AS889" i="4"/>
  <c r="AS1313" i="4"/>
  <c r="AS1316" i="4"/>
  <c r="AS1311" i="4"/>
  <c r="AS1318" i="4"/>
  <c r="AS1315" i="4"/>
  <c r="AS1317" i="4"/>
  <c r="AS1314" i="4"/>
  <c r="AS1312" i="4"/>
  <c r="AS356" i="4"/>
  <c r="AS359" i="4"/>
  <c r="AS358" i="4"/>
  <c r="AS354" i="4"/>
  <c r="AS360" i="4"/>
  <c r="AS357" i="4"/>
  <c r="AS355" i="4"/>
  <c r="AT2187" i="4"/>
  <c r="AT2190" i="4"/>
  <c r="AT2193" i="4"/>
  <c r="AT2196" i="4"/>
  <c r="AT2189" i="4"/>
  <c r="AT2192" i="4"/>
  <c r="AT2195" i="4"/>
  <c r="AT2198" i="4"/>
  <c r="AT2188" i="4"/>
  <c r="AT2194" i="4"/>
  <c r="AT2191" i="4"/>
  <c r="AT2197" i="4"/>
  <c r="AT2064" i="4"/>
  <c r="AT2067" i="4"/>
  <c r="AT2070" i="4"/>
  <c r="AT2073" i="4"/>
  <c r="AT2076" i="4"/>
  <c r="AT2063" i="4"/>
  <c r="AT2066" i="4"/>
  <c r="AT2069" i="4"/>
  <c r="AT2072" i="4"/>
  <c r="AT2075" i="4"/>
  <c r="AT2078" i="4"/>
  <c r="AT2062" i="4"/>
  <c r="AT2065" i="4"/>
  <c r="AT2068" i="4"/>
  <c r="AT2071" i="4"/>
  <c r="AT2074" i="4"/>
  <c r="AT2077" i="4"/>
  <c r="AS1794" i="4"/>
  <c r="AS1797" i="4"/>
  <c r="AS1800" i="4"/>
  <c r="AS1803" i="4"/>
  <c r="AS1806" i="4"/>
  <c r="AS1809" i="4"/>
  <c r="AS1812" i="4"/>
  <c r="AS1815" i="4"/>
  <c r="AS1793" i="4"/>
  <c r="AS1796" i="4"/>
  <c r="AS1799" i="4"/>
  <c r="AS1802" i="4"/>
  <c r="AS1805" i="4"/>
  <c r="AS1808" i="4"/>
  <c r="AS1811" i="4"/>
  <c r="AS1814" i="4"/>
  <c r="AS1804" i="4"/>
  <c r="AS1810" i="4"/>
  <c r="AS1795" i="4"/>
  <c r="AS1798" i="4"/>
  <c r="AS1807" i="4"/>
  <c r="AS1792" i="4"/>
  <c r="AS1801" i="4"/>
  <c r="AS1813" i="4"/>
  <c r="AS1522" i="4"/>
  <c r="AS1525" i="4"/>
  <c r="AS1528" i="4"/>
  <c r="AS1531" i="4"/>
  <c r="AS1534" i="4"/>
  <c r="AS1537" i="4"/>
  <c r="AS1540" i="4"/>
  <c r="AS1523" i="4"/>
  <c r="AS1532" i="4"/>
  <c r="AS1527" i="4"/>
  <c r="AS1536" i="4"/>
  <c r="AS1529" i="4"/>
  <c r="AS1538" i="4"/>
  <c r="AS1539" i="4"/>
  <c r="AS1533" i="4"/>
  <c r="AS1535" i="4"/>
  <c r="AS1524" i="4"/>
  <c r="AS1530" i="4"/>
  <c r="AS1526" i="4"/>
  <c r="AS1370" i="4"/>
  <c r="AS1371" i="4"/>
  <c r="AT1311" i="4"/>
  <c r="AT1314" i="4"/>
  <c r="AT1317" i="4"/>
  <c r="AT1316" i="4"/>
  <c r="AT1318" i="4"/>
  <c r="AT1313" i="4"/>
  <c r="AT1315" i="4"/>
  <c r="AT1312" i="4"/>
  <c r="AT2053" i="4"/>
  <c r="AT2056" i="4"/>
  <c r="AT2051" i="4"/>
  <c r="AT2055" i="4"/>
  <c r="AT2052" i="4"/>
  <c r="AT2057" i="4"/>
  <c r="AT2054" i="4"/>
  <c r="AT1953" i="4"/>
  <c r="AT1956" i="4"/>
  <c r="AT1959" i="4"/>
  <c r="AT1955" i="4"/>
  <c r="AT1957" i="4"/>
  <c r="AT1954" i="4"/>
  <c r="AT1958" i="4"/>
  <c r="AS1576" i="4"/>
  <c r="AS1579" i="4"/>
  <c r="AS1582" i="4"/>
  <c r="AS1585" i="4"/>
  <c r="AS1588" i="4"/>
  <c r="AS1591" i="4"/>
  <c r="AS1577" i="4"/>
  <c r="AS1586" i="4"/>
  <c r="AS1581" i="4"/>
  <c r="AS1590" i="4"/>
  <c r="AS1583" i="4"/>
  <c r="AS1587" i="4"/>
  <c r="AS1589" i="4"/>
  <c r="AS1578" i="4"/>
  <c r="AS1575" i="4"/>
  <c r="AS1580" i="4"/>
  <c r="AS1584" i="4"/>
  <c r="AT437" i="4"/>
  <c r="AT438" i="4"/>
  <c r="AS2189" i="4"/>
  <c r="AS2192" i="4"/>
  <c r="AS2195" i="4"/>
  <c r="AS2198" i="4"/>
  <c r="AS2188" i="4"/>
  <c r="AS2191" i="4"/>
  <c r="AS2194" i="4"/>
  <c r="AS2197" i="4"/>
  <c r="AS2190" i="4"/>
  <c r="AS2196" i="4"/>
  <c r="AS2187" i="4"/>
  <c r="AS2193" i="4"/>
  <c r="AS873" i="4"/>
  <c r="AS872" i="4"/>
  <c r="AS871" i="4"/>
  <c r="AT1962" i="4"/>
  <c r="AT1965" i="4"/>
  <c r="AT1968" i="4"/>
  <c r="AT1971" i="4"/>
  <c r="AT1964" i="4"/>
  <c r="AT1966" i="4"/>
  <c r="AT1961" i="4"/>
  <c r="AT1970" i="4"/>
  <c r="AT1963" i="4"/>
  <c r="AT1960" i="4"/>
  <c r="AT1967" i="4"/>
  <c r="AT1969" i="4"/>
  <c r="AT1972" i="4"/>
  <c r="AT980" i="4"/>
  <c r="AT983" i="4"/>
  <c r="AT979" i="4"/>
  <c r="AT981" i="4"/>
  <c r="AT982" i="4"/>
  <c r="AT247" i="4"/>
  <c r="AT250" i="4"/>
  <c r="AT248" i="4"/>
  <c r="AT249" i="4"/>
  <c r="AS2180" i="4"/>
  <c r="AS2179" i="4"/>
  <c r="AS2182" i="4"/>
  <c r="AS2181" i="4"/>
  <c r="AS2178" i="4"/>
  <c r="AS287" i="4"/>
  <c r="AS290" i="4"/>
  <c r="AS293" i="4"/>
  <c r="AS289" i="4"/>
  <c r="AS291" i="4"/>
  <c r="AS286" i="4"/>
  <c r="AS285" i="4"/>
  <c r="AS295" i="4"/>
  <c r="AS288" i="4"/>
  <c r="AS294" i="4"/>
  <c r="AS292" i="4"/>
  <c r="AT73" i="4"/>
  <c r="AT76" i="4"/>
  <c r="AT79" i="4"/>
  <c r="AT82" i="4"/>
  <c r="AT85" i="4"/>
  <c r="AT88" i="4"/>
  <c r="AT91" i="4"/>
  <c r="AT94" i="4"/>
  <c r="AT75" i="4"/>
  <c r="AT87" i="4"/>
  <c r="AT77" i="4"/>
  <c r="AT89" i="4"/>
  <c r="AT84" i="4"/>
  <c r="AT74" i="4"/>
  <c r="AT78" i="4"/>
  <c r="AT93" i="4"/>
  <c r="AT95" i="4"/>
  <c r="AT80" i="4"/>
  <c r="AT86" i="4"/>
  <c r="AT90" i="4"/>
  <c r="AT81" i="4"/>
  <c r="AT83" i="4"/>
  <c r="AT92" i="4"/>
  <c r="AS1277" i="4"/>
  <c r="AS1280" i="4"/>
  <c r="AS1283" i="4"/>
  <c r="AS1286" i="4"/>
  <c r="AS1289" i="4"/>
  <c r="AS1282" i="4"/>
  <c r="AS1287" i="4"/>
  <c r="AS1279" i="4"/>
  <c r="AS1284" i="4"/>
  <c r="AS1285" i="4"/>
  <c r="AS1281" i="4"/>
  <c r="AS1288" i="4"/>
  <c r="AS1278" i="4"/>
  <c r="AS253" i="4"/>
  <c r="AS256" i="4"/>
  <c r="AS259" i="4"/>
  <c r="AS262" i="4"/>
  <c r="AS265" i="4"/>
  <c r="AS257" i="4"/>
  <c r="AS252" i="4"/>
  <c r="AS264" i="4"/>
  <c r="AS251" i="4"/>
  <c r="AS263" i="4"/>
  <c r="AS254" i="4"/>
  <c r="AS258" i="4"/>
  <c r="AS260" i="4"/>
  <c r="AS261" i="4"/>
  <c r="AS266" i="4"/>
  <c r="AS255" i="4"/>
  <c r="AS801" i="4"/>
  <c r="AS800" i="4"/>
  <c r="AS802" i="4"/>
  <c r="AT1947" i="4"/>
  <c r="AT1950" i="4"/>
  <c r="AT1946" i="4"/>
  <c r="AT1948" i="4"/>
  <c r="AT1952" i="4"/>
  <c r="AT1949" i="4"/>
  <c r="AT1951" i="4"/>
  <c r="AT1667" i="4"/>
  <c r="AT1670" i="4"/>
  <c r="AT1666" i="4"/>
  <c r="AT1669" i="4"/>
  <c r="AT1672" i="4"/>
  <c r="AT1671" i="4"/>
  <c r="AT1668" i="4"/>
  <c r="AT1665" i="4"/>
  <c r="AS2063" i="4"/>
  <c r="AS2066" i="4"/>
  <c r="AS2069" i="4"/>
  <c r="AS2072" i="4"/>
  <c r="AS2075" i="4"/>
  <c r="AS2078" i="4"/>
  <c r="AS2062" i="4"/>
  <c r="AS2065" i="4"/>
  <c r="AS2068" i="4"/>
  <c r="AS2071" i="4"/>
  <c r="AS2074" i="4"/>
  <c r="AS2077" i="4"/>
  <c r="AS2067" i="4"/>
  <c r="AS2073" i="4"/>
  <c r="AS2064" i="4"/>
  <c r="AS2070" i="4"/>
  <c r="AS2076" i="4"/>
  <c r="AT1523" i="4"/>
  <c r="AT1526" i="4"/>
  <c r="AT1529" i="4"/>
  <c r="AT1532" i="4"/>
  <c r="AT1535" i="4"/>
  <c r="AT1538" i="4"/>
  <c r="AT1522" i="4"/>
  <c r="AT1525" i="4"/>
  <c r="AT1528" i="4"/>
  <c r="AT1531" i="4"/>
  <c r="AT1534" i="4"/>
  <c r="AT1537" i="4"/>
  <c r="AT1540" i="4"/>
  <c r="AT1527" i="4"/>
  <c r="AT1536" i="4"/>
  <c r="AT1524" i="4"/>
  <c r="AT1533" i="4"/>
  <c r="AT1539" i="4"/>
  <c r="AT1530" i="4"/>
  <c r="AT1935" i="4"/>
  <c r="AT1934" i="4"/>
  <c r="AS1687" i="4"/>
  <c r="AS1690" i="4"/>
  <c r="AS1693" i="4"/>
  <c r="AS1696" i="4"/>
  <c r="AS1699" i="4"/>
  <c r="AS1694" i="4"/>
  <c r="AS1689" i="4"/>
  <c r="AS1698" i="4"/>
  <c r="AS1691" i="4"/>
  <c r="AS1700" i="4"/>
  <c r="AS1695" i="4"/>
  <c r="AS1697" i="4"/>
  <c r="AS1688" i="4"/>
  <c r="AS1692" i="4"/>
  <c r="AS1220" i="4"/>
  <c r="AS1223" i="4"/>
  <c r="AS1226" i="4"/>
  <c r="AS1229" i="4"/>
  <c r="AS1222" i="4"/>
  <c r="AS1225" i="4"/>
  <c r="AS1221" i="4"/>
  <c r="AS1227" i="4"/>
  <c r="AS1228" i="4"/>
  <c r="AS1224" i="4"/>
  <c r="AS1373" i="4"/>
  <c r="AS1376" i="4"/>
  <c r="AS1379" i="4"/>
  <c r="AS1382" i="4"/>
  <c r="AS1385" i="4"/>
  <c r="AS1388" i="4"/>
  <c r="AS1391" i="4"/>
  <c r="AS1394" i="4"/>
  <c r="AS1397" i="4"/>
  <c r="AS1400" i="4"/>
  <c r="AS1403" i="4"/>
  <c r="AS1406" i="4"/>
  <c r="AS1378" i="4"/>
  <c r="AS1383" i="4"/>
  <c r="AS1390" i="4"/>
  <c r="AS1395" i="4"/>
  <c r="AS1402" i="4"/>
  <c r="AS1407" i="4"/>
  <c r="AS1375" i="4"/>
  <c r="AS1380" i="4"/>
  <c r="AS1387" i="4"/>
  <c r="AS1392" i="4"/>
  <c r="AS1399" i="4"/>
  <c r="AS1404" i="4"/>
  <c r="AS1381" i="4"/>
  <c r="AS1393" i="4"/>
  <c r="AS1405" i="4"/>
  <c r="AS1377" i="4"/>
  <c r="AS1389" i="4"/>
  <c r="AS1401" i="4"/>
  <c r="AS1386" i="4"/>
  <c r="AS1372" i="4"/>
  <c r="AS1396" i="4"/>
  <c r="AS1408" i="4"/>
  <c r="AS1374" i="4"/>
  <c r="AS1384" i="4"/>
  <c r="AS1398" i="4"/>
  <c r="AT2130" i="4"/>
  <c r="AT2133" i="4"/>
  <c r="AT2136" i="4"/>
  <c r="AT2139" i="4"/>
  <c r="AT2142" i="4"/>
  <c r="AT2145" i="4"/>
  <c r="AT2148" i="4"/>
  <c r="AT2129" i="4"/>
  <c r="AT2132" i="4"/>
  <c r="AT2135" i="4"/>
  <c r="AT2138" i="4"/>
  <c r="AT2141" i="4"/>
  <c r="AT2144" i="4"/>
  <c r="AT2147" i="4"/>
  <c r="AT2128" i="4"/>
  <c r="AT2131" i="4"/>
  <c r="AT2134" i="4"/>
  <c r="AT2137" i="4"/>
  <c r="AT2140" i="4"/>
  <c r="AT2143" i="4"/>
  <c r="AT2146" i="4"/>
  <c r="AT1425" i="4"/>
  <c r="AT1427" i="4"/>
  <c r="AT1426" i="4"/>
  <c r="AT1428" i="4"/>
  <c r="AS28" i="4"/>
  <c r="AS31" i="4"/>
  <c r="AS34" i="4"/>
  <c r="AS37" i="4"/>
  <c r="AS40" i="4"/>
  <c r="AS43" i="4"/>
  <c r="AS46" i="4"/>
  <c r="AS49" i="4"/>
  <c r="AS52" i="4"/>
  <c r="AS55" i="4"/>
  <c r="AS29" i="4"/>
  <c r="AS41" i="4"/>
  <c r="AS53" i="4"/>
  <c r="AS36" i="4"/>
  <c r="AS48" i="4"/>
  <c r="AS38" i="4"/>
  <c r="AS50" i="4"/>
  <c r="AS35" i="4"/>
  <c r="AS47" i="4"/>
  <c r="AS51" i="4"/>
  <c r="AS32" i="4"/>
  <c r="AS42" i="4"/>
  <c r="AS44" i="4"/>
  <c r="AS39" i="4"/>
  <c r="AS56" i="4"/>
  <c r="AS33" i="4"/>
  <c r="AS54" i="4"/>
  <c r="AS45" i="4"/>
  <c r="AS30" i="4"/>
  <c r="AS837" i="4"/>
  <c r="AS840" i="4"/>
  <c r="AS843" i="4"/>
  <c r="AS839" i="4"/>
  <c r="AS841" i="4"/>
  <c r="AS836" i="4"/>
  <c r="AS838" i="4"/>
  <c r="AS842" i="4"/>
  <c r="AS844" i="4"/>
  <c r="AT2223" i="4"/>
  <c r="AT2222" i="4"/>
  <c r="AS738" i="4"/>
  <c r="AS737" i="4"/>
  <c r="AS736" i="4"/>
  <c r="AS1187" i="4"/>
  <c r="AS1190" i="4"/>
  <c r="AS1193" i="4"/>
  <c r="AS1196" i="4"/>
  <c r="AS1199" i="4"/>
  <c r="AS1202" i="4"/>
  <c r="AS1189" i="4"/>
  <c r="AS1192" i="4"/>
  <c r="AS1195" i="4"/>
  <c r="AS1198" i="4"/>
  <c r="AS1201" i="4"/>
  <c r="AS1200" i="4"/>
  <c r="AS1191" i="4"/>
  <c r="AS1197" i="4"/>
  <c r="AS1194" i="4"/>
  <c r="AS1203" i="4"/>
  <c r="AS1188" i="4"/>
  <c r="AS2153" i="4"/>
  <c r="AS2156" i="4"/>
  <c r="AS2159" i="4"/>
  <c r="AS2152" i="4"/>
  <c r="AS2155" i="4"/>
  <c r="AS2158" i="4"/>
  <c r="AS2151" i="4"/>
  <c r="AS2157" i="4"/>
  <c r="AS2154" i="4"/>
  <c r="AS2160" i="4"/>
  <c r="AT723" i="4"/>
  <c r="AT726" i="4"/>
  <c r="AT729" i="4"/>
  <c r="AT732" i="4"/>
  <c r="AT735" i="4"/>
  <c r="AT722" i="4"/>
  <c r="AT725" i="4"/>
  <c r="AT728" i="4"/>
  <c r="AT731" i="4"/>
  <c r="AT734" i="4"/>
  <c r="AT724" i="4"/>
  <c r="AT733" i="4"/>
  <c r="AT721" i="4"/>
  <c r="AT727" i="4"/>
  <c r="AT730" i="4"/>
  <c r="AS460" i="4"/>
  <c r="AS463" i="4"/>
  <c r="AS462" i="4"/>
  <c r="AS461" i="4"/>
  <c r="AS469" i="4"/>
  <c r="AS472" i="4"/>
  <c r="AS475" i="4"/>
  <c r="AS478" i="4"/>
  <c r="AS481" i="4"/>
  <c r="AS484" i="4"/>
  <c r="AS474" i="4"/>
  <c r="AS479" i="4"/>
  <c r="AS486" i="4"/>
  <c r="AS471" i="4"/>
  <c r="AS476" i="4"/>
  <c r="AS483" i="4"/>
  <c r="AS468" i="4"/>
  <c r="AS470" i="4"/>
  <c r="AS480" i="4"/>
  <c r="AS482" i="4"/>
  <c r="AS477" i="4"/>
  <c r="AS473" i="4"/>
  <c r="AS487" i="4"/>
  <c r="AS485" i="4"/>
  <c r="AT398" i="4"/>
  <c r="AT401" i="4"/>
  <c r="AT404" i="4"/>
  <c r="AT407" i="4"/>
  <c r="AT410" i="4"/>
  <c r="AT413" i="4"/>
  <c r="AT416" i="4"/>
  <c r="AT419" i="4"/>
  <c r="AT422" i="4"/>
  <c r="AT425" i="4"/>
  <c r="AT428" i="4"/>
  <c r="AT431" i="4"/>
  <c r="AT434" i="4"/>
  <c r="AT402" i="4"/>
  <c r="AT414" i="4"/>
  <c r="AT426" i="4"/>
  <c r="AT436" i="4"/>
  <c r="AT409" i="4"/>
  <c r="AT421" i="4"/>
  <c r="AT433" i="4"/>
  <c r="AT399" i="4"/>
  <c r="AT411" i="4"/>
  <c r="AT423" i="4"/>
  <c r="AT403" i="4"/>
  <c r="AT415" i="4"/>
  <c r="AT427" i="4"/>
  <c r="AT432" i="4"/>
  <c r="AT417" i="4"/>
  <c r="AT429" i="4"/>
  <c r="AT400" i="4"/>
  <c r="AT435" i="4"/>
  <c r="AT408" i="4"/>
  <c r="AT405" i="4"/>
  <c r="AT412" i="4"/>
  <c r="AT430" i="4"/>
  <c r="AT418" i="4"/>
  <c r="AT420" i="4"/>
  <c r="AT406" i="4"/>
  <c r="AT424" i="4"/>
  <c r="AS1472" i="4"/>
  <c r="AS1469" i="4"/>
  <c r="AS1474" i="4"/>
  <c r="AS1477" i="4"/>
  <c r="AS1480" i="4"/>
  <c r="AS1483" i="4"/>
  <c r="AS1486" i="4"/>
  <c r="AS1489" i="4"/>
  <c r="AS1492" i="4"/>
  <c r="AS1471" i="4"/>
  <c r="AS1478" i="4"/>
  <c r="AS1487" i="4"/>
  <c r="AS1482" i="4"/>
  <c r="AS1491" i="4"/>
  <c r="AS1473" i="4"/>
  <c r="AS1475" i="4"/>
  <c r="AS1484" i="4"/>
  <c r="AS1470" i="4"/>
  <c r="AS1485" i="4"/>
  <c r="AS1479" i="4"/>
  <c r="AS1481" i="4"/>
  <c r="AS1488" i="4"/>
  <c r="AS1490" i="4"/>
  <c r="AS1476" i="4"/>
  <c r="AT458" i="4"/>
  <c r="AT457" i="4"/>
  <c r="AT459" i="4"/>
  <c r="AS1319" i="4"/>
  <c r="AS1320" i="4"/>
  <c r="AS1321" i="4"/>
  <c r="AS723" i="4"/>
  <c r="AS726" i="4"/>
  <c r="AS729" i="4"/>
  <c r="AS732" i="4"/>
  <c r="AS735" i="4"/>
  <c r="AS728" i="4"/>
  <c r="AS721" i="4"/>
  <c r="AS730" i="4"/>
  <c r="AS727" i="4"/>
  <c r="AS725" i="4"/>
  <c r="AS731" i="4"/>
  <c r="AS733" i="4"/>
  <c r="AS722" i="4"/>
  <c r="AS734" i="4"/>
  <c r="AS724" i="4"/>
  <c r="AS1097" i="4"/>
  <c r="AS1102" i="4"/>
  <c r="AS1107" i="4"/>
  <c r="AS1091" i="4"/>
  <c r="AS1096" i="4"/>
  <c r="AS1101" i="4"/>
  <c r="AS1100" i="4"/>
  <c r="AS1104" i="4"/>
  <c r="AS1093" i="4"/>
  <c r="AS1106" i="4"/>
  <c r="AS1108" i="4"/>
  <c r="AS1095" i="4"/>
  <c r="AS1099" i="4"/>
  <c r="AS1098" i="4"/>
  <c r="AS1092" i="4"/>
  <c r="AS1094" i="4"/>
  <c r="AS1105" i="4"/>
  <c r="AS1103" i="4"/>
  <c r="AS590" i="4"/>
  <c r="AS593" i="4"/>
  <c r="AS596" i="4"/>
  <c r="AS599" i="4"/>
  <c r="AS602" i="4"/>
  <c r="AS605" i="4"/>
  <c r="AS608" i="4"/>
  <c r="AS592" i="4"/>
  <c r="AS601" i="4"/>
  <c r="AS594" i="4"/>
  <c r="AS603" i="4"/>
  <c r="AS595" i="4"/>
  <c r="AS589" i="4"/>
  <c r="AS597" i="4"/>
  <c r="AS591" i="4"/>
  <c r="AS609" i="4"/>
  <c r="AS606" i="4"/>
  <c r="AS598" i="4"/>
  <c r="AS600" i="4"/>
  <c r="AS604" i="4"/>
  <c r="AS607" i="4"/>
  <c r="AT470" i="4"/>
  <c r="AT473" i="4"/>
  <c r="AT476" i="4"/>
  <c r="AT479" i="4"/>
  <c r="AT482" i="4"/>
  <c r="AT485" i="4"/>
  <c r="AT474" i="4"/>
  <c r="AT486" i="4"/>
  <c r="AT469" i="4"/>
  <c r="AT481" i="4"/>
  <c r="AT471" i="4"/>
  <c r="AT483" i="4"/>
  <c r="AT468" i="4"/>
  <c r="AT472" i="4"/>
  <c r="AT478" i="4"/>
  <c r="AT480" i="4"/>
  <c r="AT484" i="4"/>
  <c r="AT475" i="4"/>
  <c r="AT477" i="4"/>
  <c r="AT487" i="4"/>
  <c r="AS314" i="4"/>
  <c r="AS317" i="4"/>
  <c r="AS320" i="4"/>
  <c r="AS323" i="4"/>
  <c r="AS313" i="4"/>
  <c r="AS315" i="4"/>
  <c r="AS322" i="4"/>
  <c r="AS319" i="4"/>
  <c r="AS321" i="4"/>
  <c r="AS316" i="4"/>
  <c r="AS318" i="4"/>
  <c r="AS312" i="4"/>
  <c r="AS324" i="4"/>
  <c r="AS981" i="4"/>
  <c r="AS983" i="4"/>
  <c r="AS979" i="4"/>
  <c r="AS980" i="4"/>
  <c r="AS982" i="4"/>
  <c r="AS1205" i="4"/>
  <c r="AS1208" i="4"/>
  <c r="AS1211" i="4"/>
  <c r="AS1214" i="4"/>
  <c r="AS1217" i="4"/>
  <c r="AS1204" i="4"/>
  <c r="AS1207" i="4"/>
  <c r="AS1210" i="4"/>
  <c r="AS1213" i="4"/>
  <c r="AS1216" i="4"/>
  <c r="AS1219" i="4"/>
  <c r="AS1215" i="4"/>
  <c r="AS1206" i="4"/>
  <c r="AS1212" i="4"/>
  <c r="AS1209" i="4"/>
  <c r="AS1218" i="4"/>
  <c r="AS1367" i="4"/>
  <c r="AS1368" i="4"/>
  <c r="AS747" i="4"/>
  <c r="AS750" i="4"/>
  <c r="AS753" i="4"/>
  <c r="AS756" i="4"/>
  <c r="AS759" i="4"/>
  <c r="AS762" i="4"/>
  <c r="AS755" i="4"/>
  <c r="AS764" i="4"/>
  <c r="AS748" i="4"/>
  <c r="AS757" i="4"/>
  <c r="AS754" i="4"/>
  <c r="AS763" i="4"/>
  <c r="AS749" i="4"/>
  <c r="AS751" i="4"/>
  <c r="AS761" i="4"/>
  <c r="AS760" i="4"/>
  <c r="AS752" i="4"/>
  <c r="AS758" i="4"/>
  <c r="AS1030" i="4"/>
  <c r="AS1035" i="4"/>
  <c r="AS1043" i="4"/>
  <c r="AS1048" i="4"/>
  <c r="AS1037" i="4"/>
  <c r="AS1042" i="4"/>
  <c r="AS1047" i="4"/>
  <c r="AS1045" i="4"/>
  <c r="AS1032" i="4"/>
  <c r="AS1049" i="4"/>
  <c r="AS1034" i="4"/>
  <c r="AS1036" i="4"/>
  <c r="AS1038" i="4"/>
  <c r="AS1051" i="4"/>
  <c r="AS1040" i="4"/>
  <c r="AS1044" i="4"/>
  <c r="AS1039" i="4"/>
  <c r="AS1041" i="4"/>
  <c r="AS1031" i="4"/>
  <c r="AS1052" i="4"/>
  <c r="AS1050" i="4"/>
  <c r="AS1046" i="4"/>
  <c r="AS1033" i="4"/>
  <c r="AT2184" i="4"/>
  <c r="AT2183" i="4"/>
  <c r="AT2186" i="4"/>
  <c r="AT2185" i="4"/>
  <c r="AS441" i="4"/>
  <c r="AS452" i="4"/>
  <c r="AS449" i="4"/>
  <c r="AS446" i="4"/>
  <c r="AS443" i="4"/>
  <c r="AS454" i="4"/>
  <c r="AS442" i="4"/>
  <c r="AS455" i="4"/>
  <c r="AS448" i="4"/>
  <c r="AS439" i="4"/>
  <c r="AS450" i="4"/>
  <c r="AS440" i="4"/>
  <c r="AS444" i="4"/>
  <c r="AS456" i="4"/>
  <c r="AS445" i="4"/>
  <c r="AS447" i="4"/>
  <c r="AS453" i="4"/>
  <c r="AS451" i="4"/>
  <c r="AT846" i="4"/>
  <c r="AT849" i="4"/>
  <c r="AT851" i="4"/>
  <c r="AT845" i="4"/>
  <c r="AT847" i="4"/>
  <c r="AT848" i="4"/>
  <c r="AT850" i="4"/>
  <c r="AT873" i="4"/>
  <c r="AT871" i="4"/>
  <c r="AT872" i="4"/>
  <c r="AS635" i="4"/>
  <c r="AS638" i="4"/>
  <c r="AS637" i="4"/>
  <c r="AS636" i="4"/>
  <c r="AT1837" i="4"/>
  <c r="AT1840" i="4"/>
  <c r="AT1843" i="4"/>
  <c r="AT1846" i="4"/>
  <c r="AT1839" i="4"/>
  <c r="AT1842" i="4"/>
  <c r="AT1845" i="4"/>
  <c r="AT1838" i="4"/>
  <c r="AT1844" i="4"/>
  <c r="AT1841" i="4"/>
  <c r="AT58" i="4"/>
  <c r="AT61" i="4"/>
  <c r="AT64" i="4"/>
  <c r="AT63" i="4"/>
  <c r="AT60" i="4"/>
  <c r="AT57" i="4"/>
  <c r="AT59" i="4"/>
  <c r="AT62" i="4"/>
  <c r="AT2163" i="4"/>
  <c r="AT2162" i="4"/>
  <c r="AT2161" i="4"/>
  <c r="AT2164" i="4"/>
  <c r="AS1343" i="4"/>
  <c r="AS1342" i="4"/>
  <c r="AS1344" i="4"/>
  <c r="AS1345" i="4"/>
  <c r="AT1221" i="4"/>
  <c r="AT1224" i="4"/>
  <c r="AT1227" i="4"/>
  <c r="AT1220" i="4"/>
  <c r="AT1223" i="4"/>
  <c r="AT1226" i="4"/>
  <c r="AT1229" i="4"/>
  <c r="AT1225" i="4"/>
  <c r="AT1228" i="4"/>
  <c r="AT1222" i="4"/>
  <c r="AS1720" i="4"/>
  <c r="AS1723" i="4"/>
  <c r="AS1726" i="4"/>
  <c r="AS1721" i="4"/>
  <c r="AS1728" i="4"/>
  <c r="AS1736" i="4"/>
  <c r="AS1741" i="4"/>
  <c r="AS1733" i="4"/>
  <c r="AS1738" i="4"/>
  <c r="AS1743" i="4"/>
  <c r="AS1725" i="4"/>
  <c r="AS1722" i="4"/>
  <c r="AS1727" i="4"/>
  <c r="AS1732" i="4"/>
  <c r="AS1737" i="4"/>
  <c r="AS1739" i="4"/>
  <c r="AS1730" i="4"/>
  <c r="AS1734" i="4"/>
  <c r="AS1740" i="4"/>
  <c r="AS1724" i="4"/>
  <c r="AS1735" i="4"/>
  <c r="AS1729" i="4"/>
  <c r="AS1731" i="4"/>
  <c r="AS1744" i="4"/>
  <c r="AS1742" i="4"/>
  <c r="AS2222" i="4"/>
  <c r="AS2223" i="4"/>
  <c r="AS2177" i="4"/>
  <c r="AS2176" i="4"/>
  <c r="AS2175" i="4"/>
  <c r="AT989" i="4"/>
  <c r="AT992" i="4"/>
  <c r="AT995" i="4"/>
  <c r="AT998" i="4"/>
  <c r="AT1001" i="4"/>
  <c r="AT1004" i="4"/>
  <c r="AT1007" i="4"/>
  <c r="AT1010" i="4"/>
  <c r="AT1013" i="4"/>
  <c r="AT1016" i="4"/>
  <c r="AT1019" i="4"/>
  <c r="AT1022" i="4"/>
  <c r="AT1025" i="4"/>
  <c r="AT1028" i="4"/>
  <c r="AT997" i="4"/>
  <c r="AT1002" i="4"/>
  <c r="AT1015" i="4"/>
  <c r="AT1020" i="4"/>
  <c r="AT994" i="4"/>
  <c r="AT999" i="4"/>
  <c r="AT1012" i="4"/>
  <c r="AT1017" i="4"/>
  <c r="AT988" i="4"/>
  <c r="AT993" i="4"/>
  <c r="AT1006" i="4"/>
  <c r="AT1011" i="4"/>
  <c r="AT1024" i="4"/>
  <c r="AT1029" i="4"/>
  <c r="AT990" i="4"/>
  <c r="AT1005" i="4"/>
  <c r="AT1026" i="4"/>
  <c r="AT1009" i="4"/>
  <c r="AT996" i="4"/>
  <c r="AT1000" i="4"/>
  <c r="AT1021" i="4"/>
  <c r="AT1008" i="4"/>
  <c r="AT1027" i="4"/>
  <c r="AT991" i="4"/>
  <c r="AT1023" i="4"/>
  <c r="AT987" i="4"/>
  <c r="AT1018" i="4"/>
  <c r="AT1014" i="4"/>
  <c r="AT1003" i="4"/>
  <c r="AS1415" i="4"/>
  <c r="AS1416" i="4"/>
  <c r="AT905" i="4"/>
  <c r="AT908" i="4"/>
  <c r="AT911" i="4"/>
  <c r="AT914" i="4"/>
  <c r="AT917" i="4"/>
  <c r="AT920" i="4"/>
  <c r="AT923" i="4"/>
  <c r="AT915" i="4"/>
  <c r="AT925" i="4"/>
  <c r="AT910" i="4"/>
  <c r="AT922" i="4"/>
  <c r="AT909" i="4"/>
  <c r="AT921" i="4"/>
  <c r="AT906" i="4"/>
  <c r="AT916" i="4"/>
  <c r="AT912" i="4"/>
  <c r="AT918" i="4"/>
  <c r="AT924" i="4"/>
  <c r="AT907" i="4"/>
  <c r="AT913" i="4"/>
  <c r="AT919" i="4"/>
  <c r="AS771" i="4"/>
  <c r="AS772" i="4"/>
  <c r="AS769" i="4"/>
  <c r="AS770" i="4"/>
  <c r="AS1510" i="4"/>
  <c r="AS1513" i="4"/>
  <c r="AS1516" i="4"/>
  <c r="AS1519" i="4"/>
  <c r="AS1514" i="4"/>
  <c r="AS1518" i="4"/>
  <c r="AS1511" i="4"/>
  <c r="AS1520" i="4"/>
  <c r="AS1512" i="4"/>
  <c r="AS1515" i="4"/>
  <c r="AS1517" i="4"/>
  <c r="AS1521" i="4"/>
  <c r="AT587" i="4"/>
  <c r="AT586" i="4"/>
  <c r="AT1371" i="4"/>
  <c r="AT1370" i="4"/>
  <c r="AT1323" i="4"/>
  <c r="AT1326" i="4"/>
  <c r="AT1329" i="4"/>
  <c r="AT1332" i="4"/>
  <c r="AT1328" i="4"/>
  <c r="AT1330" i="4"/>
  <c r="AT1325" i="4"/>
  <c r="AT1327" i="4"/>
  <c r="AT1331" i="4"/>
  <c r="AT1322" i="4"/>
  <c r="AT1324" i="4"/>
  <c r="AT1347" i="4"/>
  <c r="AT1350" i="4"/>
  <c r="AT1352" i="4"/>
  <c r="AT1349" i="4"/>
  <c r="AT1351" i="4"/>
  <c r="AT1346" i="4"/>
  <c r="AT1348" i="4"/>
  <c r="AT1344" i="4"/>
  <c r="AT1342" i="4"/>
  <c r="AT1343" i="4"/>
  <c r="AT1345" i="4"/>
  <c r="AS1427" i="4"/>
  <c r="AS1425" i="4"/>
  <c r="AS1428" i="4"/>
  <c r="AS1426" i="4"/>
  <c r="AS2058" i="4"/>
  <c r="AS2060" i="4"/>
  <c r="AS2059" i="4"/>
  <c r="AS362" i="4"/>
  <c r="AS365" i="4"/>
  <c r="AS368" i="4"/>
  <c r="AS371" i="4"/>
  <c r="AS374" i="4"/>
  <c r="AS377" i="4"/>
  <c r="AS380" i="4"/>
  <c r="AS383" i="4"/>
  <c r="AS386" i="4"/>
  <c r="AS389" i="4"/>
  <c r="AS392" i="4"/>
  <c r="AS395" i="4"/>
  <c r="AS361" i="4"/>
  <c r="AS373" i="4"/>
  <c r="AS385" i="4"/>
  <c r="AS397" i="4"/>
  <c r="AS363" i="4"/>
  <c r="AS375" i="4"/>
  <c r="AS387" i="4"/>
  <c r="AS370" i="4"/>
  <c r="AS382" i="4"/>
  <c r="AS394" i="4"/>
  <c r="AS364" i="4"/>
  <c r="AS366" i="4"/>
  <c r="AS376" i="4"/>
  <c r="AS372" i="4"/>
  <c r="AS378" i="4"/>
  <c r="AS388" i="4"/>
  <c r="AS384" i="4"/>
  <c r="AS390" i="4"/>
  <c r="AS396" i="4"/>
  <c r="AS379" i="4"/>
  <c r="AS381" i="4"/>
  <c r="AS391" i="4"/>
  <c r="AS393" i="4"/>
  <c r="AS369" i="4"/>
  <c r="AS367" i="4"/>
  <c r="AT876" i="4"/>
  <c r="AT879" i="4"/>
  <c r="AT882" i="4"/>
  <c r="AT885" i="4"/>
  <c r="AT888" i="4"/>
  <c r="AT891" i="4"/>
  <c r="AT894" i="4"/>
  <c r="AT881" i="4"/>
  <c r="AT886" i="4"/>
  <c r="AT878" i="4"/>
  <c r="AT883" i="4"/>
  <c r="AT896" i="4"/>
  <c r="AT898" i="4"/>
  <c r="AT884" i="4"/>
  <c r="AT877" i="4"/>
  <c r="AT875" i="4"/>
  <c r="AT892" i="4"/>
  <c r="AT890" i="4"/>
  <c r="AT880" i="4"/>
  <c r="AT893" i="4"/>
  <c r="AT887" i="4"/>
  <c r="AT889" i="4"/>
  <c r="AT874" i="4"/>
  <c r="AT897" i="4"/>
  <c r="AT895" i="4"/>
  <c r="AS1666" i="4"/>
  <c r="AS1669" i="4"/>
  <c r="AS1672" i="4"/>
  <c r="AS1667" i="4"/>
  <c r="AS1671" i="4"/>
  <c r="AS1668" i="4"/>
  <c r="AS1670" i="4"/>
  <c r="AS1665" i="4"/>
  <c r="AS2174" i="4"/>
  <c r="AS2173" i="4"/>
  <c r="AT2175" i="4"/>
  <c r="AT2177" i="4"/>
  <c r="AT2176" i="4"/>
  <c r="AS2052" i="4"/>
  <c r="AS2055" i="4"/>
  <c r="AS2053" i="4"/>
  <c r="AS2057" i="4"/>
  <c r="AS2054" i="4"/>
  <c r="AS2051" i="4"/>
  <c r="AS2056" i="4"/>
  <c r="AT929" i="4"/>
  <c r="AT932" i="4"/>
  <c r="AT935" i="4"/>
  <c r="AT938" i="4"/>
  <c r="AT941" i="4"/>
  <c r="AT944" i="4"/>
  <c r="AT947" i="4"/>
  <c r="AT930" i="4"/>
  <c r="AT943" i="4"/>
  <c r="AT927" i="4"/>
  <c r="AT940" i="4"/>
  <c r="AT945" i="4"/>
  <c r="AT934" i="4"/>
  <c r="AT939" i="4"/>
  <c r="AT933" i="4"/>
  <c r="AT937" i="4"/>
  <c r="AT928" i="4"/>
  <c r="AT931" i="4"/>
  <c r="AT946" i="4"/>
  <c r="AT942" i="4"/>
  <c r="AT936" i="4"/>
  <c r="AT2059" i="4"/>
  <c r="AT2058" i="4"/>
  <c r="AT2060" i="4"/>
  <c r="AS438" i="4"/>
  <c r="AS437" i="4"/>
  <c r="AT1974" i="4"/>
  <c r="AT1977" i="4"/>
  <c r="AT1980" i="4"/>
  <c r="AT1983" i="4"/>
  <c r="AT1986" i="4"/>
  <c r="AT1973" i="4"/>
  <c r="AT1978" i="4"/>
  <c r="AT1985" i="4"/>
  <c r="AT1975" i="4"/>
  <c r="AT1982" i="4"/>
  <c r="AT1979" i="4"/>
  <c r="AT1981" i="4"/>
  <c r="AT1976" i="4"/>
  <c r="AT1984" i="4"/>
  <c r="AS989" i="4"/>
  <c r="AS994" i="4"/>
  <c r="AS999" i="4"/>
  <c r="AS1007" i="4"/>
  <c r="AS1012" i="4"/>
  <c r="AS1017" i="4"/>
  <c r="AS1025" i="4"/>
  <c r="AS988" i="4"/>
  <c r="AS993" i="4"/>
  <c r="AS1001" i="4"/>
  <c r="AS1006" i="4"/>
  <c r="AS1011" i="4"/>
  <c r="AS1019" i="4"/>
  <c r="AS1024" i="4"/>
  <c r="AS1029" i="4"/>
  <c r="AS1009" i="4"/>
  <c r="AS992" i="4"/>
  <c r="AS996" i="4"/>
  <c r="AS1013" i="4"/>
  <c r="AS1028" i="4"/>
  <c r="AS998" i="4"/>
  <c r="AS1000" i="4"/>
  <c r="AS1002" i="4"/>
  <c r="AS1015" i="4"/>
  <c r="AS1021" i="4"/>
  <c r="AS987" i="4"/>
  <c r="AS1004" i="4"/>
  <c r="AS1008" i="4"/>
  <c r="AS1023" i="4"/>
  <c r="AS991" i="4"/>
  <c r="AS1027" i="4"/>
  <c r="AS997" i="4"/>
  <c r="AS1010" i="4"/>
  <c r="AS995" i="4"/>
  <c r="AS1022" i="4"/>
  <c r="AS1018" i="4"/>
  <c r="AS1020" i="4"/>
  <c r="AS1014" i="4"/>
  <c r="AS1016" i="4"/>
  <c r="AS1003" i="4"/>
  <c r="AS1005" i="4"/>
  <c r="AS990" i="4"/>
  <c r="AS1026" i="4"/>
  <c r="AT852" i="4"/>
  <c r="AT855" i="4"/>
  <c r="AT858" i="4"/>
  <c r="AT861" i="4"/>
  <c r="AT864" i="4"/>
  <c r="AT867" i="4"/>
  <c r="AT856" i="4"/>
  <c r="AT868" i="4"/>
  <c r="AT863" i="4"/>
  <c r="AT853" i="4"/>
  <c r="AT865" i="4"/>
  <c r="AT857" i="4"/>
  <c r="AT859" i="4"/>
  <c r="AT860" i="4"/>
  <c r="AT862" i="4"/>
  <c r="AT854" i="4"/>
  <c r="AT866" i="4"/>
  <c r="AS1962" i="4"/>
  <c r="AS1965" i="4"/>
  <c r="AS1968" i="4"/>
  <c r="AS1971" i="4"/>
  <c r="AS1961" i="4"/>
  <c r="AS1964" i="4"/>
  <c r="AS1967" i="4"/>
  <c r="AS1970" i="4"/>
  <c r="AS1966" i="4"/>
  <c r="AS1960" i="4"/>
  <c r="AS1969" i="4"/>
  <c r="AS1963" i="4"/>
  <c r="AS1972" i="4"/>
  <c r="AS398" i="4"/>
  <c r="AS401" i="4"/>
  <c r="AS404" i="4"/>
  <c r="AS407" i="4"/>
  <c r="AS410" i="4"/>
  <c r="AS413" i="4"/>
  <c r="AS416" i="4"/>
  <c r="AS419" i="4"/>
  <c r="AS422" i="4"/>
  <c r="AS425" i="4"/>
  <c r="AS428" i="4"/>
  <c r="AS409" i="4"/>
  <c r="AS421" i="4"/>
  <c r="AS433" i="4"/>
  <c r="AS399" i="4"/>
  <c r="AS411" i="4"/>
  <c r="AS423" i="4"/>
  <c r="AS406" i="4"/>
  <c r="AS418" i="4"/>
  <c r="AS430" i="4"/>
  <c r="AS427" i="4"/>
  <c r="AS429" i="4"/>
  <c r="AS431" i="4"/>
  <c r="AS400" i="4"/>
  <c r="AS435" i="4"/>
  <c r="AS402" i="4"/>
  <c r="AS412" i="4"/>
  <c r="AS417" i="4"/>
  <c r="AS415" i="4"/>
  <c r="AS434" i="4"/>
  <c r="AS436" i="4"/>
  <c r="AS424" i="4"/>
  <c r="AS426" i="4"/>
  <c r="AS403" i="4"/>
  <c r="AS414" i="4"/>
  <c r="AS408" i="4"/>
  <c r="AS405" i="4"/>
  <c r="AS432" i="4"/>
  <c r="AS420" i="4"/>
  <c r="AS2225" i="4"/>
  <c r="AS2224" i="4"/>
  <c r="AS2227" i="4"/>
  <c r="AS2226" i="4"/>
  <c r="AS1717" i="4"/>
  <c r="AS1718" i="4"/>
  <c r="AS1719" i="4"/>
  <c r="AT28" i="4"/>
  <c r="AT31" i="4"/>
  <c r="AT34" i="4"/>
  <c r="AT37" i="4"/>
  <c r="AT40" i="4"/>
  <c r="AT43" i="4"/>
  <c r="AT46" i="4"/>
  <c r="AT49" i="4"/>
  <c r="AT52" i="4"/>
  <c r="AT55" i="4"/>
  <c r="AT39" i="4"/>
  <c r="AT51" i="4"/>
  <c r="AT29" i="4"/>
  <c r="AT41" i="4"/>
  <c r="AT53" i="4"/>
  <c r="AT36" i="4"/>
  <c r="AT48" i="4"/>
  <c r="AT30" i="4"/>
  <c r="AT45" i="4"/>
  <c r="AT47" i="4"/>
  <c r="AT32" i="4"/>
  <c r="AT38" i="4"/>
  <c r="AT42" i="4"/>
  <c r="AT54" i="4"/>
  <c r="AT50" i="4"/>
  <c r="AT56" i="4"/>
  <c r="AT33" i="4"/>
  <c r="AT35" i="4"/>
  <c r="AT44" i="4"/>
  <c r="AS1418" i="4"/>
  <c r="AS1421" i="4"/>
  <c r="AS1424" i="4"/>
  <c r="AS1417" i="4"/>
  <c r="AS1422" i="4"/>
  <c r="AS1419" i="4"/>
  <c r="AS1423" i="4"/>
  <c r="AS1420" i="4"/>
  <c r="AT1112" i="4"/>
  <c r="AT1115" i="4"/>
  <c r="AT1118" i="4"/>
  <c r="AT1121" i="4"/>
  <c r="AT1110" i="4"/>
  <c r="AT1123" i="4"/>
  <c r="AT1120" i="4"/>
  <c r="AT1114" i="4"/>
  <c r="AT1119" i="4"/>
  <c r="AT1113" i="4"/>
  <c r="AT1117" i="4"/>
  <c r="AT1111" i="4"/>
  <c r="AT1122" i="4"/>
  <c r="AT1116" i="4"/>
  <c r="AT590" i="4"/>
  <c r="AT593" i="4"/>
  <c r="AT596" i="4"/>
  <c r="AT599" i="4"/>
  <c r="AT602" i="4"/>
  <c r="AT605" i="4"/>
  <c r="AT608" i="4"/>
  <c r="AT592" i="4"/>
  <c r="AT601" i="4"/>
  <c r="AT594" i="4"/>
  <c r="AT603" i="4"/>
  <c r="AT591" i="4"/>
  <c r="AT600" i="4"/>
  <c r="AT609" i="4"/>
  <c r="AT595" i="4"/>
  <c r="AT589" i="4"/>
  <c r="AT597" i="4"/>
  <c r="AT607" i="4"/>
  <c r="AT604" i="4"/>
  <c r="AT606" i="4"/>
  <c r="AT598" i="4"/>
  <c r="AS687" i="4"/>
  <c r="AS690" i="4"/>
  <c r="AS693" i="4"/>
  <c r="AS696" i="4"/>
  <c r="AS699" i="4"/>
  <c r="AS702" i="4"/>
  <c r="AS705" i="4"/>
  <c r="AS708" i="4"/>
  <c r="AS692" i="4"/>
  <c r="AS701" i="4"/>
  <c r="AS694" i="4"/>
  <c r="AS703" i="4"/>
  <c r="AS691" i="4"/>
  <c r="AS700" i="4"/>
  <c r="AS709" i="4"/>
  <c r="AS689" i="4"/>
  <c r="AS695" i="4"/>
  <c r="AS697" i="4"/>
  <c r="AS707" i="4"/>
  <c r="AS688" i="4"/>
  <c r="AS706" i="4"/>
  <c r="AS704" i="4"/>
  <c r="AS698" i="4"/>
  <c r="AT464" i="4"/>
  <c r="AT467" i="4"/>
  <c r="AT466" i="4"/>
  <c r="AT465" i="4"/>
  <c r="AT1592" i="4"/>
  <c r="AT1595" i="4"/>
  <c r="AT1598" i="4"/>
  <c r="AT1601" i="4"/>
  <c r="AT1604" i="4"/>
  <c r="AT1607" i="4"/>
  <c r="AT1610" i="4"/>
  <c r="AT1613" i="4"/>
  <c r="AT1616" i="4"/>
  <c r="AT1594" i="4"/>
  <c r="AT1597" i="4"/>
  <c r="AT1600" i="4"/>
  <c r="AT1603" i="4"/>
  <c r="AT1606" i="4"/>
  <c r="AT1609" i="4"/>
  <c r="AT1612" i="4"/>
  <c r="AT1615" i="4"/>
  <c r="AT1618" i="4"/>
  <c r="AT1599" i="4"/>
  <c r="AT1608" i="4"/>
  <c r="AT1617" i="4"/>
  <c r="AT1596" i="4"/>
  <c r="AT1605" i="4"/>
  <c r="AT1614" i="4"/>
  <c r="AT1593" i="4"/>
  <c r="AT1602" i="4"/>
  <c r="AT1611" i="4"/>
  <c r="AT2041" i="4"/>
  <c r="AT2044" i="4"/>
  <c r="AT2047" i="4"/>
  <c r="AT2050" i="4"/>
  <c r="AT2042" i="4"/>
  <c r="AT2046" i="4"/>
  <c r="AT2048" i="4"/>
  <c r="AT2045" i="4"/>
  <c r="AT2040" i="4"/>
  <c r="AT2049" i="4"/>
  <c r="AT2043" i="4"/>
  <c r="AT801" i="4"/>
  <c r="AT800" i="4"/>
  <c r="AT802" i="4"/>
  <c r="AT193" i="4"/>
  <c r="AT195" i="4"/>
  <c r="AT192" i="4"/>
  <c r="AT194" i="4"/>
  <c r="AT1718" i="4"/>
  <c r="AT1717" i="4"/>
  <c r="AT1719" i="4"/>
  <c r="AT1420" i="4"/>
  <c r="AT1417" i="4"/>
  <c r="AT1422" i="4"/>
  <c r="AT1419" i="4"/>
  <c r="AT1424" i="4"/>
  <c r="AT1421" i="4"/>
  <c r="AT1423" i="4"/>
  <c r="AT1418" i="4"/>
  <c r="AT765" i="4"/>
  <c r="AT768" i="4"/>
  <c r="AT767" i="4"/>
  <c r="AT766" i="4"/>
  <c r="AT1571" i="4"/>
  <c r="AT1574" i="4"/>
  <c r="AT1573" i="4"/>
  <c r="AT1572" i="4"/>
  <c r="AT1619" i="4"/>
  <c r="AT1622" i="4"/>
  <c r="AT1625" i="4"/>
  <c r="AT1621" i="4"/>
  <c r="AT1624" i="4"/>
  <c r="AT1627" i="4"/>
  <c r="AT1626" i="4"/>
  <c r="AT1623" i="4"/>
  <c r="AT1620" i="4"/>
  <c r="AT1031" i="4"/>
  <c r="AT1034" i="4"/>
  <c r="AT1037" i="4"/>
  <c r="AT1040" i="4"/>
  <c r="AT1043" i="4"/>
  <c r="AT1046" i="4"/>
  <c r="AT1049" i="4"/>
  <c r="AT1052" i="4"/>
  <c r="AT1033" i="4"/>
  <c r="AT1038" i="4"/>
  <c r="AT1051" i="4"/>
  <c r="AT1030" i="4"/>
  <c r="AT1035" i="4"/>
  <c r="AT1048" i="4"/>
  <c r="AT1042" i="4"/>
  <c r="AT1047" i="4"/>
  <c r="AT1041" i="4"/>
  <c r="AT1045" i="4"/>
  <c r="AT1032" i="4"/>
  <c r="AT1036" i="4"/>
  <c r="AT1039" i="4"/>
  <c r="AT1050" i="4"/>
  <c r="AT1044" i="4"/>
  <c r="AT1721" i="4"/>
  <c r="AT1724" i="4"/>
  <c r="AT1727" i="4"/>
  <c r="AT1730" i="4"/>
  <c r="AT1733" i="4"/>
  <c r="AT1736" i="4"/>
  <c r="AT1739" i="4"/>
  <c r="AT1742" i="4"/>
  <c r="AT1726" i="4"/>
  <c r="AT1731" i="4"/>
  <c r="AT1744" i="4"/>
  <c r="AT1728" i="4"/>
  <c r="AT1741" i="4"/>
  <c r="AT1723" i="4"/>
  <c r="AT1738" i="4"/>
  <c r="AT1743" i="4"/>
  <c r="AT1725" i="4"/>
  <c r="AT1735" i="4"/>
  <c r="AT1737" i="4"/>
  <c r="AT1732" i="4"/>
  <c r="AT1720" i="4"/>
  <c r="AT1722" i="4"/>
  <c r="AT1734" i="4"/>
  <c r="AT1729" i="4"/>
  <c r="AT1740" i="4"/>
  <c r="AT1374" i="4"/>
  <c r="AT1377" i="4"/>
  <c r="AT1380" i="4"/>
  <c r="AT1383" i="4"/>
  <c r="AT1386" i="4"/>
  <c r="AT1389" i="4"/>
  <c r="AT1392" i="4"/>
  <c r="AT1395" i="4"/>
  <c r="AT1398" i="4"/>
  <c r="AT1401" i="4"/>
  <c r="AT1404" i="4"/>
  <c r="AT1407" i="4"/>
  <c r="AT1376" i="4"/>
  <c r="AT1388" i="4"/>
  <c r="AT1400" i="4"/>
  <c r="AT1378" i="4"/>
  <c r="AT1390" i="4"/>
  <c r="AT1402" i="4"/>
  <c r="AT1373" i="4"/>
  <c r="AT1385" i="4"/>
  <c r="AT1397" i="4"/>
  <c r="AT1375" i="4"/>
  <c r="AT1387" i="4"/>
  <c r="AT1399" i="4"/>
  <c r="AT1379" i="4"/>
  <c r="AT1391" i="4"/>
  <c r="AT1403" i="4"/>
  <c r="AT1381" i="4"/>
  <c r="AT1393" i="4"/>
  <c r="AT1405" i="4"/>
  <c r="AT1384" i="4"/>
  <c r="AT1408" i="4"/>
  <c r="AT1394" i="4"/>
  <c r="AT1406" i="4"/>
  <c r="AT1372" i="4"/>
  <c r="AT1382" i="4"/>
  <c r="AT1396" i="4"/>
  <c r="AS2162" i="4"/>
  <c r="AS2161" i="4"/>
  <c r="AS2164" i="4"/>
  <c r="AS2163" i="4"/>
  <c r="AS2129" i="4"/>
  <c r="AS2132" i="4"/>
  <c r="AS2135" i="4"/>
  <c r="AS2138" i="4"/>
  <c r="AS2141" i="4"/>
  <c r="AS2144" i="4"/>
  <c r="AS2147" i="4"/>
  <c r="AS2128" i="4"/>
  <c r="AS2131" i="4"/>
  <c r="AS2134" i="4"/>
  <c r="AS2137" i="4"/>
  <c r="AS2140" i="4"/>
  <c r="AS2143" i="4"/>
  <c r="AS2146" i="4"/>
  <c r="AS2133" i="4"/>
  <c r="AS2139" i="4"/>
  <c r="AS2145" i="4"/>
  <c r="AS2130" i="4"/>
  <c r="AS2136" i="4"/>
  <c r="AS2142" i="4"/>
  <c r="AS2148" i="4"/>
  <c r="AS1848" i="4"/>
  <c r="AS1847" i="4"/>
  <c r="AT1771" i="4"/>
  <c r="AT1774" i="4"/>
  <c r="AT1773" i="4"/>
  <c r="AT1772" i="4"/>
  <c r="AS1938" i="4"/>
  <c r="AS1941" i="4"/>
  <c r="AS1944" i="4"/>
  <c r="AS1937" i="4"/>
  <c r="AS1940" i="4"/>
  <c r="AS1943" i="4"/>
  <c r="AS1939" i="4"/>
  <c r="AS1945" i="4"/>
  <c r="AS1942" i="4"/>
  <c r="AS1936" i="4"/>
  <c r="AT1233" i="4"/>
  <c r="AT1236" i="4"/>
  <c r="AT1239" i="4"/>
  <c r="AT1242" i="4"/>
  <c r="AT1245" i="4"/>
  <c r="AT1248" i="4"/>
  <c r="AT1251" i="4"/>
  <c r="AT1254" i="4"/>
  <c r="AT1257" i="4"/>
  <c r="AT1260" i="4"/>
  <c r="AT1263" i="4"/>
  <c r="AT1266" i="4"/>
  <c r="AT1269" i="4"/>
  <c r="AT1232" i="4"/>
  <c r="AT1235" i="4"/>
  <c r="AT1244" i="4"/>
  <c r="AT1256" i="4"/>
  <c r="AT1268" i="4"/>
  <c r="AT1246" i="4"/>
  <c r="AT1258" i="4"/>
  <c r="AT1270" i="4"/>
  <c r="AT1234" i="4"/>
  <c r="AT1241" i="4"/>
  <c r="AT1253" i="4"/>
  <c r="AT1265" i="4"/>
  <c r="AT1243" i="4"/>
  <c r="AT1255" i="4"/>
  <c r="AT1267" i="4"/>
  <c r="AT1247" i="4"/>
  <c r="AT1259" i="4"/>
  <c r="AT1237" i="4"/>
  <c r="AT1249" i="4"/>
  <c r="AT1261" i="4"/>
  <c r="AT1231" i="4"/>
  <c r="AT1240" i="4"/>
  <c r="AT1264" i="4"/>
  <c r="AT1250" i="4"/>
  <c r="AT1238" i="4"/>
  <c r="AT1252" i="4"/>
  <c r="AT1262" i="4"/>
  <c r="AT1628" i="4"/>
  <c r="AT1631" i="4"/>
  <c r="AT1630" i="4"/>
  <c r="AT1633" i="4"/>
  <c r="AT1632" i="4"/>
  <c r="AT1629" i="4"/>
  <c r="AT986" i="4"/>
  <c r="AT984" i="4"/>
  <c r="AT985" i="4"/>
  <c r="AS2041" i="4"/>
  <c r="AS2044" i="4"/>
  <c r="AS2047" i="4"/>
  <c r="AS2050" i="4"/>
  <c r="AS2040" i="4"/>
  <c r="AS2043" i="4"/>
  <c r="AS2046" i="4"/>
  <c r="AS2049" i="4"/>
  <c r="AS2048" i="4"/>
  <c r="AS2045" i="4"/>
  <c r="AS2042" i="4"/>
  <c r="AS512" i="4"/>
  <c r="AS515" i="4"/>
  <c r="AS518" i="4"/>
  <c r="AS521" i="4"/>
  <c r="AS524" i="4"/>
  <c r="AS520" i="4"/>
  <c r="AS513" i="4"/>
  <c r="AS522" i="4"/>
  <c r="AS514" i="4"/>
  <c r="AS516" i="4"/>
  <c r="AS517" i="4"/>
  <c r="AS519" i="4"/>
  <c r="AS525" i="4"/>
  <c r="AS523" i="4"/>
  <c r="AT1989" i="4"/>
  <c r="AT1992" i="4"/>
  <c r="AT1998" i="4"/>
  <c r="AT1990" i="4"/>
  <c r="AT1995" i="4"/>
  <c r="AT2000" i="4"/>
  <c r="AT1987" i="4"/>
  <c r="AT1997" i="4"/>
  <c r="AT1994" i="4"/>
  <c r="AT2002" i="4"/>
  <c r="AT1991" i="4"/>
  <c r="AT1993" i="4"/>
  <c r="AT1999" i="4"/>
  <c r="AT2001" i="4"/>
  <c r="AT1996" i="4"/>
  <c r="AT1988" i="4"/>
  <c r="AT2178" i="4"/>
  <c r="AT2181" i="4"/>
  <c r="AT2180" i="4"/>
  <c r="AT2179" i="4"/>
  <c r="AT2182" i="4"/>
  <c r="AT287" i="4"/>
  <c r="AT290" i="4"/>
  <c r="AT293" i="4"/>
  <c r="AT294" i="4"/>
  <c r="AT289" i="4"/>
  <c r="AT291" i="4"/>
  <c r="AT295" i="4"/>
  <c r="AT285" i="4"/>
  <c r="AT286" i="4"/>
  <c r="AT292" i="4"/>
  <c r="AT288" i="4"/>
  <c r="AS1430" i="4"/>
  <c r="AS1433" i="4"/>
  <c r="AS1436" i="4"/>
  <c r="AS1439" i="4"/>
  <c r="AS1442" i="4"/>
  <c r="AS1445" i="4"/>
  <c r="AS1448" i="4"/>
  <c r="AS1451" i="4"/>
  <c r="AS1454" i="4"/>
  <c r="AS1457" i="4"/>
  <c r="AS1460" i="4"/>
  <c r="AS1443" i="4"/>
  <c r="AS1461" i="4"/>
  <c r="AS1435" i="4"/>
  <c r="AS1453" i="4"/>
  <c r="AS1440" i="4"/>
  <c r="AS1458" i="4"/>
  <c r="AS1466" i="4"/>
  <c r="AS1432" i="4"/>
  <c r="AS1450" i="4"/>
  <c r="AS1463" i="4"/>
  <c r="AS1437" i="4"/>
  <c r="AS1455" i="4"/>
  <c r="AS1429" i="4"/>
  <c r="AS1447" i="4"/>
  <c r="AS1468" i="4"/>
  <c r="AS1465" i="4"/>
  <c r="AS1434" i="4"/>
  <c r="AS1438" i="4"/>
  <c r="AS1444" i="4"/>
  <c r="AS1467" i="4"/>
  <c r="AS1446" i="4"/>
  <c r="AS1431" i="4"/>
  <c r="AS1464" i="4"/>
  <c r="AS1449" i="4"/>
  <c r="AS1462" i="4"/>
  <c r="AS1441" i="4"/>
  <c r="AS1452" i="4"/>
  <c r="AS1456" i="4"/>
  <c r="AS1459" i="4"/>
  <c r="AT2026" i="4"/>
  <c r="AT2029" i="4"/>
  <c r="AT2028" i="4"/>
  <c r="AT2027" i="4"/>
  <c r="AT440" i="4"/>
  <c r="AT444" i="4"/>
  <c r="AT455" i="4"/>
  <c r="AT441" i="4"/>
  <c r="AT452" i="4"/>
  <c r="AT449" i="4"/>
  <c r="AT446" i="4"/>
  <c r="AT445" i="4"/>
  <c r="AT448" i="4"/>
  <c r="AT439" i="4"/>
  <c r="AT443" i="4"/>
  <c r="AT450" i="4"/>
  <c r="AT442" i="4"/>
  <c r="AT454" i="4"/>
  <c r="AT456" i="4"/>
  <c r="AT451" i="4"/>
  <c r="AT453" i="4"/>
  <c r="AT447" i="4"/>
  <c r="AT687" i="4"/>
  <c r="AT690" i="4"/>
  <c r="AT693" i="4"/>
  <c r="AT696" i="4"/>
  <c r="AT699" i="4"/>
  <c r="AT702" i="4"/>
  <c r="AT705" i="4"/>
  <c r="AT708" i="4"/>
  <c r="AT689" i="4"/>
  <c r="AT692" i="4"/>
  <c r="AT695" i="4"/>
  <c r="AT698" i="4"/>
  <c r="AT701" i="4"/>
  <c r="AT704" i="4"/>
  <c r="AT707" i="4"/>
  <c r="AT688" i="4"/>
  <c r="AT697" i="4"/>
  <c r="AT706" i="4"/>
  <c r="AT691" i="4"/>
  <c r="AT703" i="4"/>
  <c r="AT709" i="4"/>
  <c r="AT694" i="4"/>
  <c r="AT700" i="4"/>
  <c r="AT837" i="4"/>
  <c r="AT840" i="4"/>
  <c r="AT843" i="4"/>
  <c r="AT844" i="4"/>
  <c r="AT839" i="4"/>
  <c r="AT841" i="4"/>
  <c r="AT842" i="4"/>
  <c r="AT838" i="4"/>
  <c r="AT836" i="4"/>
  <c r="AS1660" i="4"/>
  <c r="AS1663" i="4"/>
  <c r="AS1658" i="4"/>
  <c r="AS1662" i="4"/>
  <c r="AS1664" i="4"/>
  <c r="AS1659" i="4"/>
  <c r="AS1661" i="4"/>
  <c r="AS97" i="4"/>
  <c r="AS100" i="4"/>
  <c r="AS103" i="4"/>
  <c r="AS101" i="4"/>
  <c r="AS96" i="4"/>
  <c r="AS98" i="4"/>
  <c r="AS99" i="4"/>
  <c r="AS102" i="4"/>
  <c r="AS1988" i="4"/>
  <c r="AS1991" i="4"/>
  <c r="AS1990" i="4"/>
  <c r="AS1995" i="4"/>
  <c r="AS1992" i="4"/>
  <c r="AS2000" i="4"/>
  <c r="AS1987" i="4"/>
  <c r="AS1997" i="4"/>
  <c r="AS1994" i="4"/>
  <c r="AS1989" i="4"/>
  <c r="AS1993" i="4"/>
  <c r="AS1999" i="4"/>
  <c r="AS2001" i="4"/>
  <c r="AS1996" i="4"/>
  <c r="AS1998" i="4"/>
  <c r="AS2002" i="4"/>
  <c r="AT1709" i="4"/>
  <c r="AT1712" i="4"/>
  <c r="AT1715" i="4"/>
  <c r="AT1708" i="4"/>
  <c r="AT1711" i="4"/>
  <c r="AT1714" i="4"/>
  <c r="AT1716" i="4"/>
  <c r="AT1713" i="4"/>
  <c r="AT1710" i="4"/>
  <c r="AS1881" i="4"/>
  <c r="AS1884" i="4"/>
  <c r="AS1887" i="4"/>
  <c r="AS1890" i="4"/>
  <c r="AS1893" i="4"/>
  <c r="AS1896" i="4"/>
  <c r="AS1880" i="4"/>
  <c r="AS1883" i="4"/>
  <c r="AS1886" i="4"/>
  <c r="AS1889" i="4"/>
  <c r="AS1892" i="4"/>
  <c r="AS1895" i="4"/>
  <c r="AS1891" i="4"/>
  <c r="AS1897" i="4"/>
  <c r="AS1882" i="4"/>
  <c r="AS1888" i="4"/>
  <c r="AS1894" i="4"/>
  <c r="AS1885" i="4"/>
  <c r="AS1879" i="4"/>
  <c r="AT635" i="4"/>
  <c r="AT638" i="4"/>
  <c r="AT636" i="4"/>
  <c r="AT637" i="4"/>
  <c r="AS1232" i="4"/>
  <c r="AS1235" i="4"/>
  <c r="AS1238" i="4"/>
  <c r="AS1241" i="4"/>
  <c r="AS1244" i="4"/>
  <c r="AS1247" i="4"/>
  <c r="AS1250" i="4"/>
  <c r="AS1253" i="4"/>
  <c r="AS1256" i="4"/>
  <c r="AS1259" i="4"/>
  <c r="AS1262" i="4"/>
  <c r="AS1265" i="4"/>
  <c r="AS1268" i="4"/>
  <c r="AS1239" i="4"/>
  <c r="AS1246" i="4"/>
  <c r="AS1251" i="4"/>
  <c r="AS1258" i="4"/>
  <c r="AS1263" i="4"/>
  <c r="AS1270" i="4"/>
  <c r="AS1234" i="4"/>
  <c r="AS1236" i="4"/>
  <c r="AS1243" i="4"/>
  <c r="AS1248" i="4"/>
  <c r="AS1255" i="4"/>
  <c r="AS1260" i="4"/>
  <c r="AS1267" i="4"/>
  <c r="AS1231" i="4"/>
  <c r="AS1237" i="4"/>
  <c r="AS1249" i="4"/>
  <c r="AS1261" i="4"/>
  <c r="AS1245" i="4"/>
  <c r="AS1257" i="4"/>
  <c r="AS1269" i="4"/>
  <c r="AS1233" i="4"/>
  <c r="AS1242" i="4"/>
  <c r="AS1266" i="4"/>
  <c r="AS1252" i="4"/>
  <c r="AS1240" i="4"/>
  <c r="AS1254" i="4"/>
  <c r="AS1264" i="4"/>
  <c r="AT268" i="4"/>
  <c r="AT271" i="4"/>
  <c r="AT267" i="4"/>
  <c r="AT269" i="4"/>
  <c r="AT274" i="4"/>
  <c r="AT279" i="4"/>
  <c r="AT276" i="4"/>
  <c r="AT281" i="4"/>
  <c r="AT273" i="4"/>
  <c r="AT278" i="4"/>
  <c r="AT282" i="4"/>
  <c r="AT277" i="4"/>
  <c r="AT283" i="4"/>
  <c r="AT275" i="4"/>
  <c r="AT280" i="4"/>
  <c r="AT272" i="4"/>
  <c r="AT270" i="4"/>
  <c r="AT2003" i="4"/>
  <c r="AT2004" i="4"/>
  <c r="AT2005" i="4"/>
  <c r="AS1155" i="4"/>
  <c r="AS1157" i="4"/>
  <c r="AS1160" i="4"/>
  <c r="AS1163" i="4"/>
  <c r="AS1154" i="4"/>
  <c r="AS1156" i="4"/>
  <c r="AS1159" i="4"/>
  <c r="AS1162" i="4"/>
  <c r="AS1165" i="4"/>
  <c r="AS1164" i="4"/>
  <c r="AS1153" i="4"/>
  <c r="AS1161" i="4"/>
  <c r="AS1158" i="4"/>
  <c r="AT296" i="4"/>
  <c r="AT299" i="4"/>
  <c r="AT302" i="4"/>
  <c r="AT305" i="4"/>
  <c r="AT308" i="4"/>
  <c r="AT311" i="4"/>
  <c r="AT306" i="4"/>
  <c r="AT301" i="4"/>
  <c r="AT303" i="4"/>
  <c r="AT307" i="4"/>
  <c r="AT297" i="4"/>
  <c r="AT309" i="4"/>
  <c r="AT310" i="4"/>
  <c r="AT304" i="4"/>
  <c r="AT298" i="4"/>
  <c r="AT300" i="4"/>
  <c r="AS1702" i="4"/>
  <c r="AS1703" i="4"/>
  <c r="AS1701" i="4"/>
  <c r="AS1704" i="4"/>
  <c r="AT1900" i="4"/>
  <c r="AT1903" i="4"/>
  <c r="AT1906" i="4"/>
  <c r="AT1909" i="4"/>
  <c r="AT1912" i="4"/>
  <c r="AT1915" i="4"/>
  <c r="AT1918" i="4"/>
  <c r="AT1921" i="4"/>
  <c r="AT1924" i="4"/>
  <c r="AT1927" i="4"/>
  <c r="AT1930" i="4"/>
  <c r="AT1933" i="4"/>
  <c r="AT1902" i="4"/>
  <c r="AT1905" i="4"/>
  <c r="AT1908" i="4"/>
  <c r="AT1911" i="4"/>
  <c r="AT1914" i="4"/>
  <c r="AT1917" i="4"/>
  <c r="AT1920" i="4"/>
  <c r="AT1923" i="4"/>
  <c r="AT1926" i="4"/>
  <c r="AT1929" i="4"/>
  <c r="AT1932" i="4"/>
  <c r="AT1910" i="4"/>
  <c r="AT1931" i="4"/>
  <c r="AT1916" i="4"/>
  <c r="AT1901" i="4"/>
  <c r="AT1922" i="4"/>
  <c r="AT1907" i="4"/>
  <c r="AT1913" i="4"/>
  <c r="AT1904" i="4"/>
  <c r="AT1928" i="4"/>
  <c r="AT1919" i="4"/>
  <c r="AT1925" i="4"/>
  <c r="AS1271" i="4"/>
  <c r="AS1274" i="4"/>
  <c r="AS1275" i="4"/>
  <c r="AS1272" i="4"/>
  <c r="AS1273" i="4"/>
  <c r="AS1276" i="4"/>
  <c r="AT1673" i="4"/>
  <c r="AT1676" i="4"/>
  <c r="AT1679" i="4"/>
  <c r="AT1682" i="4"/>
  <c r="AT1685" i="4"/>
  <c r="AT1675" i="4"/>
  <c r="AT1678" i="4"/>
  <c r="AT1681" i="4"/>
  <c r="AT1684" i="4"/>
  <c r="AT1680" i="4"/>
  <c r="AT1677" i="4"/>
  <c r="AT1674" i="4"/>
  <c r="AT1683" i="4"/>
  <c r="AA180" i="4"/>
  <c r="AS773" i="4" s="1"/>
  <c r="AB82" i="4"/>
  <c r="AT235" i="4" s="1"/>
  <c r="AB202" i="4"/>
  <c r="AT176" i="4" s="1"/>
  <c r="AA159" i="4"/>
  <c r="AS2127" i="4" s="1"/>
  <c r="AA156" i="4"/>
  <c r="AS1878" i="4" s="1"/>
  <c r="AA151" i="4"/>
  <c r="AS284" i="4" s="1"/>
  <c r="AB171" i="4"/>
  <c r="AT1898" i="4" s="1"/>
  <c r="AA198" i="4"/>
  <c r="AS1333" i="4" s="1"/>
  <c r="AB110" i="4"/>
  <c r="AT1686" i="4" s="1"/>
  <c r="AA220" i="4"/>
  <c r="AS1509" i="4" s="1"/>
  <c r="AA123" i="4"/>
  <c r="AS1877" i="4" s="1"/>
  <c r="AB46" i="4"/>
  <c r="AT2061" i="4" s="1"/>
  <c r="AB154" i="4"/>
  <c r="AT2166" i="4" s="1"/>
  <c r="AA62" i="4"/>
  <c r="AS1414" i="4" s="1"/>
  <c r="AA206" i="4"/>
  <c r="AS1369" i="4" s="1"/>
  <c r="AB220" i="4"/>
  <c r="AT1509" i="4" s="1"/>
  <c r="AB170" i="4"/>
  <c r="AT1090" i="4" s="1"/>
  <c r="AA171" i="4"/>
  <c r="AS1898" i="4" s="1"/>
  <c r="AB43" i="4"/>
  <c r="AT1561" i="4" s="1"/>
  <c r="AB213" i="4"/>
  <c r="AT1109" i="4" s="1"/>
  <c r="AB151" i="4"/>
  <c r="AT284" i="4" s="1"/>
  <c r="AB91" i="4"/>
  <c r="AT774" i="4" s="1"/>
  <c r="AB23" i="4"/>
  <c r="AT1541" i="4" s="1"/>
  <c r="AA91" i="4"/>
  <c r="AS774" i="4" s="1"/>
  <c r="AB174" i="4"/>
  <c r="AT2150" i="4" s="1"/>
  <c r="AA76" i="4"/>
  <c r="AS2228" i="4" s="1"/>
  <c r="AA202" i="4"/>
  <c r="AS176" i="4" s="1"/>
  <c r="AA127" i="4"/>
  <c r="AS720" i="4" s="1"/>
  <c r="AB206" i="4"/>
  <c r="AT1369" i="4" s="1"/>
  <c r="AA43" i="4"/>
  <c r="AS1561" i="4" s="1"/>
  <c r="AB131" i="4"/>
  <c r="AT2165" i="4" s="1"/>
  <c r="AA107" i="4"/>
  <c r="AS899" i="4" s="1"/>
  <c r="AB107" i="4"/>
  <c r="AT899" i="4" s="1"/>
  <c r="AB76" i="4"/>
  <c r="AT2228" i="4" s="1"/>
  <c r="AB133" i="4"/>
  <c r="AT2149" i="4" s="1"/>
  <c r="AB132" i="4"/>
  <c r="AT1657" i="4" s="1"/>
  <c r="AA130" i="4"/>
  <c r="AS1494" i="4" s="1"/>
  <c r="AB165" i="4"/>
  <c r="AT190" i="4" s="1"/>
  <c r="AB156" i="4"/>
  <c r="AT1878" i="4" s="1"/>
  <c r="AB217" i="4"/>
  <c r="AT926" i="4" s="1"/>
  <c r="AB136" i="4"/>
  <c r="AT1353" i="4" s="1"/>
  <c r="AB149" i="4"/>
  <c r="AT686" i="4" s="1"/>
  <c r="AA132" i="4"/>
  <c r="AS1657" i="4" s="1"/>
  <c r="AB130" i="4"/>
  <c r="AT1494" i="4" s="1"/>
  <c r="AB159" i="4"/>
  <c r="AT2127" i="4" s="1"/>
  <c r="AA149" i="4"/>
  <c r="AS686" i="4" s="1"/>
  <c r="AA217" i="4"/>
  <c r="AS926" i="4" s="1"/>
  <c r="AB144" i="4"/>
  <c r="AT1493" i="4" s="1"/>
  <c r="AA79" i="4"/>
  <c r="AS585" i="4" s="1"/>
  <c r="AA66" i="4"/>
  <c r="AS588" i="4" s="1"/>
  <c r="AA213" i="4"/>
  <c r="AS1109" i="4" s="1"/>
  <c r="AB123" i="4"/>
  <c r="AT1877" i="4" s="1"/>
  <c r="AA82" i="4"/>
  <c r="AS235" i="4" s="1"/>
  <c r="AB169" i="4"/>
  <c r="AT1899" i="4" s="1"/>
  <c r="AA23" i="4"/>
  <c r="AS1541" i="4" s="1"/>
  <c r="AB108" i="4"/>
  <c r="AT191" i="4" s="1"/>
  <c r="AB127" i="4"/>
  <c r="AT720" i="4" s="1"/>
  <c r="AA83" i="4"/>
  <c r="AS1230" i="4" s="1"/>
  <c r="AB66" i="4"/>
  <c r="AT588" i="4" s="1"/>
  <c r="AA211" i="4"/>
  <c r="AS584" i="4" s="1"/>
  <c r="AB83" i="4"/>
  <c r="AT1230" i="4" s="1"/>
  <c r="AD157" i="4" l="1"/>
  <c r="AD145" i="4"/>
  <c r="AD61" i="4"/>
  <c r="AD90" i="4"/>
  <c r="AD33" i="4"/>
  <c r="C28" i="5" s="1"/>
  <c r="AD68" i="4"/>
  <c r="E29" i="5"/>
  <c r="E26" i="5"/>
  <c r="D27" i="5"/>
  <c r="D29" i="5"/>
  <c r="C27" i="5"/>
  <c r="D26" i="5"/>
  <c r="E34" i="5"/>
  <c r="E35" i="5"/>
  <c r="E32" i="5"/>
  <c r="E33" i="5"/>
  <c r="C32" i="5"/>
  <c r="D32" i="5"/>
  <c r="C33" i="5"/>
  <c r="D33" i="5"/>
  <c r="C34" i="5"/>
  <c r="D34" i="5"/>
  <c r="C35" i="5"/>
  <c r="D35" i="5"/>
  <c r="E27" i="5" l="1"/>
  <c r="E21" i="5" s="1"/>
  <c r="E28" i="5"/>
  <c r="E22" i="5" s="1"/>
  <c r="C26" i="5"/>
  <c r="C20" i="5" s="1"/>
  <c r="D28" i="5"/>
  <c r="C29" i="5"/>
  <c r="E23" i="5"/>
  <c r="E20" i="5"/>
  <c r="D20" i="5" l="1"/>
  <c r="C21" i="5"/>
  <c r="D21" i="5"/>
  <c r="D22" i="5"/>
  <c r="C22" i="5"/>
  <c r="C23" i="5"/>
  <c r="D23" i="5"/>
</calcChain>
</file>

<file path=xl/sharedStrings.xml><?xml version="1.0" encoding="utf-8"?>
<sst xmlns="http://schemas.openxmlformats.org/spreadsheetml/2006/main" count="20689" uniqueCount="4713">
  <si>
    <t>Step 1</t>
  </si>
  <si>
    <t>SubscriptionID</t>
  </si>
  <si>
    <t>CustomerID</t>
  </si>
  <si>
    <t>PlanName</t>
  </si>
  <si>
    <t>SubscriptionType</t>
  </si>
  <si>
    <t>StartDate</t>
  </si>
  <si>
    <t>EndDate</t>
  </si>
  <si>
    <t>Status</t>
  </si>
  <si>
    <t>MonthlyPrice</t>
  </si>
  <si>
    <t>Initial Plan Date</t>
  </si>
  <si>
    <t>Initial Plan Type</t>
  </si>
  <si>
    <t>Initial Subscription Type</t>
  </si>
  <si>
    <t>Active Subscription on Jan '23</t>
  </si>
  <si>
    <t>IndustrySegment</t>
  </si>
  <si>
    <t>AcquisitionChannel</t>
  </si>
  <si>
    <t>a790e5b3-c0ca-4d32-bc31-bb954a237211</t>
  </si>
  <si>
    <t>5914069c-1f4c-44ff-92c8-6d9fa8cfca92</t>
  </si>
  <si>
    <t>Basic</t>
  </si>
  <si>
    <t>Monthly</t>
  </si>
  <si>
    <t>Active</t>
  </si>
  <si>
    <t>d25b134d-4165-4713-8b0f-1ed39eb2f107</t>
  </si>
  <si>
    <t>77cc6111-f6da-4e54-bd62-900dfa7106d5</t>
  </si>
  <si>
    <t>bd84e1b0-31b8-4b02-84c5-98c0193b0222</t>
  </si>
  <si>
    <t>0edc2d73-7a2a-4802-90dd-22a9900e3d17</t>
  </si>
  <si>
    <t>8e651e81-2e3f-4e2f-8c51-382fbe991e4b</t>
  </si>
  <si>
    <t>1d45e179-aa0e-4f93-94c3-a4b9925ab6ee</t>
  </si>
  <si>
    <t>5a2ad6a1-f614-43ab-87e6-9ec9c922c15b</t>
  </si>
  <si>
    <t>3597214b-bee0-44cc-813a-d34f16f1199d</t>
  </si>
  <si>
    <t>bb660500-7d63-481b-90c3-a1bb82e3815d</t>
  </si>
  <si>
    <t>e084a05c-90da-4323-92df-36e40170e6c7</t>
  </si>
  <si>
    <t>5e00a3af-d3fd-4e5d-8729-25629b998acf</t>
  </si>
  <si>
    <t>b0ed078b-186d-46e9-8196-cd62131585c9</t>
  </si>
  <si>
    <t>a98d1886-a790-483d-bbd5-be079cdd8dfc</t>
  </si>
  <si>
    <t>527dd726-72a8-471d-8371-1ba48751a2ed</t>
  </si>
  <si>
    <t>e12043a4-98ed-42c8-9887-18b3ee07c199</t>
  </si>
  <si>
    <t>5ef307cc-060e-4d8b-a4ae-60d1b984e813</t>
  </si>
  <si>
    <t>8e3dd705-b4ca-4755-97ba-5f49ada40bb1</t>
  </si>
  <si>
    <t>3df13085-4073-431c-92a0-98ed0bb84939</t>
  </si>
  <si>
    <t>51b6b6c8-788d-4a3f-a25e-b174e9ee8cd5</t>
  </si>
  <si>
    <t>eb52f6eb-4eac-4519-a49d-e251b6d99247</t>
  </si>
  <si>
    <t>86124e72-486c-44bd-9dab-f516780706d5</t>
  </si>
  <si>
    <t>3ec411e7-30fa-4ea1-925c-8458a060b274</t>
  </si>
  <si>
    <t>5e5c0e19-a920-4bd5-b89d-f9d2d300b78e</t>
  </si>
  <si>
    <t>05d653f0-0fa2-4e7e-9e4a-8b4a2a887e9b</t>
  </si>
  <si>
    <t>745884bd-3c9f-449d-9202-2a880c959934</t>
  </si>
  <si>
    <t>6d11e25b-eefa-449c-a4b7-e00063128679</t>
  </si>
  <si>
    <t>fd611733-343d-415b-92db-f01ad51d14a4</t>
  </si>
  <si>
    <t>Churned</t>
  </si>
  <si>
    <t>11703697-b7e4-4450-bc8b-90f91e562626</t>
  </si>
  <si>
    <t>9574055f-eb55-4145-b256-fbc85f99a59d</t>
  </si>
  <si>
    <t>Pro</t>
  </si>
  <si>
    <t>Annual</t>
  </si>
  <si>
    <t>bd3e8caf-95e2-45f5-a0be-33dba1c3ec63</t>
  </si>
  <si>
    <t>b1ccc2b6-0c5d-4925-a51e-191471350146</t>
  </si>
  <si>
    <t>bf07f874-5aa1-463d-8741-5785b358f660</t>
  </si>
  <si>
    <t>Downgraded</t>
  </si>
  <si>
    <t>59c492e1-b96b-435b-a0b3-a8356b0e3a74</t>
  </si>
  <si>
    <t>f0702d3c-9223-4511-965a-a35dbe53b548</t>
  </si>
  <si>
    <t>b169cd62-4ad7-4239-882e-2b9471ce4bb0</t>
  </si>
  <si>
    <t>557c6b0e-5707-48b7-ac3c-21663e525a03</t>
  </si>
  <si>
    <t>0baa0303-e164-4c5e-91e0-4b10e3664a0d</t>
  </si>
  <si>
    <t>b500d6c1-0131-4ae7-85a1-a4dd4fa8c59a</t>
  </si>
  <si>
    <t>5254d73c-1171-4c66-9e58-26e82df38252</t>
  </si>
  <si>
    <t>debdcf7f-eaef-4626-8f6c-0a2b2807c104</t>
  </si>
  <si>
    <t>4dc077da-2faa-4d59-9642-0c58c2d7afbe</t>
  </si>
  <si>
    <t>832bc825-654c-4089-bf08-f237dd2e3f70</t>
  </si>
  <si>
    <t>b12f9a05-61b8-4aa6-bd7c-fd5044657f09</t>
  </si>
  <si>
    <t>47f816b1-5bca-42dc-8a63-39a4387ce15e</t>
  </si>
  <si>
    <t>b9a0b061-81ca-48c6-8462-52cb7584bbc4</t>
  </si>
  <si>
    <t>044829d6-5bb2-4b29-b901-a5237c773657</t>
  </si>
  <si>
    <t>06d6c67e-9766-40c9-b133-64a7f57bba62</t>
  </si>
  <si>
    <t>5e0376bd-3a77-4bda-98b1-9287af1e96ce</t>
  </si>
  <si>
    <t>f08bf435-7caf-4323-a518-58931a88630f</t>
  </si>
  <si>
    <t>Upgraded</t>
  </si>
  <si>
    <t>f4d02163-3669-45e9-b587-77e5600a0d12</t>
  </si>
  <si>
    <t>b20f0b33-f58a-4321-8311-007fbf9be73b</t>
  </si>
  <si>
    <t>a64c7e5f-960c-442b-9b8e-a53a6618b112</t>
  </si>
  <si>
    <t>b4495f40-a558-43ba-9108-91871a9ef7e6</t>
  </si>
  <si>
    <t>308efdd8-57a2-4dab-9771-1c8c22b43bea</t>
  </si>
  <si>
    <t>0d819ec0-7744-48f3-b142-c42bae2700b8</t>
  </si>
  <si>
    <t>4c1e7864-eb5d-49c6-a16c-c1328232aa2d</t>
  </si>
  <si>
    <t>f61eace5-1431-4529-bc21-e47016a7ea7e</t>
  </si>
  <si>
    <t>4e3acde5-dccc-42b1-9c60-23a98f556848</t>
  </si>
  <si>
    <t>dceecb74-cfb0-4676-9f46-e187e0bb7cdd</t>
  </si>
  <si>
    <t>3019c5f6-6b4f-4860-a647-d60784ac7817</t>
  </si>
  <si>
    <t>5fde01df-21cd-4d25-b720-ce4a68e9fe88</t>
  </si>
  <si>
    <t>Enterprise</t>
  </si>
  <si>
    <t>3fd77071-f95b-4ea7-83ad-3ce0d8bce78d</t>
  </si>
  <si>
    <t>1633e9a3-863e-4f33-ab59-90c88f38bc4a</t>
  </si>
  <si>
    <t>9527c9f8-9447-4abf-8275-bd95af190a67</t>
  </si>
  <si>
    <t>490e5a46-ef0a-404a-9a3d-43eb58509a61</t>
  </si>
  <si>
    <t>c0b2fb09-ab1c-4eeb-850e-ccf23f20581c</t>
  </si>
  <si>
    <t>b5f8038a-00f4-49c5-acb0-b18eebcfc326</t>
  </si>
  <si>
    <t>9f0635d1-70c3-4430-b844-43f8de1a968c</t>
  </si>
  <si>
    <t>9f9469bf-fce6-4529-bf2c-385192fad097</t>
  </si>
  <si>
    <t>ce92967b-3507-468e-a3a4-fa31c51caffd</t>
  </si>
  <si>
    <t>21dddcdb-3d3e-46b4-8fc7-ed621806e9e0</t>
  </si>
  <si>
    <t>87a0b63b-fb1d-46ae-a4ad-29785a8d37b4</t>
  </si>
  <si>
    <t>f9f8c1d7-fecd-4258-be9d-cc31957d0959</t>
  </si>
  <si>
    <t>eced06bf-9a40-450e-a20e-e64ff77feb40</t>
  </si>
  <si>
    <t>e329e40a-3e75-40e6-9ed8-773ae2bc6f28</t>
  </si>
  <si>
    <t>c8df11d5-9fc7-47a1-8a55-63767caf250f</t>
  </si>
  <si>
    <t>1525ea8b-69c7-48c7-9b47-2f062916ef35</t>
  </si>
  <si>
    <t>4a4bcf16-b03b-47e2-a762-dd61196e5168</t>
  </si>
  <si>
    <t>a8f9d400-de34-49a7-a12b-09637b4599af</t>
  </si>
  <si>
    <t>7350b0c6-3620-435c-a158-c5df6b3dcf8c</t>
  </si>
  <si>
    <t>783d7609-e4aa-47f1-88dd-3712b23d360e</t>
  </si>
  <si>
    <t>863daf54-d430-42d1-a458-1e6d160461c3</t>
  </si>
  <si>
    <t>9e6b17f5-dd56-4927-a1c3-fa1ee26feef8</t>
  </si>
  <si>
    <t>3d284451-b13b-4a62-b08e-90e23cc097c7</t>
  </si>
  <si>
    <t>37a56848-f47f-46b8-898d-c62546cae241</t>
  </si>
  <si>
    <t>dda3f79b-76c3-4cf4-bf08-711a5070eaf8</t>
  </si>
  <si>
    <t>4b6cf73f-6355-4e2d-b7fd-af56d0a054b5</t>
  </si>
  <si>
    <t>accacc4e-9204-4334-85bc-f9bbc723f631</t>
  </si>
  <si>
    <t>b70ba69e-5da0-47c4-8c53-238216d208a1</t>
  </si>
  <si>
    <t>5bc6c408-a03a-40fc-912f-ffba6bf9f52c</t>
  </si>
  <si>
    <t>23437823-6104-44ae-8b5f-764d619c7103</t>
  </si>
  <si>
    <t>022cfbdd-67ae-4c38-b167-5c7dd60deb4e</t>
  </si>
  <si>
    <t>c6f657f8-39b4-4c69-8cd7-30b01ec99254</t>
  </si>
  <si>
    <t>29e4c0c7-7757-45f4-b96c-cde595361e05</t>
  </si>
  <si>
    <t>41540927-bbf2-43e8-9355-81fedd084164</t>
  </si>
  <si>
    <t>866cf0bc-26c4-4aaa-b0c8-a526e6a02b29</t>
  </si>
  <si>
    <t>e6ebd8bf-011a-4aef-9c8f-046a1a651a28</t>
  </si>
  <si>
    <t>cfa9f045-1a67-41e6-8446-edc59b1dc29c</t>
  </si>
  <si>
    <t>58b9cedc-80f8-42f9-a1ba-7f8113ed2cfe</t>
  </si>
  <si>
    <t>6b37e5d3-b152-4f78-affd-174f1830d7a7</t>
  </si>
  <si>
    <t>f8257cd6-6d5c-47bc-827a-c4cc2eda14d5</t>
  </si>
  <si>
    <t>586a2e76-3e65-4298-a528-c9173efed41b</t>
  </si>
  <si>
    <t>6e0fbf84-77fa-4f33-a6d7-54b4137c31c9</t>
  </si>
  <si>
    <t>8ed98228-5bb1-4f5c-b945-464e9fd3ce9b</t>
  </si>
  <si>
    <t>0a731bca-0c63-4c5f-9c1a-680f6fa89a89</t>
  </si>
  <si>
    <t>2b0d0b64-cad6-43d0-85dc-83dd71aa946d</t>
  </si>
  <si>
    <t>361eb2a2-ef9d-4d6b-abb6-a437f5ccd27c</t>
  </si>
  <si>
    <t>16d68000-338f-42e6-80a6-10084701e9c2</t>
  </si>
  <si>
    <t>6d9c4dcf-424a-47ea-81e3-2ecae807a077</t>
  </si>
  <si>
    <t>334a780b-643a-4aa9-804f-47b3aeda8871</t>
  </si>
  <si>
    <t>ff3605af-70bd-4520-ab52-6fb56b8c5f0d</t>
  </si>
  <si>
    <t>c5142656-8c36-4231-aa3a-08b70a43ebdc</t>
  </si>
  <si>
    <t>767026d8-ade5-44e8-bd5b-b01a4a310560</t>
  </si>
  <si>
    <t>197a3fec-fee4-4b06-a131-72ad20b2928b</t>
  </si>
  <si>
    <t>6d5b48f8-b7f5-4641-97b4-8caca78cf248</t>
  </si>
  <si>
    <t>b294cf0d-a07f-4806-aa6c-72323beb20bf</t>
  </si>
  <si>
    <t>101cfb10-ec3c-4d8c-aa2e-19cda8f196bc</t>
  </si>
  <si>
    <t>c2beaccf-e729-44fc-88f4-47c703944d0a</t>
  </si>
  <si>
    <t>d500c05b-30a1-4d5f-a328-6efd691b6454</t>
  </si>
  <si>
    <t>675c4686-d865-48cc-aab0-221a3ddd42ee</t>
  </si>
  <si>
    <t>a5ee48a5-81c4-402a-a16e-aca0a8bf0b9c</t>
  </si>
  <si>
    <t>a5272174-4789-4bf9-86d2-7142eb662fde</t>
  </si>
  <si>
    <t>20ed2ebb-fb7b-4094-a328-23a776ad26b1</t>
  </si>
  <si>
    <t>f3528ac8-6f7f-4d9c-92dd-6727f4ce314e</t>
  </si>
  <si>
    <t>27d4de5e-6afb-4bb6-a7f6-5164f0dbebd0</t>
  </si>
  <si>
    <t>ec6778b4-ec6b-4a63-b841-cdc9590ae66d</t>
  </si>
  <si>
    <t>2d58d903-e4ff-4c7f-b916-0be9fa1c82df</t>
  </si>
  <si>
    <t>369849b2-b100-427c-9284-7fcd388b772f</t>
  </si>
  <si>
    <t>14c0be8c-d9eb-49e8-a9b7-a5abd0f14340</t>
  </si>
  <si>
    <t>fbb6d5ef-358e-4977-ae91-2546780bcd38</t>
  </si>
  <si>
    <t>136f2b93-452e-479b-b2bc-635037bb0c66</t>
  </si>
  <si>
    <t>29880ead-5b84-41f1-8fb1-4710cfd684da</t>
  </si>
  <si>
    <t>da4c05d6-820e-4ebe-a462-831421796202</t>
  </si>
  <si>
    <t>28f945a2-8dd8-4212-a94e-6ed1dfab8ae8</t>
  </si>
  <si>
    <t>ad614021-5a31-4a40-8f24-059f4b3345b1</t>
  </si>
  <si>
    <t>48c52a34-97b6-4ad2-b45c-17f217b86507</t>
  </si>
  <si>
    <t>03e892b8-f857-422a-a7c1-d111406d1fc2</t>
  </si>
  <si>
    <t>b3c5bae3-722e-4e3c-b6d9-4ea7e7d91f5b</t>
  </si>
  <si>
    <t>a9bc268a-8cb2-48e1-92ef-b6c953dfbd7c</t>
  </si>
  <si>
    <t>1b75f8d9-7a19-45c9-8e12-78c245921f2f</t>
  </si>
  <si>
    <t>dca7725d-f6a9-4394-bd6d-67ae01b442b3</t>
  </si>
  <si>
    <t>72b4aaa6-274a-4996-9d81-ad738e1c8683</t>
  </si>
  <si>
    <t>e8d383f1-a835-41d5-857c-e095f21df24d</t>
  </si>
  <si>
    <t>a75c81da-8a02-4f27-9780-f8f1b143f66f</t>
  </si>
  <si>
    <t>33f35a6d-dc23-474e-a186-7b191d779b20</t>
  </si>
  <si>
    <t>a2e56f81-1605-40be-ad7c-3dcfd627726e</t>
  </si>
  <si>
    <t>6bde24d1-7600-47a2-ac39-cf1d9ee30cff</t>
  </si>
  <si>
    <t>43910140-f5c9-459d-8808-2c1dd0bba903</t>
  </si>
  <si>
    <t>b6e4e76c-df8f-4545-94ca-cdacc5dddf7a</t>
  </si>
  <si>
    <t>7fd4105c-0c56-4714-9ec5-deb206ad1e96</t>
  </si>
  <si>
    <t>06fa2d6e-1190-46c4-936a-e6229da40ef4</t>
  </si>
  <si>
    <t>8b857e8d-ab5f-40fa-a837-544d1cd8d706</t>
  </si>
  <si>
    <t>136308f4-d5df-4185-96fa-f6e062f0495f</t>
  </si>
  <si>
    <t>16435811-af4a-4f36-a2d4-d7221547ed90</t>
  </si>
  <si>
    <t>a43e2545-97d4-496b-bf55-2afac8f7aa21</t>
  </si>
  <si>
    <t>137fdc7c-4990-4203-acb2-463de3792355</t>
  </si>
  <si>
    <t>fc53124e-92b4-4036-8ef1-795afa77d9c7</t>
  </si>
  <si>
    <t>7d678b38-d9fc-4a01-8d2d-8178953a1623</t>
  </si>
  <si>
    <t>f99d6953-f99e-4f3f-b3f5-74120f4b62d0</t>
  </si>
  <si>
    <t>41cc8d38-12f0-461b-be46-8539806966ef</t>
  </si>
  <si>
    <t>6de4a37a-11f0-4ca5-9a46-95043c09d962</t>
  </si>
  <si>
    <t>cab07f46-3a2a-4815-8248-2e09750c1613</t>
  </si>
  <si>
    <t>caed8473-aa0e-40cf-b1bc-fefe87773c62</t>
  </si>
  <si>
    <t>31f6ab52-a4ad-4abb-af4f-bc725fc7e2b6</t>
  </si>
  <si>
    <t>f10b77b0-d5aa-404a-b4b3-66613710a8c0</t>
  </si>
  <si>
    <t>e364c0ba-0bce-4bd7-b61d-f3a9e20f85ac</t>
  </si>
  <si>
    <t>a10836f1-2760-4353-81ba-ef96e655e293</t>
  </si>
  <si>
    <t>3c66b0a9-ec43-4bcc-939c-056a1c0906a3</t>
  </si>
  <si>
    <t>6c1e1534-c655-4652-801d-cac439c03a61</t>
  </si>
  <si>
    <t>b5aedf72-35f0-4f7f-8c6f-97a8a40f531f</t>
  </si>
  <si>
    <t>4b245d45-b2f6-424e-bd50-6ca58207e8f2</t>
  </si>
  <si>
    <t>ac7db4f0-b9e4-4a0e-8c8a-ab0484b7871c</t>
  </si>
  <si>
    <t>56be53cf-b1ab-4305-8aef-dbf05572523a</t>
  </si>
  <si>
    <t>149ee1ee-b6ad-4711-8fbb-ac4a9838bc2e</t>
  </si>
  <si>
    <t>24e1192c-b1e2-4ccb-918c-40de8eada8cb</t>
  </si>
  <si>
    <t>c234c37c-a7b2-4069-bbc9-96d4dc257a9e</t>
  </si>
  <si>
    <t>1dd896f9-db81-4ba6-90fe-34301c16eae3</t>
  </si>
  <si>
    <t>700ab7c0-545c-48e0-b12a-57b0685d4913</t>
  </si>
  <si>
    <t>186d729f-8595-467b-88bf-fe0638244d57</t>
  </si>
  <si>
    <t>818d2b14-19e2-43b3-9d4f-031411401d40</t>
  </si>
  <si>
    <t>8c9012a3-e3c2-4ad5-83d6-a1dd88a35312</t>
  </si>
  <si>
    <t>3fee733a-7865-48dd-949c-a6509accc285</t>
  </si>
  <si>
    <t>10ff4b5a-8e0c-4040-b111-7978e1df1ede</t>
  </si>
  <si>
    <t>d1cfeb9e-e597-4eb4-909d-389d678b042d</t>
  </si>
  <si>
    <t>2666496a-1aac-409f-94cb-10b4cd0e9e18</t>
  </si>
  <si>
    <t>df086334-33d2-49a9-af54-0c51c2baf921</t>
  </si>
  <si>
    <t>a34b336f-fb8d-42ea-bef5-0cd725bb0c6d</t>
  </si>
  <si>
    <t>713ad2f1-6170-4fed-ad75-e8731e9ffc05</t>
  </si>
  <si>
    <t>ec4fa25c-7064-4997-8d64-3e503887efd4</t>
  </si>
  <si>
    <t>efc8286e-89d8-40b4-90ab-f11bd768dff8</t>
  </si>
  <si>
    <t>53d94c90-3958-4faa-876f-ed72c3800579</t>
  </si>
  <si>
    <t>a99300e6-24b2-4f80-9a2a-e6542116014f</t>
  </si>
  <si>
    <t>88925061-1451-49fd-bcfd-393ccc1c46cd</t>
  </si>
  <si>
    <t>c2e51c1d-314f-4a2c-8b7b-4ba45ed73738</t>
  </si>
  <si>
    <t>4b5fbe93-bd56-4f78-97ce-e772e1a24058</t>
  </si>
  <si>
    <t>69e8672c-e12a-45d6-8230-287c568cf1be</t>
  </si>
  <si>
    <t>a33c22d0-633c-4b67-8acc-86d8bf5f9d71</t>
  </si>
  <si>
    <t>b4cd182e-0f28-4ccb-ac72-3588b203a4fe</t>
  </si>
  <si>
    <t>e7a465bf-9fd4-4420-9f89-396c353103d3</t>
  </si>
  <si>
    <t>56abbbd8-e745-4680-b1cc-2775b29952de</t>
  </si>
  <si>
    <t>e4a3af78-42e7-445a-ba7b-91de7ae363cc</t>
  </si>
  <si>
    <t>9aaa02ad-9eb3-4aec-9f10-2921368f4335</t>
  </si>
  <si>
    <t>7379d687-2459-49c8-a540-f5ef5bbeebdf</t>
  </si>
  <si>
    <t>7dafab33-0e59-42e1-a7d3-4001db0e2779</t>
  </si>
  <si>
    <t>68af198a-5081-44db-9219-6612ff2038ab</t>
  </si>
  <si>
    <t>e741b7c6-e681-4352-a2f4-a7dd51d1b2db</t>
  </si>
  <si>
    <t>793fba07-bf16-4034-ab0e-830acba508e6</t>
  </si>
  <si>
    <t>ffa9803c-5b6a-4383-b09f-16fb5a2127c0</t>
  </si>
  <si>
    <t>10f8cfb6-5a66-4c7d-94a3-c76722a754c2</t>
  </si>
  <si>
    <t>5f862c47-c319-4015-b05a-301244659f1c</t>
  </si>
  <si>
    <t>65299319-fe9c-43ee-80fb-9e42ba9fced6</t>
  </si>
  <si>
    <t>687d3341-7f2a-416a-a685-ebb56218c02c</t>
  </si>
  <si>
    <t>77c260a2-1b1b-431e-ad1d-f2b78304530e</t>
  </si>
  <si>
    <t>ae85a295-03da-41ae-a0da-eea1f849cef0</t>
  </si>
  <si>
    <t>d66bae33-f46b-4553-bbcc-198074e83be7</t>
  </si>
  <si>
    <t>edea7363-0757-4039-8d0e-21c5d38efce5</t>
  </si>
  <si>
    <t>15ec78d8-1e75-43e4-b862-78b3cff5bc06</t>
  </si>
  <si>
    <t>6c01cff0-5711-4a0c-9c3b-e8524d8289ad</t>
  </si>
  <si>
    <t>425b1241-a600-4396-ba0d-568c2d1db0e8</t>
  </si>
  <si>
    <t>52d6135d-cf04-4526-ac07-39c827bf554d</t>
  </si>
  <si>
    <t>4ba315ae-1955-43aa-94ce-901db7c77f9d</t>
  </si>
  <si>
    <t>5aa5eeaa-b48b-49f3-b9c2-96ece82774a7</t>
  </si>
  <si>
    <t>71d0aa41-f2ee-4545-9a21-308890ca4d18</t>
  </si>
  <si>
    <t>e0d23fdf-7e5d-4b16-bf25-5fd0e317604e</t>
  </si>
  <si>
    <t>d9e95523-3ebe-4688-ab4d-ee0d0ecdac4a</t>
  </si>
  <si>
    <t>3fde6c59-a173-45a9-bc50-e1ecf67da3e6</t>
  </si>
  <si>
    <t>74900067-75bd-41a4-938c-88d5b38c7a54</t>
  </si>
  <si>
    <t>7455dbee-36e3-4f68-8775-6a8558a1b371</t>
  </si>
  <si>
    <t>09c8f5d7-7b2b-432c-b0b5-5f162310585e</t>
  </si>
  <si>
    <t>5e8d92b5-0386-4738-960b-83da598ed393</t>
  </si>
  <si>
    <t>1eccde20-af1f-4c29-b80c-17e3eea11f74</t>
  </si>
  <si>
    <t>f26f3f20-b0dc-4815-8a08-6033291779d0</t>
  </si>
  <si>
    <t>67ef68a8-ab10-40f2-a875-3fb6c5461df2</t>
  </si>
  <si>
    <t>eb8b9ac1-1baf-452d-a6c7-dbf69457e965</t>
  </si>
  <si>
    <t>339917e0-603d-4a28-8ce4-3d4e9990f0ee</t>
  </si>
  <si>
    <t>aa5e87ab-39df-4b31-bc38-973e47d96763</t>
  </si>
  <si>
    <t>d4564177-15eb-45a5-9871-0af9cd9ca307</t>
  </si>
  <si>
    <t>55f1c464-f372-49cc-a53f-7f90a4aae75d</t>
  </si>
  <si>
    <t>5b6da2e2-e5c6-4ef7-ad80-1cec5a332530</t>
  </si>
  <si>
    <t>19fc34c7-7f3f-4654-b00a-1e375aea1fdd</t>
  </si>
  <si>
    <t>1ed0e953-0c49-40f6-a1d5-0a338890cf91</t>
  </si>
  <si>
    <t>15f9a2f6-1268-42ee-9909-01453d24113d</t>
  </si>
  <si>
    <t>ab05e607-3438-4863-ba4c-17f79c567f43</t>
  </si>
  <si>
    <t>04ce7940-2270-4140-8191-642c4e628cf3</t>
  </si>
  <si>
    <t>b69c8ff8-0065-443b-9238-5ae7fab65690</t>
  </si>
  <si>
    <t>a54d28cf-9e4a-4a33-a71f-bd753f6d4168</t>
  </si>
  <si>
    <t>97e88a1a-e85c-4c2a-8983-95c18a5cb6c3</t>
  </si>
  <si>
    <t>8d90443d-1d78-4039-af51-fc5a7406f179</t>
  </si>
  <si>
    <t>35b5acd0-9780-4a4d-a41f-1e2851296b60</t>
  </si>
  <si>
    <t>08623e89-24a6-4545-9e29-6b75c99a7bf2</t>
  </si>
  <si>
    <t>5fa8f2f5-c94c-403d-88b6-4933e455327c</t>
  </si>
  <si>
    <t>d6a7a54c-3a25-4030-a9d7-7beb085eb949</t>
  </si>
  <si>
    <t>926b9ed3-40eb-43d9-be42-909abac496a3</t>
  </si>
  <si>
    <t>d2ba191b-c209-428d-b2e9-d56e9d761905</t>
  </si>
  <si>
    <t>1d011173-f56e-4cff-87db-958bb5bf6f81</t>
  </si>
  <si>
    <t>98243bd8-ae2f-4cdf-95bd-632472a96821</t>
  </si>
  <si>
    <t>d8e36bfb-c95b-41b2-b059-04eada90b291</t>
  </si>
  <si>
    <t>b383685c-a765-49f7-bcae-ebb3d03d9e53</t>
  </si>
  <si>
    <t>edb4adaa-07ff-4722-99d3-81dab9045ad0</t>
  </si>
  <si>
    <t>5fb67958-e012-46a5-8809-7effe5d77fc4</t>
  </si>
  <si>
    <t>f3868826-f767-4053-91cf-a3aeb1593cbf</t>
  </si>
  <si>
    <t>de1ec0d5-22d4-44d6-8cac-ea87638bb719</t>
  </si>
  <si>
    <t>e447cec5-12e4-4346-b120-4621ada16082</t>
  </si>
  <si>
    <t>f5ee417a-3881-4f43-a055-b4e3954b26db</t>
  </si>
  <si>
    <t>79a18689-84df-489f-b525-494f93701f29</t>
  </si>
  <si>
    <t>6ff635ee-44a5-410c-9cc7-c8415e078f6f</t>
  </si>
  <si>
    <t>0739de9f-91ae-4a21-80c9-7f60e1c6e5e0</t>
  </si>
  <si>
    <t>f6dd9a4a-e294-408c-a6d7-855363b07bb1</t>
  </si>
  <si>
    <t>b9aa6bb9-d5ae-4071-aa41-2d23a7cc330c</t>
  </si>
  <si>
    <t>aa732b26-b92e-45c1-ac3d-8705f57f4858</t>
  </si>
  <si>
    <t>558ec0a4-c227-4f85-86d6-e5e9908a4c05</t>
  </si>
  <si>
    <t>252fcbec-46a0-481f-ac47-ac70fdc76839</t>
  </si>
  <si>
    <t>740adbd1-08b3-4128-8a6c-9808d761b122</t>
  </si>
  <si>
    <t>6b81ade9-e4e3-4257-a783-201929c2bf0c</t>
  </si>
  <si>
    <t>a3ea4a29-a81f-4fdf-bb55-061849f2d337</t>
  </si>
  <si>
    <t>67f72201-9e57-40a2-8306-31a97aefa2fa</t>
  </si>
  <si>
    <t>27dd026d-c314-437f-ac7e-0bd775555b12</t>
  </si>
  <si>
    <t>46cb2563-418b-458b-b145-f17a6712b1c8</t>
  </si>
  <si>
    <t>17ff9399-8def-4dfe-b5d4-a1f5e238b00c</t>
  </si>
  <si>
    <t>fa4b86ab-61e3-4b77-a394-30777e81accc</t>
  </si>
  <si>
    <t>7546c526-4818-4e3b-ac74-2ecb07fb4786</t>
  </si>
  <si>
    <t>31c9c682-9637-4fd0-8925-ddbdce186efa</t>
  </si>
  <si>
    <t>a12e5905-62bc-4d7e-9497-275d42eb33c1</t>
  </si>
  <si>
    <t>a0f16db9-837e-423e-b351-8f7886acbd90</t>
  </si>
  <si>
    <t>13984d57-d95d-4d7b-bcef-6f790096c793</t>
  </si>
  <si>
    <t>e13692af-632a-4c00-9ead-ad250f45826f</t>
  </si>
  <si>
    <t>2fcb3f57-a97c-494f-8b12-854e3b1cfd8d</t>
  </si>
  <si>
    <t>b4058980-584d-4a0c-ab9a-6a82389c6108</t>
  </si>
  <si>
    <t>6d1e473b-4898-4692-a8bc-338d142e7f90</t>
  </si>
  <si>
    <t>120fa403-df35-438d-bb5f-81059a5660da</t>
  </si>
  <si>
    <t>37e1f9eb-c0a8-41bb-a932-b1115ac109cd</t>
  </si>
  <si>
    <t>141865e0-ece7-4e98-a9aa-142a826947dd</t>
  </si>
  <si>
    <t>b7543197-9a20-4801-ab98-6a40d153a854</t>
  </si>
  <si>
    <t>0376eca4-ea03-42b7-9e5a-61cde52a65b7</t>
  </si>
  <si>
    <t>caed2474-c887-4ef9-9ef9-5fd1d23fd670</t>
  </si>
  <si>
    <t>cfd8e16e-5b91-4cc4-8e3f-a7f2a7dd8321</t>
  </si>
  <si>
    <t>12cd4617-4ab8-4111-a980-25be13c25dbd</t>
  </si>
  <si>
    <t>59094623-a7ac-4265-a40c-8de5ed3a1d2d</t>
  </si>
  <si>
    <t>2d550886-fd1b-4432-83b1-5f78e16a2b9e</t>
  </si>
  <si>
    <t>751c3f18-b5a2-499c-bf5c-34c316a05caf</t>
  </si>
  <si>
    <t>70f8933f-a3cb-46a7-9e40-46a268ad40dd</t>
  </si>
  <si>
    <t>935f1852-4027-4eb3-9fd9-6cc1539a0870</t>
  </si>
  <si>
    <t>1373eb66-2330-484c-8695-abfdc14f8f22</t>
  </si>
  <si>
    <t>ae185e52-2f6c-4d62-b319-1d9a90deaf01</t>
  </si>
  <si>
    <t>74ed0a10-caaf-4cec-9863-f60a02f4616a</t>
  </si>
  <si>
    <t>875ead7e-e023-461c-9642-1a7b19ded129</t>
  </si>
  <si>
    <t>fdabea08-2674-4440-98d1-67c417cecbc8</t>
  </si>
  <si>
    <t>89de4a77-7b44-46c8-890c-05497d2e2217</t>
  </si>
  <si>
    <t>be088da9-af32-4267-bb06-2cba150283aa</t>
  </si>
  <si>
    <t>fe3e6d5a-4a44-4a1c-864e-596da0a8f7cb</t>
  </si>
  <si>
    <t>ae2c1712-2fed-4170-91b8-47c3902be505</t>
  </si>
  <si>
    <t>2c216d06-abfc-43c7-8d14-116cd7b94f2d</t>
  </si>
  <si>
    <t>9d33dbc0-820f-45fa-afce-4378b34892ac</t>
  </si>
  <si>
    <t>1efeb14a-5dee-47da-ad3a-e720f20e0134</t>
  </si>
  <si>
    <t>3d2dad4c-da0f-4107-999a-69323eb0e11c</t>
  </si>
  <si>
    <t>30d7539d-7e6b-40a4-8218-ff90de8c81b4</t>
  </si>
  <si>
    <t>d73f6f56-007b-467b-b7db-c6eaad05f935</t>
  </si>
  <si>
    <t>e8b1cd0a-777a-494e-bc80-a77d369d6210</t>
  </si>
  <si>
    <t>5d3e1b36-cd28-47df-beea-0760ce256892</t>
  </si>
  <si>
    <t>4a411409-8951-4feb-adbd-9621c253f293</t>
  </si>
  <si>
    <t>f5618c4b-2d6f-41e7-8803-d96b31c05dd4</t>
  </si>
  <si>
    <t>c84a7777-a0b9-476a-b990-ff62e8253374</t>
  </si>
  <si>
    <t>f72aaa04-7762-422e-a0dc-d97090c8c152</t>
  </si>
  <si>
    <t>caf16b21-2bee-437f-b6df-368fa56d85ee</t>
  </si>
  <si>
    <t>aa6c0473-2ade-4a67-ab71-b569d4f1992a</t>
  </si>
  <si>
    <t>a020fef2-1005-4e2b-91d3-b054bac8b36e</t>
  </si>
  <si>
    <t>ce35a76b-64aa-4043-a3f7-586eeac2e561</t>
  </si>
  <si>
    <t>25ea3ecc-3c42-40eb-a691-59bb49423de7</t>
  </si>
  <si>
    <t>a04dca07-8c81-47d1-a6ff-69c7b1f49a44</t>
  </si>
  <si>
    <t>482408c1-8661-4f6d-864f-a57f0f1f3e29</t>
  </si>
  <si>
    <t>b9a0b7f8-2bdd-440b-96a1-2c98350c3303</t>
  </si>
  <si>
    <t>cb766cf6-15e0-4cf4-98d0-6717cc62b911</t>
  </si>
  <si>
    <t>9ca63b3b-008e-4df8-8db1-3153eccd6952</t>
  </si>
  <si>
    <t>1d992348-7711-41ff-8612-5dc6f9d0a0b2</t>
  </si>
  <si>
    <t>7acecda7-ad7d-48b2-bac4-37db640a5fb6</t>
  </si>
  <si>
    <t>cfa00b2b-6de7-4959-aec3-9c90945b6432</t>
  </si>
  <si>
    <t>b89002a1-1833-4353-be05-0e9ecf558526</t>
  </si>
  <si>
    <t>da0249d8-69b8-4b62-9235-d56bedf275cb</t>
  </si>
  <si>
    <t>15b9d4d0-bdb2-4e99-b88a-7522de53fdcf</t>
  </si>
  <si>
    <t>4690942a-d2d6-4c70-8d39-ba064228de34</t>
  </si>
  <si>
    <t>8f6ad65b-b119-475e-9186-bf817a80525f</t>
  </si>
  <si>
    <t>087d10cd-50b8-4cb6-97ad-4c0e1dc83848</t>
  </si>
  <si>
    <t>15ec9efd-2d91-4a85-9a65-996bc252c0cd</t>
  </si>
  <si>
    <t>ee36ebb0-03ac-4d5f-8fd7-85bbc7cb8124</t>
  </si>
  <si>
    <t>b1443ab9-4204-43a5-af81-bf4370617a77</t>
  </si>
  <si>
    <t>db360c98-cc00-4a59-8562-aa1889f583be</t>
  </si>
  <si>
    <t>ba161c1c-5bd9-42b7-992f-68b9bedbbf58</t>
  </si>
  <si>
    <t>0db6ea3f-4505-471a-a1f4-777bb7268bd5</t>
  </si>
  <si>
    <t>7b146975-acc3-4a07-baca-818578927ef8</t>
  </si>
  <si>
    <t>4e4f4305-a996-4288-a65f-80baf5644fa9</t>
  </si>
  <si>
    <t>ae932f56-777e-4ad9-afbf-0a3384cf0cd8</t>
  </si>
  <si>
    <t>b8a189c0-315b-43c4-bb96-6473948401a0</t>
  </si>
  <si>
    <t>e1eb1381-252c-46f1-8f08-e4627d1ea00f</t>
  </si>
  <si>
    <t>74652664-f615-4adb-bbd2-e54be911ca06</t>
  </si>
  <si>
    <t>5dd26960-d15d-4111-9ed6-bb12ccae9700</t>
  </si>
  <si>
    <t>3093f14d-d2c8-42ff-826d-6d3f248a9d0d</t>
  </si>
  <si>
    <t>4a56a985-78eb-4617-9ba4-51e39e83766a</t>
  </si>
  <si>
    <t>e6e92bc3-57e5-4a90-a7fe-4b27f3610502</t>
  </si>
  <si>
    <t>4705786b-7c73-4129-931a-0159528ff58a</t>
  </si>
  <si>
    <t>759b6f21-f0e4-4a98-9137-5dfdb3d2dba6</t>
  </si>
  <si>
    <t>663ea9f2-4da4-4c64-b809-89ee7369803a</t>
  </si>
  <si>
    <t>36ac3132-f75f-4b45-84cd-999a4cac7b65</t>
  </si>
  <si>
    <t>4435194f-7a1c-4e39-8af9-888c32057ab2</t>
  </si>
  <si>
    <t>73bd77a7-feb6-4504-88f8-c84b64d73f0a</t>
  </si>
  <si>
    <t>57c926f3-6327-4864-871e-6c4881fe1281</t>
  </si>
  <si>
    <t>09bcb7e2-52b2-4aed-9922-513b40af088f</t>
  </si>
  <si>
    <t>b56ba72b-a97d-4db0-8521-2cc30b95230b</t>
  </si>
  <si>
    <t>556b0abe-c16f-44c2-bdb0-5a126c885f15</t>
  </si>
  <si>
    <t>608d280b-40dd-407e-b461-6d8b2bcd9600</t>
  </si>
  <si>
    <t>6b78aaba-3a94-4a1d-b631-310db0505480</t>
  </si>
  <si>
    <t>c1bfbce2-95bf-4fd3-b08f-97f7d2235635</t>
  </si>
  <si>
    <t>310d049e-e7c1-4c25-8a22-4d474fc056e5</t>
  </si>
  <si>
    <t>8b8a59d3-8b4c-42be-87f1-2c88f100d8f9</t>
  </si>
  <si>
    <t>42596e64-ac12-4ee1-9ed3-5e1c20b89288</t>
  </si>
  <si>
    <t>e4fa09a8-9a3d-4504-9b25-48c40f0afcc5</t>
  </si>
  <si>
    <t>3766b367-7bef-4b5b-abfa-b8bc1e2ae751</t>
  </si>
  <si>
    <t>8c444e0f-6814-4619-9398-c77ab792efef</t>
  </si>
  <si>
    <t>98f3c2ef-fa11-4f3c-8fb5-73d691e0e7cf</t>
  </si>
  <si>
    <t>01a46678-1331-43a2-9a28-450a1fc15154</t>
  </si>
  <si>
    <t>73b0b644-f5cd-4abf-8a80-08dc81a9c178</t>
  </si>
  <si>
    <t>b5cef5cc-dc3d-4243-a404-abc480940696</t>
  </si>
  <si>
    <t>3aba8787-72e8-4f11-bdd5-055c4a32c072</t>
  </si>
  <si>
    <t>1dfba19f-174a-46af-89a0-0c79f1c5d911</t>
  </si>
  <si>
    <t>4a72aad6-1af3-4d5f-83a5-dec3571d40d0</t>
  </si>
  <si>
    <t>49bbdf54-3024-468d-89ac-4a87d3dc7afa</t>
  </si>
  <si>
    <t>e3e55eb6-fbd9-496f-803f-b2f437855a2a</t>
  </si>
  <si>
    <t>21075967-a678-4411-8664-db65c6fa8857</t>
  </si>
  <si>
    <t>23c986e7-2386-408e-bae3-4f9af83995aa</t>
  </si>
  <si>
    <t>818a80bb-15e1-4986-907c-0a42b73bdb3c</t>
  </si>
  <si>
    <t>4fa581b7-b96b-444d-ae80-cf1f59aaf6a1</t>
  </si>
  <si>
    <t>601a7310-352d-43a2-a3b2-dc1fe2b2a9fd</t>
  </si>
  <si>
    <t>307e4261-b1c8-40ce-a74a-7fd25bcaa844</t>
  </si>
  <si>
    <t>3ed0b95c-3985-439c-a40f-8968b93ef8e8</t>
  </si>
  <si>
    <t>a359a376-626d-427d-8268-cb15c6d28109</t>
  </si>
  <si>
    <t>ac5ece51-676b-48f4-9ce5-baa190812bf8</t>
  </si>
  <si>
    <t>af0b77ff-629a-4c19-85be-ccf5fc764312</t>
  </si>
  <si>
    <t>a1519c63-1153-4415-9350-50ddd85d4258</t>
  </si>
  <si>
    <t>14bcbb3c-936d-4c16-bb39-5c0b7022276d</t>
  </si>
  <si>
    <t>7ce7af59-41b8-4c34-8f5e-29f0c8de5641</t>
  </si>
  <si>
    <t>8bf2790d-4621-4d04-b0ea-652356e822d6</t>
  </si>
  <si>
    <t>7b6ff67c-6b93-497b-b4af-52187317a748</t>
  </si>
  <si>
    <t>ade1230b-aee6-4e9c-b0ce-ba1bd8022d98</t>
  </si>
  <si>
    <t>0f90a3b0-5437-4292-ba18-68db6f6e9b80</t>
  </si>
  <si>
    <t>4d6002f4-59b3-4d13-a76e-f157034b7608</t>
  </si>
  <si>
    <t>cebd0ab4-6cb0-49c5-9992-1c8afee1dfb3</t>
  </si>
  <si>
    <t>abf56d2a-b6be-444b-870a-94540a1ba9a2</t>
  </si>
  <si>
    <t>aab2637f-6b9f-44c4-bd8f-f07d31bb4580</t>
  </si>
  <si>
    <t>39cd3306-a135-46ad-ae02-fdf10754fe81</t>
  </si>
  <si>
    <t>673ff938-80b1-4343-8da7-477e44054a9a</t>
  </si>
  <si>
    <t>71218041-3402-4cf6-8a90-6fe954f952e9</t>
  </si>
  <si>
    <t>69cadb5a-d6ef-4acd-b244-b881d2bc19f3</t>
  </si>
  <si>
    <t>85e079df-7ced-4eaf-a2fa-1fa69b2d945d</t>
  </si>
  <si>
    <t>737481c6-5e97-4280-8aa7-c6cb6a9ac052</t>
  </si>
  <si>
    <t>e2f946ce-fdc3-4de5-be73-d535b0819ebc</t>
  </si>
  <si>
    <t>ec106eb0-6367-44aa-b6be-ae9fd427852a</t>
  </si>
  <si>
    <t>de43b3d3-df1e-4760-9010-e1382372c6ff</t>
  </si>
  <si>
    <t>f2275567-d2d5-42eb-bacc-924d5b4e1b15</t>
  </si>
  <si>
    <t>61a7a543-07aa-4acf-87de-f6f74d1805a7</t>
  </si>
  <si>
    <t>54260662-a095-471e-af08-0beb283a22bb</t>
  </si>
  <si>
    <t>1759bf14-ddb6-4b52-b9aa-ff27a746f86d</t>
  </si>
  <si>
    <t>7df18366-d890-44c6-a85d-25f8c84667ef</t>
  </si>
  <si>
    <t>fa8ad8bc-0d2d-4c6f-b186-d5ced2c6a4fe</t>
  </si>
  <si>
    <t>b93abb7f-9405-47a4-a672-0186dadf7089</t>
  </si>
  <si>
    <t>64c1e23d-70cc-4d87-a9d5-fae433fb0f50</t>
  </si>
  <si>
    <t>d6edfd81-ad6b-43bb-93ae-95b11e9de734</t>
  </si>
  <si>
    <t>16171d91-cc83-4859-8d87-ce84a33a16ec</t>
  </si>
  <si>
    <t>7c8feea7-939b-4d61-9ee7-7febb91a2525</t>
  </si>
  <si>
    <t>fc060ad1-5d9e-4753-a25d-6ae6bce0dbee</t>
  </si>
  <si>
    <t>fde016f8-d8e7-4360-8ba8-827b259c8511</t>
  </si>
  <si>
    <t>e72b77c8-8f3b-43fe-88ee-a7ed4617a02d</t>
  </si>
  <si>
    <t>09388934-e9b3-462c-b4d4-42acf131c2e6</t>
  </si>
  <si>
    <t>d00987bb-e682-45a8-949b-377a1d8d32c0</t>
  </si>
  <si>
    <t>5bb3f02c-a2c2-4efe-a22f-4a766282b5d0</t>
  </si>
  <si>
    <t>cf987d5f-786b-4aa6-ac0a-8161e6f831e7</t>
  </si>
  <si>
    <t>5d5d0ebb-e731-4a29-963d-ce71b0282240</t>
  </si>
  <si>
    <t>3c6f85ae-3c53-40ed-9f3b-475186e0ef8b</t>
  </si>
  <si>
    <t>505a7cf3-313e-4fe4-bc24-aea74503cff5</t>
  </si>
  <si>
    <t>b50e2508-94d2-4313-85f8-83c53d29742a</t>
  </si>
  <si>
    <t>386e0297-b3ac-4bd2-9a0d-99cce9811db7</t>
  </si>
  <si>
    <t>ac4187ac-f163-4723-be14-d4b80f011cdc</t>
  </si>
  <si>
    <t>40e42c96-e8b1-43d6-aaad-479291c1f490</t>
  </si>
  <si>
    <t>f3282a9a-154c-4939-b392-361535c9f30d</t>
  </si>
  <si>
    <t>1fcc2220-05a4-462e-9e1d-24a4d306a799</t>
  </si>
  <si>
    <t>0f9c4d64-f6d0-47fe-a11d-f22e4d9d534c</t>
  </si>
  <si>
    <t>70587d4a-7e73-4512-84bb-c1a7974812df</t>
  </si>
  <si>
    <t>a2722cd6-e104-401f-986c-e5684c28ee41</t>
  </si>
  <si>
    <t>cffd1d1a-9cb8-4971-be67-d787578b6464</t>
  </si>
  <si>
    <t>9eedf243-9376-438f-a2eb-180ff3b52c93</t>
  </si>
  <si>
    <t>d6dc589e-5a8f-4e0f-9dbe-ec2e5d7b8acb</t>
  </si>
  <si>
    <t>2ee74ea8-ddc5-4715-aaac-5bef82a24558</t>
  </si>
  <si>
    <t>0f87edf8-ad0a-4967-a4d6-807e8fa8d5cd</t>
  </si>
  <si>
    <t>06b12f67-5838-423f-bbfd-84b9e9ee0ea2</t>
  </si>
  <si>
    <t>0048b023-1ccb-4f93-988e-03939f79f28a</t>
  </si>
  <si>
    <t>db09d00e-05e9-4ba1-8617-cabf26ff624d</t>
  </si>
  <si>
    <t>dda7fc40-f715-4327-a32b-659e549a73a5</t>
  </si>
  <si>
    <t>bc37ce3c-79bf-4eac-b551-017fc1b9ccac</t>
  </si>
  <si>
    <t>7b0c33c3-60e1-496e-9729-24a2d17db740</t>
  </si>
  <si>
    <t>c46a0c58-b836-48b9-b0dd-7a3b6b5b8457</t>
  </si>
  <si>
    <t>08c13b26-8e26-4afc-a365-5226647e3ce5</t>
  </si>
  <si>
    <t>a7a7ca4f-8fad-4749-a4e5-1fe81503e767</t>
  </si>
  <si>
    <t>9b6e2d05-bc74-48b9-9c01-b5034a3ff61c</t>
  </si>
  <si>
    <t>ac9c4b86-e051-46ca-aa58-37d273ff6f0b</t>
  </si>
  <si>
    <t>00a2f017-954c-454f-886b-fcfd9aadf3d5</t>
  </si>
  <si>
    <t>e4c80ede-8303-4459-b091-c59242bcef6d</t>
  </si>
  <si>
    <t>a1304e86-c34e-4210-947f-0288ae7aa70e</t>
  </si>
  <si>
    <t>166dcd3b-e757-4025-9ac1-1021cd271638</t>
  </si>
  <si>
    <t>c4229b79-d9f6-4e2c-9ff1-7ff6c505b529</t>
  </si>
  <si>
    <t>0f529405-cda2-41f6-a3d2-0bcce3c217e9</t>
  </si>
  <si>
    <t>b44fd5d6-1e4d-4a98-b079-5e7864f7f7f2</t>
  </si>
  <si>
    <t>e596c1c1-4d77-4086-894f-68379c5e4471</t>
  </si>
  <si>
    <t>480ede54-cb54-45ac-ac07-dc25c451f23b</t>
  </si>
  <si>
    <t>13a1cb72-a798-4305-bd60-edff26e739e3</t>
  </si>
  <si>
    <t>6dac9d8e-f7b3-43ea-805e-099978546cfb</t>
  </si>
  <si>
    <t>042fad4c-9f36-4709-a84e-7f4e505c5851</t>
  </si>
  <si>
    <t>eff80af6-e85a-4938-bdfa-2a79dd3d6081</t>
  </si>
  <si>
    <t>012f8611-6a9c-4d83-a020-ddd355fc09d9</t>
  </si>
  <si>
    <t>335a59f3-624f-4d83-9899-495da5ced978</t>
  </si>
  <si>
    <t>28a8af81-8a00-47be-8a13-744511bef991</t>
  </si>
  <si>
    <t>77471de9-0f03-419a-a6f0-ba024174cd5c</t>
  </si>
  <si>
    <t>60309425-bf4d-4588-ab94-477cad80453c</t>
  </si>
  <si>
    <t>e601e4af-6d08-42e7-848b-558b591abb06</t>
  </si>
  <si>
    <t>67a8dfe5-0202-4061-9536-243c5cf87aa5</t>
  </si>
  <si>
    <t>592c7897-472d-4dea-81c3-aee6fbc17c0c</t>
  </si>
  <si>
    <t>83bfa10a-124f-43f7-9aef-29b488dd5866</t>
  </si>
  <si>
    <t>7ced33cb-96a9-4833-ba13-c3302e3bfb1f</t>
  </si>
  <si>
    <t>45ed18a3-e2e4-4587-bc19-ca7d89028563</t>
  </si>
  <si>
    <t>6b34dc42-a846-4562-822f-39c6824dc506</t>
  </si>
  <si>
    <t>38b24819-61ab-4224-bafe-17e736ef12f9</t>
  </si>
  <si>
    <t>f65cde65-632d-4ee4-8785-207b0a43d2ff</t>
  </si>
  <si>
    <t>c3b6a8a3-f3ac-4693-b464-8d55d8d29f72</t>
  </si>
  <si>
    <t>10ffe08d-224b-40eb-afcc-383f2669a0c5</t>
  </si>
  <si>
    <t>0a513818-3781-4aa2-a434-aea68b6f96dc</t>
  </si>
  <si>
    <t>29b31511-519a-4bc7-b0d5-5e7969f97280</t>
  </si>
  <si>
    <t>b8edaf70-ea10-40cd-9f28-aaf80777e358</t>
  </si>
  <si>
    <t>9a9a31b6-8596-4c24-b8d0-d133c94b1c66</t>
  </si>
  <si>
    <t>4ec96822-acec-4905-b660-29348e5b5278</t>
  </si>
  <si>
    <t>0223f816-74a0-4b1f-a14a-f82e12fd28a5</t>
  </si>
  <si>
    <t>32db9e33-8b37-417e-8b24-5513296498ad</t>
  </si>
  <si>
    <t>d9e68db2-7add-476a-8c01-80c2a30562c9</t>
  </si>
  <si>
    <t>f60636e4-6ec2-45db-8a2c-d2e96e77f4e1</t>
  </si>
  <si>
    <t>66f7b40e-08cd-4030-84dc-fbc39b7d4c2a</t>
  </si>
  <si>
    <t>e23d87c9-ce2e-445a-98cf-ae7f6b8ee05b</t>
  </si>
  <si>
    <t>7a01ad81-575b-4692-9f20-5cbc6281c466</t>
  </si>
  <si>
    <t>e3ee8640-72f5-4082-a9f5-46b043740821</t>
  </si>
  <si>
    <t>a1c076ed-8809-4dbe-954f-499854a84183</t>
  </si>
  <si>
    <t>588241bd-ac8b-44e3-abeb-ff323d9d0d21</t>
  </si>
  <si>
    <t>64b0832c-7601-467a-bfdb-e0d70223f8ca</t>
  </si>
  <si>
    <t>fa6470e1-c9b0-4b38-b3c7-daebfdb5b532</t>
  </si>
  <si>
    <t>dadf2434-bf56-491f-99de-e5d328b5a61a</t>
  </si>
  <si>
    <t>3bc12b2f-1d18-4532-98b5-15330e767aa7</t>
  </si>
  <si>
    <t>6d3571bc-7ec3-4d6e-ac51-3f2d9df11d7d</t>
  </si>
  <si>
    <t>fc039dda-f52b-4264-94c6-812f87d035a7</t>
  </si>
  <si>
    <t>f710e320-a9c9-48ed-8eca-0ec5e9db15e7</t>
  </si>
  <si>
    <t>1055bb54-0a11-44c7-b96a-d8959553cfc0</t>
  </si>
  <si>
    <t>fc867920-5d56-4215-ac72-a135a3ed3227</t>
  </si>
  <si>
    <t>bf9e6b02-9849-4f2c-9560-d91598a7945f</t>
  </si>
  <si>
    <t>934c33c0-9438-4e6a-871d-f6d906d0fd1c</t>
  </si>
  <si>
    <t>1a280924-ddb1-41de-8811-a1fc6aa53649</t>
  </si>
  <si>
    <t>d5c0d9d4-efd3-456e-aea0-60717ec82a34</t>
  </si>
  <si>
    <t>b3b975d5-c761-4d88-b43c-afdddb0a6ff7</t>
  </si>
  <si>
    <t>a80ff7f8-b996-4db8-a85c-2fd288f72132</t>
  </si>
  <si>
    <t>2d3beee7-f5d1-46a4-848a-a08ad6857cef</t>
  </si>
  <si>
    <t>e60e8b13-6642-410c-a0fa-841d2e49f4ff</t>
  </si>
  <si>
    <t>4002b82e-9eb4-45ba-b2a5-c3ad385c293d</t>
  </si>
  <si>
    <t>b55477f3-6d0e-48a7-8925-b588343346aa</t>
  </si>
  <si>
    <t>01e8cfa7-c1c8-4170-a247-d86a7c9108da</t>
  </si>
  <si>
    <t>74dcfa43-a66c-4bf4-aaa0-b094a354aa45</t>
  </si>
  <si>
    <t>19987386-567f-4242-b918-a8a4523fa34e</t>
  </si>
  <si>
    <t>cfff5b43-cdf1-4e58-a590-9c84116bc8d7</t>
  </si>
  <si>
    <t>8c87b282-1309-49ad-9b79-a775705143c5</t>
  </si>
  <si>
    <t>41ffa521-46d6-477a-82c8-5225c15c7dcd</t>
  </si>
  <si>
    <t>d91460ad-aff9-4ac8-85b7-c168718e9c00</t>
  </si>
  <si>
    <t>7e49532b-6180-4b13-ae23-b0cfabe9386c</t>
  </si>
  <si>
    <t>2bb96e32-39b7-4612-827d-31c20043f409</t>
  </si>
  <si>
    <t>86f1457b-6fcd-4176-952b-a74532856b59</t>
  </si>
  <si>
    <t>f579e6a9-cce9-478e-b3dd-9a1fbe26cf9e</t>
  </si>
  <si>
    <t>bb56fadc-7d9b-4adf-b48c-2fc070d056a6</t>
  </si>
  <si>
    <t>b6d148ba-1e57-4759-903b-28953a93d6c6</t>
  </si>
  <si>
    <t>4946bbf0-79b8-4457-8fcc-3373cd78a9c3</t>
  </si>
  <si>
    <t>84329cd3-e0d7-443b-9580-76599b26cc48</t>
  </si>
  <si>
    <t>a6bc0336-6703-4699-8f93-993ea2dbb930</t>
  </si>
  <si>
    <t>98ac0d62-293d-46db-a3ab-89858bec5f73</t>
  </si>
  <si>
    <t>c174c963-0ad9-48fb-9ede-8a1b8077ef5f</t>
  </si>
  <si>
    <t>72aed643-6586-419f-9150-328634b76eef</t>
  </si>
  <si>
    <t>dcba025a-0cce-492f-b670-68125acdf884</t>
  </si>
  <si>
    <t>e9508fe5-eb7b-4057-aded-81ad1195c2a9</t>
  </si>
  <si>
    <t>6353bc40-98bc-48b4-a4cc-069bd1080f67</t>
  </si>
  <si>
    <t>976149d8-55fc-4adc-bf53-42965df9bcf2</t>
  </si>
  <si>
    <t>fcfc3446-b2f2-4359-8420-1a675d433529</t>
  </si>
  <si>
    <t>717e8437-42bc-4c94-bfad-ac23ea55f721</t>
  </si>
  <si>
    <t>0fd192cc-07e2-4566-997b-99a95bb50c09</t>
  </si>
  <si>
    <t>a322deb2-9991-4dab-9c99-3761baa6e021</t>
  </si>
  <si>
    <t>6dde0e64-eb44-4415-80a4-23f1d9a231a1</t>
  </si>
  <si>
    <t>1b5000be-556c-4773-a1d5-031c938309e8</t>
  </si>
  <si>
    <t>6c7c0810-c6c0-4ced-8684-76ad893979f5</t>
  </si>
  <si>
    <t>2ff8f815-ee2d-40cb-93b6-1c75c6c03436</t>
  </si>
  <si>
    <t>fa8fec91-f723-4b2d-afa0-1a5374b4de79</t>
  </si>
  <si>
    <t>89908b89-b47a-462d-b931-082d1522a04a</t>
  </si>
  <si>
    <t>93dae398-6322-4179-838b-8b79e1f29132</t>
  </si>
  <si>
    <t>d9898e4d-48c6-496b-9c02-45506da5aea1</t>
  </si>
  <si>
    <t>18366df4-5b64-46d7-8319-2470882edd77</t>
  </si>
  <si>
    <t>4d9362de-2f54-44a8-bad3-c9d1e4569dba</t>
  </si>
  <si>
    <t>0a3eed6d-6e9e-4795-8984-69a243460d3c</t>
  </si>
  <si>
    <t>72b72588-8f19-49a8-9dd6-6bf722df3ee4</t>
  </si>
  <si>
    <t>4b1885c4-2818-402f-8e40-35fa4d5b11ca</t>
  </si>
  <si>
    <t>4608553b-41ca-4636-8801-d9715ac32673</t>
  </si>
  <si>
    <t>3821760e-305f-4ebf-8160-d61204727edf</t>
  </si>
  <si>
    <t>61fc156a-1051-47e6-9ac7-e766f4489173</t>
  </si>
  <si>
    <t>6e579e3a-ecea-4656-a53d-ce83b65fce8f</t>
  </si>
  <si>
    <t>f0d1e4ac-6e5a-4b12-b0a9-6f4c8a694da2</t>
  </si>
  <si>
    <t>d33bc79a-47be-4ec2-9c6d-d7346e27bfc7</t>
  </si>
  <si>
    <t>fa03cdff-ff47-42b0-abdb-fd149a19fd91</t>
  </si>
  <si>
    <t>f6c7ed13-537c-4b48-8bc7-c92857ec5008</t>
  </si>
  <si>
    <t>2eec10a6-b37f-434b-9580-4743affadb01</t>
  </si>
  <si>
    <t>8f9af5da-50a1-4e16-8e21-b7b36e6c31e1</t>
  </si>
  <si>
    <t>137a70de-710c-46cf-af12-a787329af55b</t>
  </si>
  <si>
    <t>85f71a37-21ee-43c4-807f-b044d8e06ce9</t>
  </si>
  <si>
    <t>18a406be-90b1-4c86-b666-6ee9c2ce40c6</t>
  </si>
  <si>
    <t>c68555d0-9670-48fe-9696-e1ec9e2942cd</t>
  </si>
  <si>
    <t>372058a1-7c65-4600-849f-d5700aab108c</t>
  </si>
  <si>
    <t>93ed655b-0806-4f7d-a021-df366e8efe7e</t>
  </si>
  <si>
    <t>efaaea14-3f36-41cc-8f6a-ee0992c88c36</t>
  </si>
  <si>
    <t>5dfb47ab-88b1-4ffb-b227-0b97b25c64e2</t>
  </si>
  <si>
    <t>aa4d2fd9-d2c0-47fa-a8b6-1b243e47e140</t>
  </si>
  <si>
    <t>7a182a00-2d32-4f13-8237-84487ccde07f</t>
  </si>
  <si>
    <t>b9aa3ed7-cb5b-48bf-95f3-268b3e3b271b</t>
  </si>
  <si>
    <t>55dd306b-18d3-4711-ab1c-bc9ed9d279f2</t>
  </si>
  <si>
    <t>17ccc17a-0c09-4440-bfd3-e15c6d82c1f4</t>
  </si>
  <si>
    <t>30b4d218-b443-4f07-aeff-07cc8a289e6b</t>
  </si>
  <si>
    <t>07719c00-dae8-4737-b277-b428aa802682</t>
  </si>
  <si>
    <t>fa16d4c0-a8f9-47f2-9427-f6622812c80d</t>
  </si>
  <si>
    <t>73b3df01-cc9c-43e7-8375-e19d1e87682b</t>
  </si>
  <si>
    <t>e9ab546d-d7f3-48b1-8612-dd5a1451e82d</t>
  </si>
  <si>
    <t>bcc0d49e-7878-4643-89c0-6f2cb0c626f2</t>
  </si>
  <si>
    <t>fc84acdc-f34e-4191-ac26-887faf5c8004</t>
  </si>
  <si>
    <t>bd47058f-f7e7-42a3-8183-edd97e0ff93e</t>
  </si>
  <si>
    <t>4e25166a-0011-4430-9965-f9b0b41fce3f</t>
  </si>
  <si>
    <t>890c828d-d6b4-499a-b4f1-58d7b44d6b0b</t>
  </si>
  <si>
    <t>e259cd10-b4c9-4817-83d4-68988ceed48f</t>
  </si>
  <si>
    <t>d78da5d5-894b-49d1-befb-d565648cb02b</t>
  </si>
  <si>
    <t>692f33be-dec8-4f9e-bc4b-d0305f4a3274</t>
  </si>
  <si>
    <t>961195b9-33f9-4cb8-a442-30b24f8838c8</t>
  </si>
  <si>
    <t>cd988bc7-9ec3-4f1c-b7f8-a3999b334b19</t>
  </si>
  <si>
    <t>d48dc69d-9c20-4f78-9692-99c78300c5a4</t>
  </si>
  <si>
    <t>2298f81e-121c-4a43-8f64-c9c7f3b01d1b</t>
  </si>
  <si>
    <t>3cdb5af0-b8f9-4a78-ba01-e35b3873c00a</t>
  </si>
  <si>
    <t>2235bf51-0765-46ef-b5e3-6d7bde3ffbf6</t>
  </si>
  <si>
    <t>00c52005-22d6-4f8d-a717-f72cc2902edc</t>
  </si>
  <si>
    <t>7da01bbc-6004-4e37-b964-e8eb65cff87e</t>
  </si>
  <si>
    <t>a3e5bb31-884d-47f2-9ca5-cf73fe5169e6</t>
  </si>
  <si>
    <t>6b50ea08-2eda-4780-b692-ddf3f2ae046f</t>
  </si>
  <si>
    <t>064e1e97-84e4-4b44-b6eb-8a02f5ab6fb1</t>
  </si>
  <si>
    <t>2d17946b-0b21-4d2d-9624-d7657408c4fd</t>
  </si>
  <si>
    <t>1d7d6f57-6373-405f-8aab-7f3b48d34b15</t>
  </si>
  <si>
    <t>0979c4f7-2112-46ca-a886-f0934062651d</t>
  </si>
  <si>
    <t>f8d3947e-3a73-4fe2-bf1b-d0f0e241570c</t>
  </si>
  <si>
    <t>ea1a2ee1-408b-447f-a769-954ed7256790</t>
  </si>
  <si>
    <t>074b0ec2-a3a8-4c74-af31-b904ebfd6036</t>
  </si>
  <si>
    <t>cd3af875-2933-4ab0-a8a7-f5b5e8e89d68</t>
  </si>
  <si>
    <t>4c99dc27-56d3-4268-a92a-88942f8e96ff</t>
  </si>
  <si>
    <t>c958228d-db22-4d48-8153-56993ff10a5c</t>
  </si>
  <si>
    <t>be656fa0-c3a6-44fd-b126-590037e366cc</t>
  </si>
  <si>
    <t>33e2a1ca-a5dd-473a-a16d-f45e48e99fea</t>
  </si>
  <si>
    <t>a3488d59-e8a3-448f-ac5f-d34a8388cac4</t>
  </si>
  <si>
    <t>05ab0d00-5d91-4291-a8ba-d7c62e6e09bd</t>
  </si>
  <si>
    <t>695cf099-3b5b-41b9-bc68-f422f48baaf6</t>
  </si>
  <si>
    <t>131edab4-0d96-45a4-8a59-cc63dae28ce9</t>
  </si>
  <si>
    <t>416cb6a6-4212-44ea-b463-1b8a350e4fa4</t>
  </si>
  <si>
    <t>27874aaa-35e6-4a45-b8e8-08fed1a8a474</t>
  </si>
  <si>
    <t>a735ac93-98d0-4f74-b144-9bb99cf957b2</t>
  </si>
  <si>
    <t>646204a4-8c9c-412b-a43b-31642d6d1b7f</t>
  </si>
  <si>
    <t>efa0e4bf-2259-444b-9a32-d0541c721602</t>
  </si>
  <si>
    <t>6aede375-0c0c-4edc-9080-bf30ce9a7dce</t>
  </si>
  <si>
    <t>bef86db5-c07f-49b6-9084-b71da0e84264</t>
  </si>
  <si>
    <t>6f6b9fe8-d91d-458d-95d4-e33eb99e8861</t>
  </si>
  <si>
    <t>e62dd7ca-4177-4035-b6a2-95b3d72638d4</t>
  </si>
  <si>
    <t>0a8fbf50-3ccf-44bb-b88e-5a8d33bbd743</t>
  </si>
  <si>
    <t>2821e89b-6958-4a06-8ca2-2e095575fb73</t>
  </si>
  <si>
    <t>7b6af977-e143-4569-bec8-5278b25cc443</t>
  </si>
  <si>
    <t>0979dc1f-eac6-464a-ae2d-90bc725490d8</t>
  </si>
  <si>
    <t>328c2c15-c975-4a96-b2fb-683855138cc4</t>
  </si>
  <si>
    <t>165ad783-cd40-4035-9d26-47ed21a32e17</t>
  </si>
  <si>
    <t>178c0aca-5fc3-4be5-9f81-875ddc7d9c8b</t>
  </si>
  <si>
    <t>8497a63d-d61a-45b6-a493-2e21017b663b</t>
  </si>
  <si>
    <t>410839a4-613a-4e6b-b6ac-93d05d171cbc</t>
  </si>
  <si>
    <t>debc7415-2d47-4870-b8f7-feaf664a2354</t>
  </si>
  <si>
    <t>46e59736-3af9-47cb-b47c-a9ba88074a13</t>
  </si>
  <si>
    <t>d62ced42-dfc1-44cc-a7f5-b672253a9ba9</t>
  </si>
  <si>
    <t>34f907db-4815-43c0-af01-86166179cf34</t>
  </si>
  <si>
    <t>a57cacef-8363-41b5-b0f7-1e264b3b48e9</t>
  </si>
  <si>
    <t>cedac993-23a4-402c-aa80-8e057f51da5b</t>
  </si>
  <si>
    <t>f75a7140-698a-4704-8d5f-83b7f72036be</t>
  </si>
  <si>
    <t>63013568-1abe-4503-b31d-aa725deac21b</t>
  </si>
  <si>
    <t>2be7bf62-8e46-4f78-ad1f-415ce510d341</t>
  </si>
  <si>
    <t>73b0bdc8-c560-4e59-a936-6762f3d6ab02</t>
  </si>
  <si>
    <t>398a0b60-4140-47ef-8d12-ef61653affce</t>
  </si>
  <si>
    <t>8691bc24-5fe6-4a4a-8597-36943e8a8ec1</t>
  </si>
  <si>
    <t>8e4180e8-459d-4fd6-b2f4-44e27626e262</t>
  </si>
  <si>
    <t>f9f7499c-73c6-4b09-b90e-7f387fdc98e6</t>
  </si>
  <si>
    <t>c2d2b0ae-6e2d-48ab-8ea1-e02b15b4e84c</t>
  </si>
  <si>
    <t>c5942809-2360-4ca8-b82e-9c4370bfd5c5</t>
  </si>
  <si>
    <t>7bc40a0f-4cf5-4391-91d3-2b80635e4192</t>
  </si>
  <si>
    <t>e8445d3a-5bdd-46a0-acbc-fe60285c99a4</t>
  </si>
  <si>
    <t>cf75ef19-b5c2-454f-88b0-c067106c806c</t>
  </si>
  <si>
    <t>2746a42f-5f53-49bb-a62a-6d985e31a63a</t>
  </si>
  <si>
    <t>d4626ba0-0fcc-4858-af73-a5df6b90ccfa</t>
  </si>
  <si>
    <t>c0bae033-2fc7-40be-9734-908eda2c5d12</t>
  </si>
  <si>
    <t>527bfd81-827a-4a1b-aa57-8ee047540c89</t>
  </si>
  <si>
    <t>20dd878b-9b7a-40be-88c2-83f861fa4691</t>
  </si>
  <si>
    <t>52946c58-6249-499d-867b-40f1897cf96b</t>
  </si>
  <si>
    <t>6879dec6-b6d3-48f5-98c4-9dc329277648</t>
  </si>
  <si>
    <t>e4fd1253-8c4c-4cf3-891c-6dc593de6483</t>
  </si>
  <si>
    <t>d00c2cd4-44a3-44db-a4e2-b4d61613446f</t>
  </si>
  <si>
    <t>309fbe39-e54d-4189-914c-fd80e078d8af</t>
  </si>
  <si>
    <t>5000c694-eb4f-4c22-853d-c7b147cf6b3a</t>
  </si>
  <si>
    <t>f40285cd-07c0-4346-b13c-2da9b5dfb237</t>
  </si>
  <si>
    <t>23e4955f-067f-4ba4-9801-81bffba9bed6</t>
  </si>
  <si>
    <t>7d3330ae-57dd-418f-b0f6-0fabea515907</t>
  </si>
  <si>
    <t>10d838d4-6570-4c79-871c-1bd8a0cfeda4</t>
  </si>
  <si>
    <t>025d5a9b-6b9a-4dea-835b-485d22248d61</t>
  </si>
  <si>
    <t>178f88f7-f454-4e58-aeaf-d218b9b576c7</t>
  </si>
  <si>
    <t>84ca59e9-87ff-4b0f-8ea4-bede4fd582dd</t>
  </si>
  <si>
    <t>f5fe8843-2bb3-4f3b-a5bd-4183b25d7398</t>
  </si>
  <si>
    <t>470b0c76-b16a-4b7a-898d-a28e8c4e28e2</t>
  </si>
  <si>
    <t>d4d07343-49da-433e-8479-f4eae929d421</t>
  </si>
  <si>
    <t>8ef4ea0e-29c7-48f4-8e11-cc7b91ef15d5</t>
  </si>
  <si>
    <t>1ecb166f-e375-4720-90f8-dba4d1ea83a1</t>
  </si>
  <si>
    <t>34165452-d781-494a-a340-6f0ffbe4b80c</t>
  </si>
  <si>
    <t>ce2e591f-8bc3-4a77-bb13-ef88ff6be711</t>
  </si>
  <si>
    <t>b45f8a5b-9065-43f1-b9d5-9ad5df3a4590</t>
  </si>
  <si>
    <t>1c1978ae-326d-4e9b-9eec-3d57081b5896</t>
  </si>
  <si>
    <t>cd4d3160-ddf0-42b7-8413-162ade9d0c48</t>
  </si>
  <si>
    <t>b69edebb-b0fa-4de6-815f-3db084c8436e</t>
  </si>
  <si>
    <t>b17b29ba-5273-4819-9929-9ac0f9e2bf09</t>
  </si>
  <si>
    <t>3ada8fe1-0a47-4102-ae26-818400cc1ef7</t>
  </si>
  <si>
    <t>f4c8c28a-3922-462f-a513-98cdd5afa43a</t>
  </si>
  <si>
    <t>d92a4fe3-f492-496d-a491-88bdbe1097d7</t>
  </si>
  <si>
    <t>a4a945a6-2ede-4da3-b933-49372c50449a</t>
  </si>
  <si>
    <t>9cc2bab9-eb8b-406f-a2f9-447451836005</t>
  </si>
  <si>
    <t>c23ed963-87ec-4520-b85a-2d6c7e21ba25</t>
  </si>
  <si>
    <t>e7011ce9-98e2-4bfd-b920-38b2c35627ac</t>
  </si>
  <si>
    <t>b3737cae-f41e-49e9-9089-2cb6b8021425</t>
  </si>
  <si>
    <t>a1182570-ca03-4a89-b86e-16549e52ed3d</t>
  </si>
  <si>
    <t>f4728c97-1246-48a2-a7a3-dd554fd246d2</t>
  </si>
  <si>
    <t>70912068-2cad-4b70-a14b-b97de2eea28b</t>
  </si>
  <si>
    <t>1773444e-e598-40ce-86aa-016129f9e2bb</t>
  </si>
  <si>
    <t>279d4339-cc00-448a-b786-9d7b61eb8e42</t>
  </si>
  <si>
    <t>4aaa950e-cf27-4fda-b5c5-1a45a96da42c</t>
  </si>
  <si>
    <t>779cd950-e704-4977-84b6-5be2ba0bf93c</t>
  </si>
  <si>
    <t>44a5e5d4-3cf5-4226-b87a-518a28fcdf65</t>
  </si>
  <si>
    <t>60874241-03c7-4740-b59f-6dca48049304</t>
  </si>
  <si>
    <t>69f627c1-288a-4ddd-ad9d-793d0611890a</t>
  </si>
  <si>
    <t>e382ff86-d1df-4e87-b4c5-2a579168f50d</t>
  </si>
  <si>
    <t>35a1a608-a3b6-40d3-a681-176eee50fd05</t>
  </si>
  <si>
    <t>20ca5e0b-df9e-4a27-8d73-e6300a58345a</t>
  </si>
  <si>
    <t>d1597c68-6db1-4df0-a86c-2fdf7f885dab</t>
  </si>
  <si>
    <t>a84e9887-2cb2-4e52-a90b-d5927eb88cb7</t>
  </si>
  <si>
    <t>956aa87a-6203-4691-9de9-13f7bf8026b8</t>
  </si>
  <si>
    <t>bbdf0985-ab2c-4b06-9ffc-4748e0c72519</t>
  </si>
  <si>
    <t>0d137ccb-4139-42a2-9776-b5ce2609dd26</t>
  </si>
  <si>
    <t>d8aa155b-09e5-4089-aed6-c841be91e4bb</t>
  </si>
  <si>
    <t>3abf57b2-54bf-4a8c-ab91-9151c3ba9ed5</t>
  </si>
  <si>
    <t>979ea68f-e38c-4209-843a-200a2b3e3864</t>
  </si>
  <si>
    <t>dd3fad2e-9f9f-4ec5-8b7d-206132bbeb3d</t>
  </si>
  <si>
    <t>47067b48-f2eb-4cec-b02f-ad074ba4da17</t>
  </si>
  <si>
    <t>5e73ba76-9953-432e-90cb-44a99a143a6b</t>
  </si>
  <si>
    <t>3a245c23-e692-4eb9-96da-2d395f188b66</t>
  </si>
  <si>
    <t>b9115929-9948-4c37-8094-8265e7dc9aff</t>
  </si>
  <si>
    <t>5d15c733-2154-4bd7-9700-f1b2dec331cd</t>
  </si>
  <si>
    <t>4e09dffd-7fe8-4c6d-94a1-f011aee4ad90</t>
  </si>
  <si>
    <t>5b712cfa-cebb-4f61-b70f-e76bcaf432bd</t>
  </si>
  <si>
    <t>ffe69978-5864-4b4f-8ab5-3f47dbebdb54</t>
  </si>
  <si>
    <t>242bf212-afa1-4222-b819-2bc54f7b3e96</t>
  </si>
  <si>
    <t>485c5415-ee56-498c-98f3-d8575f25db39</t>
  </si>
  <si>
    <t>5722687f-b149-4587-af3a-4c646900c837</t>
  </si>
  <si>
    <t>4c6d68eb-62a0-46df-96c6-c8c9e79125b3</t>
  </si>
  <si>
    <t>3ecc2e23-e8b8-419a-8e06-ad79c3817685</t>
  </si>
  <si>
    <t>f7bcaaaa-2d28-4382-9417-76d44732e5b0</t>
  </si>
  <si>
    <t>8635ab49-d02f-46cb-a9f1-4f978b06ef92</t>
  </si>
  <si>
    <t>99fce970-f5d2-4e34-9fb5-c53ec9f72b8b</t>
  </si>
  <si>
    <t>07e2316a-dda1-4dfe-a40b-cd5b4ccf721c</t>
  </si>
  <si>
    <t>b1f192b7-a45a-418f-ab2b-6a56be715826</t>
  </si>
  <si>
    <t>eb2085df-5573-4bc8-b5db-4135d1b8996f</t>
  </si>
  <si>
    <t>0ec1f12b-e188-4293-a87d-25160190d0f1</t>
  </si>
  <si>
    <t>28be8a32-e492-4942-a741-d5df0a1a3398</t>
  </si>
  <si>
    <t>4389238b-5513-40b2-8b68-b773515767f0</t>
  </si>
  <si>
    <t>7e0f9f00-0290-43c2-a1f3-a453faf944bf</t>
  </si>
  <si>
    <t>3892385d-9476-4c76-8f0d-f7d39ed223cb</t>
  </si>
  <si>
    <t>a8de2287-3489-44dc-b539-71f2ae5e7667</t>
  </si>
  <si>
    <t>f063ecd0-1039-4e9a-b259-eff8b26c0e28</t>
  </si>
  <si>
    <t>231ee759-ba9b-42a8-961e-ae837348d5f1</t>
  </si>
  <si>
    <t>c5349d47-0a30-4cc9-bd2e-d0be0802877f</t>
  </si>
  <si>
    <t>690aad4d-a042-4d3c-b4a3-dbaae83a6218</t>
  </si>
  <si>
    <t>bcf3aa25-4b10-4583-b7a3-639cda5fdccf</t>
  </si>
  <si>
    <t>b66ddbc2-cd32-482b-b467-52b7d83592a5</t>
  </si>
  <si>
    <t>d5f9f70e-031e-49fc-bf34-c44844600506</t>
  </si>
  <si>
    <t>6967c73b-689c-4173-9d66-4aae8250d4fd</t>
  </si>
  <si>
    <t>0ebcdee8-43fc-43aa-aa05-77cc003ef19e</t>
  </si>
  <si>
    <t>ece36e34-dfbe-48a7-b464-515350aecda9</t>
  </si>
  <si>
    <t>fa974362-c7f8-461a-a44a-418c62149730</t>
  </si>
  <si>
    <t>aae5497f-940a-492b-95fc-238b8cdffaf2</t>
  </si>
  <si>
    <t>7c7799d1-bbb4-4596-8d51-2f220a6daabe</t>
  </si>
  <si>
    <t>4c842ec3-2432-4893-8598-3796cfe8f726</t>
  </si>
  <si>
    <t>bd9ef65a-6ef0-431d-b6ae-0362f415b65b</t>
  </si>
  <si>
    <t>14e4f139-eb1d-43a8-9443-f20ced88c6d2</t>
  </si>
  <si>
    <t>d7969d2e-eb11-4e1a-aced-cf1efa83cbfd</t>
  </si>
  <si>
    <t>50ab8579-f654-49e7-a6c3-5424bea99b9b</t>
  </si>
  <si>
    <t>c32cf980-d1b7-4504-a4fd-2de278f1bab1</t>
  </si>
  <si>
    <t>618ddbc9-002f-4eb7-8bf4-67752ccd1d4f</t>
  </si>
  <si>
    <t>97ab4aa5-a2ea-4ce0-95bc-efc804a146a3</t>
  </si>
  <si>
    <t>f90dfd73-1e40-4fb9-a9ca-5cf8a7c9119e</t>
  </si>
  <si>
    <t>8c709682-64d1-4a14-977b-a2b66a541778</t>
  </si>
  <si>
    <t>1bf5e55c-823c-4f7b-ba2d-7f4951ed60a0</t>
  </si>
  <si>
    <t>555dd531-7dda-44f1-8a7f-80aae44b7329</t>
  </si>
  <si>
    <t>2fdc74fb-9a90-46cd-ab00-96cc458c42d0</t>
  </si>
  <si>
    <t>e1f55557-8ff0-4bdb-a751-d7625e6db656</t>
  </si>
  <si>
    <t>e3a08e5f-367d-48f4-a973-9ce47477b216</t>
  </si>
  <si>
    <t>8ad2cd9e-7988-4a6b-a813-15704cb51ee9</t>
  </si>
  <si>
    <t>0dc649dd-aa8e-4dc2-82a0-a8f59bc5740f</t>
  </si>
  <si>
    <t>8d26c0bf-82d9-4601-8a53-f47f1a9f7b1d</t>
  </si>
  <si>
    <t>4ea1cfb6-2c96-4e60-ba04-2ed048d5fef7</t>
  </si>
  <si>
    <t>21b67cf3-4cab-4892-832e-44a3a3e093af</t>
  </si>
  <si>
    <t>dc3062a7-daea-40dd-877b-a682d9019f1c</t>
  </si>
  <si>
    <t>d33cfd26-e036-4fab-95c7-968c27c6bad3</t>
  </si>
  <si>
    <t>e52c3ac4-63b0-403b-afba-8db0c3461b1a</t>
  </si>
  <si>
    <t>c8468a77-000d-4f78-8dbd-c478bc13fee4</t>
  </si>
  <si>
    <t>5f853082-1e6f-406f-aa01-3d3d489de25e</t>
  </si>
  <si>
    <t>8b30f806-ffc5-40ea-a80c-6aa22836be55</t>
  </si>
  <si>
    <t>1d6eefc8-0d91-4db8-badb-703a1a7cfcc1</t>
  </si>
  <si>
    <t>ae8c569f-a5e9-4784-8fd7-e2247ba551d9</t>
  </si>
  <si>
    <t>dff8e847-5c7e-4412-b516-d1228e56fd55</t>
  </si>
  <si>
    <t>2105e718-b1bb-441e-a2c3-08c0c284c9bc</t>
  </si>
  <si>
    <t>5178e1eb-585d-453c-8987-2d2a90268bdf</t>
  </si>
  <si>
    <t>784d45df-9f1b-45a5-b721-6053181d1b3b</t>
  </si>
  <si>
    <t>68d1caf6-b862-4b18-9478-5aa5f72f7917</t>
  </si>
  <si>
    <t>97753693-846e-471a-a7f1-8dbd034ab685</t>
  </si>
  <si>
    <t>404abafb-6072-49df-80c2-688d71dd2314</t>
  </si>
  <si>
    <t>780fe040-a481-44a4-a2f2-8ca6cf608f14</t>
  </si>
  <si>
    <t>34faff2e-8d34-4163-aba5-3716937e786e</t>
  </si>
  <si>
    <t>d1b2a314-05e3-4993-8b1f-3dc03b72939b</t>
  </si>
  <si>
    <t>df136d31-8293-4875-951f-2cc65cf8069e</t>
  </si>
  <si>
    <t>1bfbc84a-d580-4f00-a448-6fc658a6ae79</t>
  </si>
  <si>
    <t>48ed3da4-278e-49bc-bf14-09e2a0055a28</t>
  </si>
  <si>
    <t>f105f00d-39ff-40b3-a826-ea64a1f2929e</t>
  </si>
  <si>
    <t>4af4b441-ee54-4c97-955b-7fda4245c6b9</t>
  </si>
  <si>
    <t>20fd5d5c-95dc-42d2-89b5-9a8033a3d88e</t>
  </si>
  <si>
    <t>59efda56-ee8f-4aa4-a4f3-745fb572ece2</t>
  </si>
  <si>
    <t>48cdc4c1-8450-4b82-8bc8-804e9dcf26bb</t>
  </si>
  <si>
    <t>6cdfbde7-7a20-46e1-ba72-0eb18e4de08b</t>
  </si>
  <si>
    <t>00abca23-6ca6-40e8-9429-a4f8d4f15c60</t>
  </si>
  <si>
    <t>c74c9fae-a053-4d58-a226-3fb95276b18e</t>
  </si>
  <si>
    <t>ddb5fd5c-6f93-4676-b046-7c5e8f94760a</t>
  </si>
  <si>
    <t>880a13c4-7917-4b9e-8bcd-f9504ed1ffd1</t>
  </si>
  <si>
    <t>6b32d5d4-3bee-462d-b966-e0db0c44b517</t>
  </si>
  <si>
    <t>52f9d30e-edef-4988-b69c-c0917d819dbc</t>
  </si>
  <si>
    <t>7d7e612e-4850-4f62-b039-e03bb5841750</t>
  </si>
  <si>
    <t>564a06e8-d034-40be-bdc0-6496caca9dd7</t>
  </si>
  <si>
    <t>33c7ae75-43ee-4271-8da4-fd81b95ea718</t>
  </si>
  <si>
    <t>2a2f6559-8a80-48b3-b170-5f0e9740630e</t>
  </si>
  <si>
    <t>987be6ca-0de8-4cd3-b60c-fdfb1c49fbc5</t>
  </si>
  <si>
    <t>7e76235b-bf7c-4750-9f62-00cc2a2a16ad</t>
  </si>
  <si>
    <t>5d41df40-b2a0-4863-9192-e94f81235168</t>
  </si>
  <si>
    <t>2d9f69c0-c18e-44dd-b8a2-190adedec942</t>
  </si>
  <si>
    <t>23e49acf-c388-4df9-b10b-26793a5ee2fa</t>
  </si>
  <si>
    <t>1ef4c166-6218-4f35-9c93-7bc0ee491fb5</t>
  </si>
  <si>
    <t>6bc0fa85-98d9-43a3-9972-717859037a75</t>
  </si>
  <si>
    <t>d5af135c-fdaf-4326-88c4-a205fa43451a</t>
  </si>
  <si>
    <t>17196ff3-f756-48dc-b823-1f0449921241</t>
  </si>
  <si>
    <t>0648247f-b159-4ab2-abf9-c986289448e3</t>
  </si>
  <si>
    <t>5e0cf19c-a43d-4c73-9394-b0d57423503f</t>
  </si>
  <si>
    <t>2c9eaac5-e93b-4997-99c2-b9c1494cad1c</t>
  </si>
  <si>
    <t>e81e3294-965d-47a1-afaa-fd620770176f</t>
  </si>
  <si>
    <t>d927ce9d-66d0-4d98-b8ba-c2dee206cb05</t>
  </si>
  <si>
    <t>77cd6acd-453e-4444-940b-76b813147de4</t>
  </si>
  <si>
    <t>5f9493b8-fa1b-4ca2-8e43-c7bcc32a2fdb</t>
  </si>
  <si>
    <t>56c3ab2b-6730-4c59-bb33-b79e9af09520</t>
  </si>
  <si>
    <t>0d75e752-702f-4d2c-874f-a25c175ac8ec</t>
  </si>
  <si>
    <t>0b4a280d-9dcf-47e3-8550-3a10d545e713</t>
  </si>
  <si>
    <t>5bdd691e-2d52-4803-b4b2-d6eb23f909fc</t>
  </si>
  <si>
    <t>a8f33436-d98d-4559-8a3e-c1577e02f7db</t>
  </si>
  <si>
    <t>1dd7ff7e-e1d9-4d9f-936f-e93f53b4d6a2</t>
  </si>
  <si>
    <t>f11c2b0e-9870-429c-8db7-b5b8a74aa743</t>
  </si>
  <si>
    <t>760bb85f-79b4-4ea5-b651-48d01a40dbad</t>
  </si>
  <si>
    <t>c0e97539-4213-4997-a53e-686f0fa71de4</t>
  </si>
  <si>
    <t>0c89bfc8-d37e-4e25-95e7-cb07a187e009</t>
  </si>
  <si>
    <t>00518433-a2ea-4182-bc55-cd810ee27660</t>
  </si>
  <si>
    <t>a9e07b36-155a-40b7-aef1-2ea6e7eb63ff</t>
  </si>
  <si>
    <t>177c2ace-dccc-4514-b1d7-bf792198b1a4</t>
  </si>
  <si>
    <t>f76266bc-749f-4f53-a5ff-a91085be6710</t>
  </si>
  <si>
    <t>e98c4baf-7ede-4901-8880-8e9c4b76291d</t>
  </si>
  <si>
    <t>74bff228-b4e8-43f9-9748-438b2cbee1da</t>
  </si>
  <si>
    <t>53f60b39-b6b6-450c-9798-ae69574334c2</t>
  </si>
  <si>
    <t>fbbc3894-8f77-4b5b-b221-b87407ed79d1</t>
  </si>
  <si>
    <t>361ecea6-9176-4bf9-9a3b-f1c181bce94c</t>
  </si>
  <si>
    <t>71bcda6b-1263-4485-bc54-85ae46c75e5f</t>
  </si>
  <si>
    <t>45c01068-82e1-4b88-bea4-77e1181ff445</t>
  </si>
  <si>
    <t>84b4cdc2-2d11-484b-b1ee-88d368029843</t>
  </si>
  <si>
    <t>2f168c7d-0df5-4441-a4d5-ce576d618f5a</t>
  </si>
  <si>
    <t>edd0923c-3c35-4613-8a0d-b6a8028d7210</t>
  </si>
  <si>
    <t>687f800f-7027-4398-a4d7-e309c5f9bc5f</t>
  </si>
  <si>
    <t>b9625bc0-9f04-4e4b-a03d-fdad12951752</t>
  </si>
  <si>
    <t>93e8c0cc-9745-4aad-bb70-caa895d3c821</t>
  </si>
  <si>
    <t>c111a39c-6530-4ca9-adae-f1a196beab61</t>
  </si>
  <si>
    <t>fd6d4ffd-eb94-45f0-85ca-1d33d40ac8a7</t>
  </si>
  <si>
    <t>84c980a4-bc7a-43e0-9788-b27b38341a65</t>
  </si>
  <si>
    <t>cd77ccc0-fa05-4266-a65d-5dc91af7106e</t>
  </si>
  <si>
    <t>50b73409-5f0b-4a89-8919-4e4968b7dbc9</t>
  </si>
  <si>
    <t>02753a28-b163-40f7-a5f3-4cb1427c6216</t>
  </si>
  <si>
    <t>3681e518-fb05-453c-bdea-0445d999c88e</t>
  </si>
  <si>
    <t>a47c19a3-63fd-489d-bce6-71cfc2295349</t>
  </si>
  <si>
    <t>a2ade70d-5830-44a8-bb27-5a99e7301caa</t>
  </si>
  <si>
    <t>eec81f8d-617c-4503-bf1e-417c75d5337a</t>
  </si>
  <si>
    <t>a6a3992c-703b-47d6-b298-c6ab7b6d733f</t>
  </si>
  <si>
    <t>a0c638d5-9bde-403d-a664-9d2465a44330</t>
  </si>
  <si>
    <t>853fb1f1-dc7f-4e0b-92c6-faba0dadaa1c</t>
  </si>
  <si>
    <t>ba4bcc6e-11bb-4f4d-a920-3a3ffa98a52b</t>
  </si>
  <si>
    <t>500df660-3852-4d20-8cb3-d3df7a932349</t>
  </si>
  <si>
    <t>23fcf4d5-33c1-472c-9389-c233c2a94852</t>
  </si>
  <si>
    <t>125b1478-b33c-483e-a74a-59c7804d1668</t>
  </si>
  <si>
    <t>8aab816e-9d9b-4da5-9fe8-6ec91835b75a</t>
  </si>
  <si>
    <t>d86beea6-5dff-456b-b72a-b0bad7e48327</t>
  </si>
  <si>
    <t>529b3fca-f842-47d9-b7a9-0b0f8bccad82</t>
  </si>
  <si>
    <t>b3bcd016-d03c-41f7-9d6b-08d812a8d377</t>
  </si>
  <si>
    <t>12353db8-48ac-465b-8e5e-d30a770ac1f6</t>
  </si>
  <si>
    <t>45b591d4-49de-4aeb-a203-5222a8aa9afb</t>
  </si>
  <si>
    <t>f4ac6365-f444-4798-9582-f9d9c72f2543</t>
  </si>
  <si>
    <t>87585196-660a-4ec8-afbc-d5b774723ee2</t>
  </si>
  <si>
    <t>4164c60b-d0bc-4ade-a8b8-1135757336f6</t>
  </si>
  <si>
    <t>40a3de48-6cc0-422c-b7b2-6162dfd1c0a4</t>
  </si>
  <si>
    <t>6e2be4d7-6a99-4172-af07-36e309e4d569</t>
  </si>
  <si>
    <t>abfd62e1-09eb-4387-a006-fde9c68d41c9</t>
  </si>
  <si>
    <t>ec92e754-649a-42a8-966e-7584b25ec3f2</t>
  </si>
  <si>
    <t>b9f93f46-dfb9-4b05-8805-908dd59bdbe2</t>
  </si>
  <si>
    <t>20f0f301-1f4f-48aa-b9e4-75eedebee12f</t>
  </si>
  <si>
    <t>429b5147-519b-4e40-a777-b191bad7ebbc</t>
  </si>
  <si>
    <t>a31a74e7-39af-4c72-9671-471ea98e084b</t>
  </si>
  <si>
    <t>42bc9edf-ac3e-4ff2-a9f4-328f751d2556</t>
  </si>
  <si>
    <t>d7d69c73-6b84-4c17-80ca-eeda9f00cae0</t>
  </si>
  <si>
    <t>5a680e8e-0123-4a40-a6e0-3b6e911d45fb</t>
  </si>
  <si>
    <t>975af641-516d-415f-8755-7c289247d46b</t>
  </si>
  <si>
    <t>b5d3d022-6ec8-4fcc-9e7a-5ee53b76f7e3</t>
  </si>
  <si>
    <t>fe9c4269-b84a-4f30-ba4c-8078e61cd961</t>
  </si>
  <si>
    <t>759cd7f8-725b-4fa7-bb7c-9161cd84d290</t>
  </si>
  <si>
    <t>06415355-953b-4422-bd29-757849bcd605</t>
  </si>
  <si>
    <t>ff95b17f-eab0-423e-8262-b323e8e4ded1</t>
  </si>
  <si>
    <t>4238ded8-c777-4d0b-8932-1a825684e375</t>
  </si>
  <si>
    <t>1494f985-36ae-4585-a25a-c16ede601166</t>
  </si>
  <si>
    <t>910466ec-befe-44a1-97b5-d86a9bdd3be0</t>
  </si>
  <si>
    <t>0ff5cce1-dc35-4ce1-9453-43c15e08b3a6</t>
  </si>
  <si>
    <t>79acb126-6113-4584-9f1a-16d6541a59d3</t>
  </si>
  <si>
    <t>2a4a0d83-4923-411f-8c20-e2c7712af9fc</t>
  </si>
  <si>
    <t>c16e64cb-43b3-4194-b2ca-c9de17dc291e</t>
  </si>
  <si>
    <t>c676f0bc-52bd-4dc4-8d45-0c88decc1953</t>
  </si>
  <si>
    <t>03b737c1-5c2e-4e38-9fdc-aa493ea76df8</t>
  </si>
  <si>
    <t>5321a4f8-339d-4442-9584-94acaac1ba01</t>
  </si>
  <si>
    <t>c4851d2a-c0d5-4b1d-86bf-377fe6582068</t>
  </si>
  <si>
    <t>4e6b781b-e714-4226-ae37-6043e7e581e4</t>
  </si>
  <si>
    <t>10daacc6-7989-4c40-8742-e1a08eaea137</t>
  </si>
  <si>
    <t>4ea7cf06-451d-4e9f-9877-6162a4cd0f23</t>
  </si>
  <si>
    <t>8451f568-f739-45d5-8547-8be79ef0df25</t>
  </si>
  <si>
    <t>16b98c04-2f8e-4ed5-b3a8-c405636c6fb0</t>
  </si>
  <si>
    <t>1d2d83fd-d993-400f-8a49-d60bf6bc4437</t>
  </si>
  <si>
    <t>cef26d9d-7f74-4861-9973-419c30fd9f46</t>
  </si>
  <si>
    <t>2058c526-2e48-44ce-96d1-103f3649fa47</t>
  </si>
  <si>
    <t>3edecbcf-3c21-4bb5-9340-53a7cb40497d</t>
  </si>
  <si>
    <t>e20fc1a2-f2b6-4bef-a56d-6ca45922b216</t>
  </si>
  <si>
    <t>ea708e09-9f73-46dc-8dc2-5881437607cb</t>
  </si>
  <si>
    <t>04f36a34-af77-45da-b4fb-1b1adb3eebde</t>
  </si>
  <si>
    <t>064d9e40-e74b-4e03-9f94-d0171dc92dad</t>
  </si>
  <si>
    <t>239ad300-4d06-4429-84c0-b9110fbee109</t>
  </si>
  <si>
    <t>218a36d8-5248-4009-a4d0-c14de8be72d1</t>
  </si>
  <si>
    <t>12d01ff6-158a-41f2-95e0-11c91e143932</t>
  </si>
  <si>
    <t>0d1254f9-48de-434e-a112-fb9c4ad269fc</t>
  </si>
  <si>
    <t>74a389b9-1a63-48f2-9c24-83ec8cf4d753</t>
  </si>
  <si>
    <t>b1790336-e394-400c-95d3-5768d3f76967</t>
  </si>
  <si>
    <t>f37d39b0-5833-4d85-93d5-ebdeae09a642</t>
  </si>
  <si>
    <t>7a9556b0-f289-4661-9000-b80e248f3409</t>
  </si>
  <si>
    <t>4bb7e7c9-1af4-40f1-a29f-ac699ea946bb</t>
  </si>
  <si>
    <t>787a9670-48af-4c08-a73f-5b6e7e9af58b</t>
  </si>
  <si>
    <t>f40cd69a-3fa4-461c-a08c-da2ad3e20b20</t>
  </si>
  <si>
    <t>3c5e4fab-28bc-451d-abd6-a677693b0cd7</t>
  </si>
  <si>
    <t>5eb53cb5-b827-4566-ad72-c097533266a0</t>
  </si>
  <si>
    <t>960c91a2-ae19-4d7a-9aa8-d5d4fdf04588</t>
  </si>
  <si>
    <t>681180d1-c43e-4fcb-abac-0e93c151ffe8</t>
  </si>
  <si>
    <t>e7af3f13-52db-41b9-8e4d-128a040147e9</t>
  </si>
  <si>
    <t>98ee33f5-f154-4e3f-9826-ac35a38f19a4</t>
  </si>
  <si>
    <t>4c8a3b40-8786-4fb6-95b9-509048f14e2a</t>
  </si>
  <si>
    <t>0661d24c-c794-4a4b-9190-27177a05258d</t>
  </si>
  <si>
    <t>ff7f70f4-bb83-404f-8e9f-3db144f1fe73</t>
  </si>
  <si>
    <t>0dec007c-8453-4572-88f5-995be9e8139a</t>
  </si>
  <si>
    <t>2a33a98f-5c14-492b-b05d-6bac06f4ba42</t>
  </si>
  <si>
    <t>a4c032d7-0b1b-49be-9725-6541232257fe</t>
  </si>
  <si>
    <t>41ca0044-f336-44d8-ad0d-2cc81cd3d945</t>
  </si>
  <si>
    <t>c2e28890-1a73-487c-974d-64ca27bbbc07</t>
  </si>
  <si>
    <t>b4ca0753-c103-4612-bdc5-1fbec4c8cb10</t>
  </si>
  <si>
    <t>d77c4b90-0b9f-44dd-9c73-6e4fc5b9280d</t>
  </si>
  <si>
    <t>d346bd40-fb2a-487b-8c48-2f913478ab61</t>
  </si>
  <si>
    <t>eca01ee1-fca3-45ee-94aa-46bd9b43a1f9</t>
  </si>
  <si>
    <t>15ada2e4-2dc7-4578-bd7a-6f57ee61f8ef</t>
  </si>
  <si>
    <t>63b95cb1-3e7c-4847-bbaf-070a9e725cbe</t>
  </si>
  <si>
    <t>30f14d84-a4c3-4fc2-900d-6aad7604d05d</t>
  </si>
  <si>
    <t>315da595-d416-45b3-a202-217d7a02e2fa</t>
  </si>
  <si>
    <t>a6512005-ae07-445b-af48-1b7edc806bd4</t>
  </si>
  <si>
    <t>094de5b9-2dfa-4d8a-a3a8-5228cf4f9118</t>
  </si>
  <si>
    <t>5d1144ac-c323-4d79-8335-e52a7fda74aa</t>
  </si>
  <si>
    <t>4b888186-33d6-456b-a66f-dc90a2e16bc9</t>
  </si>
  <si>
    <t>3b953abd-d04a-4b08-ac6d-7fe2f671b289</t>
  </si>
  <si>
    <t>e501b4bd-67eb-4588-af50-fc53ad2c45f4</t>
  </si>
  <si>
    <t>7e025f0f-8ccc-4f1e-bf02-4878cae0ccd7</t>
  </si>
  <si>
    <t>9ce77be9-3a03-4b29-bbe2-e11fd32a654b</t>
  </si>
  <si>
    <t>42e3efe3-47ce-40a8-8e0f-4905394fb458</t>
  </si>
  <si>
    <t>c55a608c-1836-4db8-9e7d-f28e2bda6c39</t>
  </si>
  <si>
    <t>decd49c5-2c20-41f6-a808-63efd2f69a4f</t>
  </si>
  <si>
    <t>0d3f4a18-d1a4-4477-a308-efc1dac92740</t>
  </si>
  <si>
    <t>b274d796-3a53-40c9-aad6-69cc95d2bb58</t>
  </si>
  <si>
    <t>e627e356-fa06-432f-9e66-388c1ecaaa68</t>
  </si>
  <si>
    <t>6527bdad-4449-46a4-a693-e341326783b9</t>
  </si>
  <si>
    <t>33e35818-671a-4ee8-9b44-2a7aa4a24f77</t>
  </si>
  <si>
    <t>a0c5d09c-0e40-42ea-97b4-6018be60b897</t>
  </si>
  <si>
    <t>dd9972d0-d6a3-4c66-bae4-e328b78f3949</t>
  </si>
  <si>
    <t>368eaf94-07ea-456a-b954-53e5d00406c4</t>
  </si>
  <si>
    <t>eb75b319-82cc-44c4-83b6-0ee76fbbd5a1</t>
  </si>
  <si>
    <t>4ebd16b6-3560-44ba-90d2-bbce0c0b08b8</t>
  </si>
  <si>
    <t>ad438b4b-63e3-4936-a5fe-b168e8f85fa7</t>
  </si>
  <si>
    <t>1eebf950-d82f-476c-86c6-cb6f4a682d84</t>
  </si>
  <si>
    <t>3ea44da3-e862-40fa-be72-241db8e54ac8</t>
  </si>
  <si>
    <t>bd2d37e2-63aa-4c41-92c4-61f83e85416a</t>
  </si>
  <si>
    <t>ab1f15e2-04b2-4085-a872-e1bb473ff744</t>
  </si>
  <si>
    <t>cdb64556-1d44-4b6b-beba-61578348dfee</t>
  </si>
  <si>
    <t>c306dee5-292f-4766-8b5e-1f1f6affbf13</t>
  </si>
  <si>
    <t>ea112033-9282-4134-bd93-90c7cf1b8c33</t>
  </si>
  <si>
    <t>5e0ea884-fa35-42c9-901a-8c01d1a47b51</t>
  </si>
  <si>
    <t>4c734fdb-d2ec-4ef3-9552-eb11a5de9464</t>
  </si>
  <si>
    <t>bc0bb564-a73c-499f-bee2-37a1082fe46b</t>
  </si>
  <si>
    <t>6eaeeb67-d207-4847-86c3-e92fe7124504</t>
  </si>
  <si>
    <t>53e0e1e9-88e6-4b21-a8d5-17ae50579401</t>
  </si>
  <si>
    <t>6b8af896-de85-459f-bedb-2b2d11ceee34</t>
  </si>
  <si>
    <t>34213cfb-fe6d-4cae-bfc0-b3d4b70fa417</t>
  </si>
  <si>
    <t>cb0d0308-cc8a-473c-89a1-2d6bed3ceac4</t>
  </si>
  <si>
    <t>fbf0d738-c4a3-4a70-a5d9-79d3dbe98881</t>
  </si>
  <si>
    <t>08ab4268-5a67-4782-bdc5-d815f2854c5f</t>
  </si>
  <si>
    <t>378e0f89-3abe-4cac-9400-e4889de1995f</t>
  </si>
  <si>
    <t>b3bff076-e553-4e95-b7d3-04360d4d921c</t>
  </si>
  <si>
    <t>ea1c9f29-b4a4-4ef7-8c40-e4f2f2c51bf5</t>
  </si>
  <si>
    <t>53e5434a-3ffe-420e-a7fa-62b4831b297e</t>
  </si>
  <si>
    <t>c8736f01-4efc-40c0-90f2-48f43905d87f</t>
  </si>
  <si>
    <t>3a89b28c-5059-43a8-8871-ffd36f234791</t>
  </si>
  <si>
    <t>3d3431cd-ec2d-4bf5-922e-989ccf901284</t>
  </si>
  <si>
    <t>bc511c69-11f3-42fb-84fd-18de8460f1f2</t>
  </si>
  <si>
    <t>623c8e16-8a76-4076-ad3f-d015d52c71d9</t>
  </si>
  <si>
    <t>20cd8200-da65-45c6-883a-cc92f6caa81f</t>
  </si>
  <si>
    <t>171600e4-c9f4-454b-82d6-d1ddbd346e15</t>
  </si>
  <si>
    <t>32c83878-f140-4920-8404-7c26ea13a79d</t>
  </si>
  <si>
    <t>af9de059-ec7b-4dfd-a80b-2b12f7da4175</t>
  </si>
  <si>
    <t>57f850bf-775d-4760-a9a6-3c89e7b53529</t>
  </si>
  <si>
    <t>f675d908-7054-41fa-a49d-53e109acc3f2</t>
  </si>
  <si>
    <t>cd759646-71c6-4241-9738-51ce398a8d61</t>
  </si>
  <si>
    <t>08414c92-c245-4f22-8320-82fe81b7ffd6</t>
  </si>
  <si>
    <t>974fb5e3-725d-4d53-bd8f-0355371c38b3</t>
  </si>
  <si>
    <t>da638878-ec46-4f9e-a5a8-b1da95adb250</t>
  </si>
  <si>
    <t>78fbdcdf-76d2-47d6-80c1-6f93d677f42a</t>
  </si>
  <si>
    <t>3df43236-f83d-4181-81ec-f24f26250510</t>
  </si>
  <si>
    <t>a008e698-0684-481b-880b-6a24155eea48</t>
  </si>
  <si>
    <t>f9b17494-e8c5-4aaa-a139-7fc000fe7443</t>
  </si>
  <si>
    <t>52cd9015-232c-4546-9d9a-d6611fdb86f5</t>
  </si>
  <si>
    <t>9de0e2e9-38b5-47f6-a3e0-ef5e300ec8e2</t>
  </si>
  <si>
    <t>aebfdaf9-e520-42a5-89f2-c8422bd26648</t>
  </si>
  <si>
    <t>4352d90f-878d-491c-8dab-d6fde9ef2acb</t>
  </si>
  <si>
    <t>af220ccb-ac1a-4c1e-948d-e2f282f1a549</t>
  </si>
  <si>
    <t>815b1c6f-5a4e-4796-89e3-f30e4433e23b</t>
  </si>
  <si>
    <t>95c8eafc-5d36-47a0-9087-cf4a0335d00b</t>
  </si>
  <si>
    <t>f9a99736-ee81-4e75-95e3-e4f98b38ce30</t>
  </si>
  <si>
    <t>aac116f7-60b4-4fcf-a2a6-899e4cd16c34</t>
  </si>
  <si>
    <t>e3f3533c-ebee-48e1-bd39-9b36aebdb7fa</t>
  </si>
  <si>
    <t>d29ca951-8bbf-4fe3-87ff-b7331ca48035</t>
  </si>
  <si>
    <t>37d13ca0-4967-4b36-9b08-71d3dc198075</t>
  </si>
  <si>
    <t>3ae9b65b-cb8c-4b59-978d-a8defdcd1377</t>
  </si>
  <si>
    <t>8039bee9-4c44-49cb-9f4b-18216ef4e209</t>
  </si>
  <si>
    <t>b58a636b-138e-457c-8d61-42429b575e21</t>
  </si>
  <si>
    <t>c6878f88-d35c-4154-bae6-bb0daabc1b4d</t>
  </si>
  <si>
    <t>07291908-5071-419d-811a-677fac0d9b4e</t>
  </si>
  <si>
    <t>8d706ca5-b351-40e2-8d5f-ff52a34adea5</t>
  </si>
  <si>
    <t>9f4fc3dd-478b-41d0-bc0e-1228972153f6</t>
  </si>
  <si>
    <t>46c76dff-0a19-47ce-bdad-0eb8b3a9a7b7</t>
  </si>
  <si>
    <t>50f2f839-cf64-4975-872a-7f178192dc2d</t>
  </si>
  <si>
    <t>eda38351-78c2-4056-acd4-890310e992fe</t>
  </si>
  <si>
    <t>557520d0-4734-4851-9591-e4c6a8e75147</t>
  </si>
  <si>
    <t>c3ab5e56-015f-4aa1-b362-65a53c975010</t>
  </si>
  <si>
    <t>10d8c0de-9aaf-4f9a-8490-ffe9931d8f81</t>
  </si>
  <si>
    <t>be2d4f09-a701-4f9b-8856-dfb1db5a8511</t>
  </si>
  <si>
    <t>394d06ec-f965-4822-af1a-8560b700b8e1</t>
  </si>
  <si>
    <t>e7f529e9-20f8-462d-8ee9-4f473d8f22ee</t>
  </si>
  <si>
    <t>6e7a3b44-be8b-4cab-8960-6307de025381</t>
  </si>
  <si>
    <t>8d173606-fc82-4dec-a899-849f42e5ec11</t>
  </si>
  <si>
    <t>c5b040e4-ab38-4936-9455-1622aad09aff</t>
  </si>
  <si>
    <t>1a0a6b85-aaa7-4279-af06-c5cde0602a18</t>
  </si>
  <si>
    <t>cf439c36-297d-4810-a123-040ac7b370f8</t>
  </si>
  <si>
    <t>21fb6f22-31bb-4d06-a95a-de10b2ef9bad</t>
  </si>
  <si>
    <t>96d389d2-1eb6-4233-a286-8f57fd2f1cfd</t>
  </si>
  <si>
    <t>fd2bb698-253f-49ef-9d89-b6d8756a8c66</t>
  </si>
  <si>
    <t>6b904979-a764-43bf-b079-3a57cd0988fb</t>
  </si>
  <si>
    <t>6b615470-ddc5-4c01-bb9a-810d33bc079c</t>
  </si>
  <si>
    <t>cd454233-5085-4e42-a26f-5d6b1469d121</t>
  </si>
  <si>
    <t>d5503cbd-7255-47aa-b95b-21fb288f7b0f</t>
  </si>
  <si>
    <t>a076bdf2-6fb1-4081-a06b-932e46e55f24</t>
  </si>
  <si>
    <t>8c1db4c3-3c56-4780-9d15-7ff8513ca176</t>
  </si>
  <si>
    <t>5dca40e8-1458-44e1-9322-4957d30374df</t>
  </si>
  <si>
    <t>92bdff2a-9ea3-4845-a9ba-eef7af51e278</t>
  </si>
  <si>
    <t>934e3bb1-3de8-4800-9b02-628b35661ddf</t>
  </si>
  <si>
    <t>ecadfc5a-8d2e-4cf3-bb16-4b8537497126</t>
  </si>
  <si>
    <t>67220dc3-a059-4f7e-b9cb-d6d2ae08b9cb</t>
  </si>
  <si>
    <t>a8ad6118-7d05-4765-8cad-4e36f41aaa56</t>
  </si>
  <si>
    <t>8be18c24-2ce6-4c22-802a-47550a4eb552</t>
  </si>
  <si>
    <t>e48da80f-c7ec-4257-8619-7b21ce7403bd</t>
  </si>
  <si>
    <t>d9fbf90a-d03e-4ecf-b000-6a208d3c7fe8</t>
  </si>
  <si>
    <t>299552b2-3721-46c6-87e2-cfb3a557bb85</t>
  </si>
  <si>
    <t>5d45de93-1df4-4e7f-838e-fef21ab1f3df</t>
  </si>
  <si>
    <t>643c5877-4666-4c38-8707-1de0038517b3</t>
  </si>
  <si>
    <t>d83fad26-a9a2-45e3-acaf-c53844e6f083</t>
  </si>
  <si>
    <t>a3d30b73-0acd-4c82-b417-2f9402dd6107</t>
  </si>
  <si>
    <t>c3a728e5-c69c-4d4e-be23-57a12ae51a18</t>
  </si>
  <si>
    <t>2b5b8390-d4cd-4528-8e8b-184e125f2edc</t>
  </si>
  <si>
    <t>63ae1ec1-0e29-4237-826f-4f5f108644d6</t>
  </si>
  <si>
    <t>4d690b5f-8fc4-41f5-ab32-8a9376bfe2d4</t>
  </si>
  <si>
    <t>92662f3f-21bd-4daa-9fdd-09af8f25e8f4</t>
  </si>
  <si>
    <t>7de993eb-96d0-4df2-bef1-c141b4e3e4f9</t>
  </si>
  <si>
    <t>f764940a-18c9-4bb7-80c4-c0c26c44a656</t>
  </si>
  <si>
    <t>0af3a99e-d8cc-4253-9bea-790865fd0694</t>
  </si>
  <si>
    <t>24d5998c-5099-4ab4-aa3b-b580b53e7043</t>
  </si>
  <si>
    <t>49f9c742-6f4b-424b-8816-1c6877dd816b</t>
  </si>
  <si>
    <t>88a095c5-5ade-4ee5-a45b-23fe2ea07bf6</t>
  </si>
  <si>
    <t>61935205-39c8-49da-92b5-3e9a5fa8dfb8</t>
  </si>
  <si>
    <t>d1133e06-6bfd-422c-9bea-8f042ffdae9e</t>
  </si>
  <si>
    <t>7e752971-9b3c-424d-add9-f259825485bf</t>
  </si>
  <si>
    <t>8e56e703-f1ab-4f9a-af57-94fc778ea5e3</t>
  </si>
  <si>
    <t>020eb41a-4058-421a-ab6c-e660cd9d55a0</t>
  </si>
  <si>
    <t>9dbdb3e7-1fe8-4a70-a1f7-aff0af06e0fc</t>
  </si>
  <si>
    <t>4c0cf410-a098-40b7-84f2-eeb4e18397ea</t>
  </si>
  <si>
    <t>a16c7e76-abcd-4422-8fdc-e89575c4cd08</t>
  </si>
  <si>
    <t>8d1c97bd-8867-4975-943b-8e01ae262104</t>
  </si>
  <si>
    <t>24f207ce-7a7c-4a9b-baa1-717b6b3fe26e</t>
  </si>
  <si>
    <t>2e5593bc-a05d-4898-871d-7a051d942ba2</t>
  </si>
  <si>
    <t>81a0d51e-fcef-4bbe-927d-2f7f2ec84482</t>
  </si>
  <si>
    <t>f55cb7b3-5d15-47e2-9220-97e8a0bfa27b</t>
  </si>
  <si>
    <t>b5097553-10ac-4e39-add0-7fb2a9a4ce86</t>
  </si>
  <si>
    <t>b8146671-acc4-46e3-ac2b-33ff62260e66</t>
  </si>
  <si>
    <t>ed321a00-6f2c-4937-9d47-68198f5e11d5</t>
  </si>
  <si>
    <t>cf8004c4-0892-49fe-a46a-a63140dbf479</t>
  </si>
  <si>
    <t>995c0177-e6fe-429a-8ed7-68830dfc019d</t>
  </si>
  <si>
    <t>e282e3b5-6a5e-4d9c-9404-ef96e09110ef</t>
  </si>
  <si>
    <t>90c371bc-7340-40a9-974f-e77eb4dcf787</t>
  </si>
  <si>
    <t>c3de3e43-8c9d-4108-973d-87832187b530</t>
  </si>
  <si>
    <t>bc8cef99-f461-4840-8830-c19785c1b5b6</t>
  </si>
  <si>
    <t>dcf5f7ef-aa79-4123-9402-93991704b036</t>
  </si>
  <si>
    <t>dc1bda17-cf71-429b-88ca-78f06827b04c</t>
  </si>
  <si>
    <t>114cbe43-ed45-40d2-8390-422ff97e275d</t>
  </si>
  <si>
    <t>922a1e48-8105-410e-a327-4be704eb81b0</t>
  </si>
  <si>
    <t>244640f1-ef58-418a-a94c-a11706e1f4fc</t>
  </si>
  <si>
    <t>7bd4d703-ac6a-417a-bef6-0b3759d313d8</t>
  </si>
  <si>
    <t>9f6bbfb8-43ed-420f-9acf-05fe44a161d1</t>
  </si>
  <si>
    <t>ffbac004-3ea3-43bd-a57e-a2d2c959e0c9</t>
  </si>
  <si>
    <t>36853e1b-4175-438c-b949-4ca9de9bbcb7</t>
  </si>
  <si>
    <t>eea1d4fa-8bcc-4765-b432-2be9257e72e7</t>
  </si>
  <si>
    <t>81d3ca3f-25b8-499d-9b8d-4337a2e51b4c</t>
  </si>
  <si>
    <t>21eed4fe-49e1-4d3d-aa84-a6f8808d050e</t>
  </si>
  <si>
    <t>543b5097-4953-4d0d-b1b1-15683b8662ea</t>
  </si>
  <si>
    <t>e54e4634-606e-4961-b75f-ade0c8d816e4</t>
  </si>
  <si>
    <t>09a07919-c8d7-45cc-873e-0393a35cc5a4</t>
  </si>
  <si>
    <t>5a74436f-ab5c-455e-a803-2e0e1c0db9b3</t>
  </si>
  <si>
    <t>e3762579-e67c-441b-9adf-3ce5b848d536</t>
  </si>
  <si>
    <t>e619e6bd-7f4c-4fba-b8c5-67348298617c</t>
  </si>
  <si>
    <t>0abc87ec-a145-4f42-9ad9-26294500eec6</t>
  </si>
  <si>
    <t>ca439ff2-18a8-40fa-a0d9-bd44b5bcdc45</t>
  </si>
  <si>
    <t>e740c60e-c3af-469f-a6b5-1a4d58e682e2</t>
  </si>
  <si>
    <t>0ba77e5e-a56a-4996-bc52-adf2250e90bc</t>
  </si>
  <si>
    <t>c651b01c-4d1c-4e29-bc6f-c615658ba1e2</t>
  </si>
  <si>
    <t>7417b1b6-0019-4333-beee-0cbd92928f65</t>
  </si>
  <si>
    <t>dc29dfed-58e5-41bf-9d2d-fdeb9bc2a029</t>
  </si>
  <si>
    <t>56e4e77f-099c-4d7a-a53b-ce27dfcdb8af</t>
  </si>
  <si>
    <t>0e1a420e-fc88-481a-839d-8a25970b73d9</t>
  </si>
  <si>
    <t>614ba9af-a462-49ba-95f9-7be5fbf15764</t>
  </si>
  <si>
    <t>f2bd1c41-aba8-4bd0-ace9-f0d2082cad34</t>
  </si>
  <si>
    <t>72bae9bd-60ba-4eb9-a4fb-50b5cf9dd7eb</t>
  </si>
  <si>
    <t>82c1cb09-9e07-448b-ae97-845b04cebbd3</t>
  </si>
  <si>
    <t>db7f4664-530b-47ed-ab7c-60b65c2f223d</t>
  </si>
  <si>
    <t>66be4457-f7c8-4e1b-af66-34a8f44adb87</t>
  </si>
  <si>
    <t>92515f41-6cc9-4cd8-868f-75f1fc6aa509</t>
  </si>
  <si>
    <t>112ccb0d-0ddc-4d4d-a45f-c65804186eac</t>
  </si>
  <si>
    <t>580af121-b27f-4f8e-828e-0be3d202c6b4</t>
  </si>
  <si>
    <t>9573d9d2-0d43-4de4-96d2-cf4bda28865f</t>
  </si>
  <si>
    <t>b449b453-7ab6-4786-ae89-d7d27f49639f</t>
  </si>
  <si>
    <t>ffc16d85-644f-4cf8-90ff-e21da4f92217</t>
  </si>
  <si>
    <t>a35a3eed-4de5-4f77-a69c-d04825427b72</t>
  </si>
  <si>
    <t>a4bb42e4-fc62-4bae-ac75-c42211569219</t>
  </si>
  <si>
    <t>a8c9084e-7a42-449f-a722-30daa9e549e6</t>
  </si>
  <si>
    <t>addb0720-3fee-41f4-9e1c-69d16b5a4176</t>
  </si>
  <si>
    <t>3aea71a8-c363-4aca-b2ff-fba793078b95</t>
  </si>
  <si>
    <t>c9e9a897-544a-485e-82a6-15a266d52ccd</t>
  </si>
  <si>
    <t>51708316-3b1e-427e-b295-b5de333c2104</t>
  </si>
  <si>
    <t>f8e4f0c5-67ab-4058-8e8f-cdcd00c90d88</t>
  </si>
  <si>
    <t>1a7fd517-8b75-4b64-9e02-2e033395eea6</t>
  </si>
  <si>
    <t>7f3b8cc9-de5d-4d0a-b83a-f2070d1b0255</t>
  </si>
  <si>
    <t>1040e2d0-9d98-4042-85b8-2fe7ae4cb31f</t>
  </si>
  <si>
    <t>1d29d763-570f-4a4e-a8b0-08aa3ce9d1ba</t>
  </si>
  <si>
    <t>fa2f51bd-1995-4f78-8b7d-35f628f2605f</t>
  </si>
  <si>
    <t>ae4fbde7-6def-47f8-b6ea-c4a2a41a6978</t>
  </si>
  <si>
    <t>496881f4-352c-486f-ad6c-b7ba4fc6c881</t>
  </si>
  <si>
    <t>1fa5af4a-b488-48d6-a881-621e96342b82</t>
  </si>
  <si>
    <t>6aa2ce04-b5a4-4da2-81f3-775c8422c555</t>
  </si>
  <si>
    <t>4c0c27f6-42ad-4fb1-ad62-9a58577bc6d7</t>
  </si>
  <si>
    <t>597ff795-4823-40e3-9210-68fdd73cff5b</t>
  </si>
  <si>
    <t>9246de7d-dfdb-4927-bfc2-b354a267e667</t>
  </si>
  <si>
    <t>6ca5a67b-db7e-48ab-bd0a-6dd5f0e178e6</t>
  </si>
  <si>
    <t>a42dfa92-26c9-4e2a-be55-795f93569d79</t>
  </si>
  <si>
    <t>7002e6ee-2e89-4140-90db-4c0435f0d936</t>
  </si>
  <si>
    <t>97b503a9-2af3-42eb-94e9-a661ac430193</t>
  </si>
  <si>
    <t>8351fa23-02ea-4f45-853b-1234b348f55b</t>
  </si>
  <si>
    <t>97800c15-86fe-41cc-9683-02353a5c6f4e</t>
  </si>
  <si>
    <t>d4306700-01a1-4a9b-a19d-811fb87398a0</t>
  </si>
  <si>
    <t>45476952-6546-4398-806d-4a9c839b8d7f</t>
  </si>
  <si>
    <t>c4cf97ac-b504-4857-84d0-2a65ea65f5d4</t>
  </si>
  <si>
    <t>644b3847-9923-4f0d-a940-99d95ce64581</t>
  </si>
  <si>
    <t>c8474c7c-a9bf-4ceb-bb3b-35753fe90563</t>
  </si>
  <si>
    <t>60808b8e-d659-410e-864d-d690587babde</t>
  </si>
  <si>
    <t>4dc163ed-20d0-49ea-87d7-a0fa2b111edd</t>
  </si>
  <si>
    <t>6e12557e-8b1b-471c-9396-7a7c3b075013</t>
  </si>
  <si>
    <t>360f2728-913e-4776-af2c-2859be2eab0b</t>
  </si>
  <si>
    <t>83ad694b-7b8f-47bb-9db0-b9b6a9263f8a</t>
  </si>
  <si>
    <t>af0b94ee-bfd7-4999-b52c-4248af00fbc5</t>
  </si>
  <si>
    <t>3105cd5d-0cb1-4eb6-be0b-b6fbe8108abc</t>
  </si>
  <si>
    <t>8871b463-5ad9-40a9-925e-6599558de5fa</t>
  </si>
  <si>
    <t>ee88e1f6-58c3-4b36-b3a7-1a1fdfc0e3b0</t>
  </si>
  <si>
    <t>cdec7bb2-2fca-430d-a103-4f2baaad6a0a</t>
  </si>
  <si>
    <t>dfb9c234-006d-4b5a-b3f2-48d3e4df4c3c</t>
  </si>
  <si>
    <t>117239d8-87c6-46a8-a269-7c6336e1a780</t>
  </si>
  <si>
    <t>502e06bb-b49d-4900-9111-c5f16a4ab545</t>
  </si>
  <si>
    <t>d33f5383-cf4b-4b0b-ab62-66f33efbc9a9</t>
  </si>
  <si>
    <t>158943b7-7ff7-4e7b-ad73-fb750f182f1b</t>
  </si>
  <si>
    <t>4361c0c5-f5ef-4061-acc9-2e4e4d1f7f19</t>
  </si>
  <si>
    <t>73bdfe45-a4d8-4bbc-bb39-eaeff4449784</t>
  </si>
  <si>
    <t>2b4d68f5-a135-4b40-9537-23df4adf9331</t>
  </si>
  <si>
    <t>056d45d8-62cf-42b8-80f6-2e839d6b7eac</t>
  </si>
  <si>
    <t>1cae3521-c630-41c8-8f83-726d1250d5dc</t>
  </si>
  <si>
    <t>88cd2bb6-de37-4a07-b3cf-d903326a2f69</t>
  </si>
  <si>
    <t>23056992-265e-480b-9fcf-71485371bbe2</t>
  </si>
  <si>
    <t>b5108a0a-870d-47be-af5a-08c92fd41c70</t>
  </si>
  <si>
    <t>3a4392d8-1681-4458-8a77-ae18dcea76c9</t>
  </si>
  <si>
    <t>0e399cc2-35cd-4d2b-b01b-c460c282f2a1</t>
  </si>
  <si>
    <t>b62d6755-f381-4221-9dd6-a573536fbdde</t>
  </si>
  <si>
    <t>90df59c2-ebc9-4dda-b4f0-d61d15d04017</t>
  </si>
  <si>
    <t>fa7f5e89-c553-401a-a0b9-98084dda78a8</t>
  </si>
  <si>
    <t>f7f68212-b22d-4004-9cdd-24ef240791df</t>
  </si>
  <si>
    <t>b688edb1-21b3-40ab-9c1f-2c73ad5974ef</t>
  </si>
  <si>
    <t>3a9a4f03-f34b-4d25-8c35-1d1c39126545</t>
  </si>
  <si>
    <t>3482a994-8faf-47b7-b9ea-e2854044a0c2</t>
  </si>
  <si>
    <t>2b92d58f-28f6-4fbc-aeb8-6f7f1a8cbb3f</t>
  </si>
  <si>
    <t>5bf1aa15-b355-4aeb-83ac-171589228dd2</t>
  </si>
  <si>
    <t>720abdb4-a54e-4bff-b41f-bfdc01a58407</t>
  </si>
  <si>
    <t>7f43c1d5-7e5d-497b-86b0-76e7332206d8</t>
  </si>
  <si>
    <t>d6da0304-4be7-4e2d-9e38-0e454a575b70</t>
  </si>
  <si>
    <t>5bb3c8ea-f5f9-4f33-b6e8-a4c3ea72861a</t>
  </si>
  <si>
    <t>ebcb4022-4a94-4a21-af28-3279657d9f40</t>
  </si>
  <si>
    <t>af2e543d-e2d6-4bfc-a2a8-b3868a7b77ea</t>
  </si>
  <si>
    <t>0cc38c33-0fcf-47b2-b5f9-23ab22037c21</t>
  </si>
  <si>
    <t>2b63a7f4-4fb8-4840-8db3-cf8cc7a49d6d</t>
  </si>
  <si>
    <t>c4cf29e5-c236-48d4-8771-7286514c9085</t>
  </si>
  <si>
    <t>490a6c84-0ada-4cd2-b50d-f18d08b8a143</t>
  </si>
  <si>
    <t>a3dcf8f3-a253-470f-9617-836586a50606</t>
  </si>
  <si>
    <t>3e50c3dc-fc1e-47bf-a4cf-397aae38850c</t>
  </si>
  <si>
    <t>5d744426-d7d3-4256-b347-161bbec85a4e</t>
  </si>
  <si>
    <t>1c634995-f8cc-49f1-9f3f-a6c85e408a25</t>
  </si>
  <si>
    <t>32ec776e-50c1-4f51-aa09-4fe467a86e17</t>
  </si>
  <si>
    <t>71113c1f-eac9-4b77-acc6-0ad252f89dd8</t>
  </si>
  <si>
    <t>ae28c4ea-7097-46a7-9696-5ddcf9857ab9</t>
  </si>
  <si>
    <t>e0079897-c3f3-47ca-9a60-7133c8f1f7d3</t>
  </si>
  <si>
    <t>d8540b83-ea71-4994-942c-789c805c99a6</t>
  </si>
  <si>
    <t>1c704242-6df6-49ef-a3ba-1a20cadaf71e</t>
  </si>
  <si>
    <t>8bc0af58-af32-4aac-9507-1d9396713798</t>
  </si>
  <si>
    <t>f6544859-a090-4c30-81ce-6689300531eb</t>
  </si>
  <si>
    <t>0b5bded1-3609-4e8b-b21d-ee239464e8be</t>
  </si>
  <si>
    <t>f45add93-b1f4-421c-bdb7-13f93e2df485</t>
  </si>
  <si>
    <t>4fb6d03e-bc7c-4abf-a49a-5081dfe3f264</t>
  </si>
  <si>
    <t>347b2b15-a9b5-4442-ac7a-31c37a8737b7</t>
  </si>
  <si>
    <t>3146d8e1-7540-49e1-9a31-c50e2b7c2e5f</t>
  </si>
  <si>
    <t>b41c8f29-530e-49bc-ba45-9ab283370e22</t>
  </si>
  <si>
    <t>dddc2267-ce72-4414-a58e-c0c571730660</t>
  </si>
  <si>
    <t>357d0708-d0bc-4140-97c5-0111c16d078b</t>
  </si>
  <si>
    <t>46bb941f-9d92-44a5-ab65-5bd6f42b7b85</t>
  </si>
  <si>
    <t>6cd034c7-8c20-42ac-b0cb-fb96829eceec</t>
  </si>
  <si>
    <t>1deb57d8-0325-4828-99e4-176e80fa07d2</t>
  </si>
  <si>
    <t>405d1a8a-82fa-4094-89fa-09c6b1f3c41c</t>
  </si>
  <si>
    <t>1be47241-783c-4d8b-b107-b968e313b300</t>
  </si>
  <si>
    <t>9678449a-96f4-49ae-901d-514693dce1eb</t>
  </si>
  <si>
    <t>8a81329f-0afb-403a-8d3d-70862e1e5603</t>
  </si>
  <si>
    <t>6d79fdbd-2f0b-4221-8de5-81347fc9d046</t>
  </si>
  <si>
    <t>7c335ecf-c819-4d7e-952f-bd5e88b17a3b</t>
  </si>
  <si>
    <t>135822db-e39a-4128-9058-1cf2370da541</t>
  </si>
  <si>
    <t>674692ff-c0fb-427b-b5d0-6418eac6ce74</t>
  </si>
  <si>
    <t>06a75484-be3e-4769-a0ff-e0a949183a78</t>
  </si>
  <si>
    <t>436af813-efcc-40a4-9286-d397d472e23d</t>
  </si>
  <si>
    <t>41d568b3-a51b-40eb-8c86-86e2d9ae8504</t>
  </si>
  <si>
    <t>88e55afb-2b44-4afe-ac0a-291670ffaf69</t>
  </si>
  <si>
    <t>92e4fc44-8216-4aff-8b21-fafa07f7ff11</t>
  </si>
  <si>
    <t>cd1b4b95-4b75-4f49-99c5-812df047e49f</t>
  </si>
  <si>
    <t>cd7b9784-ec09-4a39-94b2-cf8ac28014c4</t>
  </si>
  <si>
    <t>4b0a6df6-447c-4a84-8381-03a1cb03477b</t>
  </si>
  <si>
    <t>e547e3d5-2106-4074-830b-fdfc319adfe6</t>
  </si>
  <si>
    <t>2ca69a8c-1254-4a25-b26b-b60d026a9c06</t>
  </si>
  <si>
    <t>01d5e055-2314-4841-ac26-dd4743b827a7</t>
  </si>
  <si>
    <t>bbd3288d-f8d5-47c7-9fbf-69dc3e39a8f4</t>
  </si>
  <si>
    <t>4c7a26a6-c08e-4d2b-acb7-4aaec4b873f9</t>
  </si>
  <si>
    <t>655e2dab-5c9e-4932-9477-122b62f8a087</t>
  </si>
  <si>
    <t>141c0432-6bf5-4cab-985c-b2e686cf5bb7</t>
  </si>
  <si>
    <t>ed6599bd-f204-4952-bcf6-ce6430aaf5d6</t>
  </si>
  <si>
    <t>e7c137f5-d1d6-4df4-9ec1-82c6af188ee5</t>
  </si>
  <si>
    <t>9fa582f6-9553-4b86-ac37-99f0ba501102</t>
  </si>
  <si>
    <t>74076862-bbcd-4dc8-8b92-8871b4ea0647</t>
  </si>
  <si>
    <t>59042c9c-e217-4214-834c-60bda2ab6450</t>
  </si>
  <si>
    <t>6caa61f4-9b81-4c18-ba4d-5e3652cbfa30</t>
  </si>
  <si>
    <t>bd908554-c657-4148-b894-e1681a360cec</t>
  </si>
  <si>
    <t>1f250eb5-aa5d-40cf-8d9d-0a5c3b2b3229</t>
  </si>
  <si>
    <t>ab4b6bf6-ccbf-42f3-9b8a-027c126f433b</t>
  </si>
  <si>
    <t>c874bdaa-1ef4-42e9-8daf-b9530e9f6de1</t>
  </si>
  <si>
    <t>caa23340-31df-4890-b8ba-f6e1c00915e8</t>
  </si>
  <si>
    <t>408789ff-a748-468e-8125-5feaaa79fce8</t>
  </si>
  <si>
    <t>88a686c1-5c61-4cfe-9587-d7cbb885ed69</t>
  </si>
  <si>
    <t>f161e324-20b4-486e-a4a6-0deb269b90a4</t>
  </si>
  <si>
    <t>37fdc957-06b3-4f18-9d36-3bf42d6c6977</t>
  </si>
  <si>
    <t>2d035094-f828-45a0-9db5-0a0e9643df5f</t>
  </si>
  <si>
    <t>e31d4ed0-7892-4c7b-854f-222350dbe3f6</t>
  </si>
  <si>
    <t>d41a6eed-e135-4e2f-804b-331f81570961</t>
  </si>
  <si>
    <t>a2826bf9-da02-4dde-8cef-fccdd2370bea</t>
  </si>
  <si>
    <t>b1ac1d33-a11c-4a77-9e18-2fa867e06f8a</t>
  </si>
  <si>
    <t>b694cdd2-b95d-46a3-b488-3f4c46a66a27</t>
  </si>
  <si>
    <t>2fa3d843-2c25-4d81-bf72-9d2444a30667</t>
  </si>
  <si>
    <t>e3e14fbc-acf9-439e-9bbb-d85e46f9b94f</t>
  </si>
  <si>
    <t>84ab9ea6-ae25-43f2-a847-4cf07519aaa1</t>
  </si>
  <si>
    <t>d58706cb-bac6-49f6-9136-c8cbb7fc7a0a</t>
  </si>
  <si>
    <t>1947fb0b-8516-461e-a104-20840558dee2</t>
  </si>
  <si>
    <t>3d65b108-5d62-4219-a8f2-10e7f387e633</t>
  </si>
  <si>
    <t>27e4f97d-3489-46d0-bc70-4d94ff17cafb</t>
  </si>
  <si>
    <t>6654844f-0d8d-4110-8656-ad5b305fe6f9</t>
  </si>
  <si>
    <t>e83b9994-cf30-4db5-84eb-fdb40481e435</t>
  </si>
  <si>
    <t>efda259c-fdc3-4300-9055-ee9e16d08314</t>
  </si>
  <si>
    <t>c849ed3c-12ef-49e7-a91c-06377abeb687</t>
  </si>
  <si>
    <t>2972c22c-a07f-4469-9a08-d0ea742b300e</t>
  </si>
  <si>
    <t>c181a6e4-9179-4baf-ad95-36910daadac6</t>
  </si>
  <si>
    <t>254d4f81-a48f-4ac7-8bb6-33d2a6b081c3</t>
  </si>
  <si>
    <t>0a0e0144-bbd8-4fb4-9587-5e77d59889e3</t>
  </si>
  <si>
    <t>379ebc58-1b90-4ee8-b27d-4927abf825ad</t>
  </si>
  <si>
    <t>2520222a-9a3b-4471-bed1-887025cd0cb6</t>
  </si>
  <si>
    <t>02bf0062-bbb4-4673-ac27-2409cbea2b0a</t>
  </si>
  <si>
    <t>7dbbab53-8b93-49ac-be1f-5c55237c1fcb</t>
  </si>
  <si>
    <t>1080155d-c361-4b96-b08c-3fa64d67c256</t>
  </si>
  <si>
    <t>caf23dc7-6f6f-4f64-b171-aea29f7e8fe9</t>
  </si>
  <si>
    <t>2d9a3a8a-072b-447c-921a-357b5c295f55</t>
  </si>
  <si>
    <t>f7b9b2e3-595c-4340-937b-a7e1f95361de</t>
  </si>
  <si>
    <t>8b3e9dab-3a2a-44ca-8c4a-b228524a64a6</t>
  </si>
  <si>
    <t>772a5a99-9250-4206-a028-e7315679d0fa</t>
  </si>
  <si>
    <t>1d99ecf5-8029-406d-938c-f3711257d8db</t>
  </si>
  <si>
    <t>e98881c2-b337-4f8c-b080-aba813d47239</t>
  </si>
  <si>
    <t>6a015d05-d52a-4e51-a09a-d3aeed8bd0cc</t>
  </si>
  <si>
    <t>6fe6f615-ca73-4d44-96ed-c0eb490630c4</t>
  </si>
  <si>
    <t>fbe77a07-351e-4e4e-9df9-50a51978c624</t>
  </si>
  <si>
    <t>150ad060-5a81-40a4-aa66-5849ae50b105</t>
  </si>
  <si>
    <t>0b1f3ab9-79ef-453d-a366-4949c93116e7</t>
  </si>
  <si>
    <t>98dcb8a9-3b5d-4c0c-b720-ad82713ae00c</t>
  </si>
  <si>
    <t>31ede86c-98f4-4e5f-8b3f-f753e03206c9</t>
  </si>
  <si>
    <t>8a444937-cad5-43c9-a8e0-20c7edeb164e</t>
  </si>
  <si>
    <t>560e1a7e-95d0-4796-809f-7146ee7e64ee</t>
  </si>
  <si>
    <t>d7253f5c-5360-466d-beae-762de867d976</t>
  </si>
  <si>
    <t>281eac0b-2d95-44dc-bd3d-390a1b95fc5d</t>
  </si>
  <si>
    <t>d3e38112-d874-466d-bef7-e165af8f63c4</t>
  </si>
  <si>
    <t>a644b3b9-1fcc-4669-a53f-eeb88acfb1f5</t>
  </si>
  <si>
    <t>3ac825b1-16f5-476b-8e16-5f2eb8090bba</t>
  </si>
  <si>
    <t>8657a370-43e5-4747-8a0d-9ee5c315fb2f</t>
  </si>
  <si>
    <t>d144a737-6c6c-4fb9-84e3-c8998178b9ea</t>
  </si>
  <si>
    <t>9eb71c87-9eb9-45a3-b518-fee3a19bad57</t>
  </si>
  <si>
    <t>79389570-6237-4bee-9a1d-129a5564cd61</t>
  </si>
  <si>
    <t>8bb46e11-96b1-45e9-b662-15cd63e8ad80</t>
  </si>
  <si>
    <t>ca1718d5-28c5-4e13-99b7-940a2a4fc849</t>
  </si>
  <si>
    <t>6a2a5e5c-dab3-4f83-9149-7b91b435d54a</t>
  </si>
  <si>
    <t>4bd91e72-338e-4d46-a8cd-c471c757d41e</t>
  </si>
  <si>
    <t>a830eed7-6a29-41b1-a2c0-0e8405a42f4c</t>
  </si>
  <si>
    <t>3a025073-cee0-4a68-bd21-236a986b9c5c</t>
  </si>
  <si>
    <t>c1945679-6176-4527-a98e-ebddc8d39dda</t>
  </si>
  <si>
    <t>c85f1e8f-2a68-401b-a03e-640961d96169</t>
  </si>
  <si>
    <t>4d21963a-7c2e-4303-8221-4e4ca677e96b</t>
  </si>
  <si>
    <t>ffe7f9e5-1311-4a39-b1b2-4202babc4d8a</t>
  </si>
  <si>
    <t>d9dc25df-5761-4a05-b3a0-de38955b6b94</t>
  </si>
  <si>
    <t>bd030df4-7d16-460e-8605-51771ac6c141</t>
  </si>
  <si>
    <t>a3641923-0ee8-4463-9f75-702903cd75bf</t>
  </si>
  <si>
    <t>34dbbe33-04db-4fcb-bb3e-497169c666b9</t>
  </si>
  <si>
    <t>e341e924-7f84-497a-9c67-c02e4415599e</t>
  </si>
  <si>
    <t>1eee701a-7746-4b15-917b-8022a18a313c</t>
  </si>
  <si>
    <t>c018d4bb-a5c1-4397-971f-c9fc4a26b58b</t>
  </si>
  <si>
    <t>c2458c07-22a3-4db6-8140-bf8415c93fcb</t>
  </si>
  <si>
    <t>0871e504-18b0-4bd1-840c-58d80767d799</t>
  </si>
  <si>
    <t>5eca190d-d5c0-4516-a77e-d5a08fbfc0cc</t>
  </si>
  <si>
    <t>71548738-3718-4b74-8c2d-cd4e2f5ce71f</t>
  </si>
  <si>
    <t>c17bef04-4aa7-4887-8a2f-847bb4407c5f</t>
  </si>
  <si>
    <t>74f26135-0b60-4f1e-a064-e4a5b3fd30e0</t>
  </si>
  <si>
    <t>49936c7c-4370-4165-a768-d035a27fefca</t>
  </si>
  <si>
    <t>b2bdb569-c95d-46d4-a8a2-8dc7a681da84</t>
  </si>
  <si>
    <t>87fe41e7-b068-4ab2-b231-2b944ab088cd</t>
  </si>
  <si>
    <t>1e56aa55-0d0a-4fc6-8e5b-f7689946f84a</t>
  </si>
  <si>
    <t>47f45e96-5fe4-4935-b5ac-f2954ee1da86</t>
  </si>
  <si>
    <t>25bb9fd2-c011-48cf-be47-b07ec770ae69</t>
  </si>
  <si>
    <t>8e923a6f-6587-4aed-9bf1-7d0af0e43dbf</t>
  </si>
  <si>
    <t>d8c549b1-4d5e-4eb4-97e0-ed4de5f24d23</t>
  </si>
  <si>
    <t>65b77d29-9b2d-4a9f-86ce-ebb06ff01c4e</t>
  </si>
  <si>
    <t>7ccb155e-d220-4b65-ab62-ce2993708c44</t>
  </si>
  <si>
    <t>562e0211-326d-49f6-a979-f316b8f4683b</t>
  </si>
  <si>
    <t>717798ff-884c-4b59-9c08-1e1bc3138fb4</t>
  </si>
  <si>
    <t>369b0034-65b5-428c-bb6f-9c2fff83ec48</t>
  </si>
  <si>
    <t>e4e84236-f40f-4fcb-ab38-3af4094160d2</t>
  </si>
  <si>
    <t>c0988b65-7c88-4613-b276-2ddb67f9e8ae</t>
  </si>
  <si>
    <t>21c06fdf-42c5-4aac-b3b6-d2a3c1829c1c</t>
  </si>
  <si>
    <t>4eb607c8-6769-411d-9a76-c5431b925100</t>
  </si>
  <si>
    <t>d508c9ed-b476-44db-9a07-3627bd2ac64e</t>
  </si>
  <si>
    <t>1356a92a-4435-4df3-bdc5-6b967c260a80</t>
  </si>
  <si>
    <t>e8ac42b4-0286-4bd9-85a0-0bec97bbfabf</t>
  </si>
  <si>
    <t>62bb59a5-8f6f-4c36-8744-1e2726fa3b24</t>
  </si>
  <si>
    <t>8a8ec9a2-375b-40ce-9d8f-8fc2786bc2d1</t>
  </si>
  <si>
    <t>f56dc507-0d5b-406c-8416-580945f8e610</t>
  </si>
  <si>
    <t>1e886ce6-11c1-41b9-a8a0-b8ab6df2fb16</t>
  </si>
  <si>
    <t>ffc23fab-19ae-40f7-b6cc-12abc91a9a27</t>
  </si>
  <si>
    <t>c1b673cf-26e3-4979-a8dc-a2b2349500f3</t>
  </si>
  <si>
    <t>926288ec-7768-45f6-9c63-7af65bf3d3b9</t>
  </si>
  <si>
    <t>886ac921-42bc-41a6-8071-9ffcbcc8c663</t>
  </si>
  <si>
    <t>7bbf1443-8a22-432b-b949-73b9803b10b6</t>
  </si>
  <si>
    <t>398f633a-6d8b-4948-a5bf-2f6c3eb07ba6</t>
  </si>
  <si>
    <t>1cb3e328-2e45-4497-8650-104946098ad4</t>
  </si>
  <si>
    <t>ca51ac34-c261-496e-a6b5-9a30ee147485</t>
  </si>
  <si>
    <t>f9592d9b-651c-410f-977f-405da0663ada</t>
  </si>
  <si>
    <t>864a7598-016c-4493-81e8-81e0e7f24c4d</t>
  </si>
  <si>
    <t>71993b64-53f4-440d-a53d-a45902ed6683</t>
  </si>
  <si>
    <t>231b10cb-21b8-448a-9a2f-4e2e8b92e3c8</t>
  </si>
  <si>
    <t>da367983-0c7a-4a80-81b1-f5dfd976f53a</t>
  </si>
  <si>
    <t>625ec158-6be2-40ed-bfe9-baad0b11e482</t>
  </si>
  <si>
    <t>dc503697-725a-4b54-9956-b2081160f733</t>
  </si>
  <si>
    <t>78e236df-ac33-4766-aa23-93df67fc2ff1</t>
  </si>
  <si>
    <t>95ae7cdc-288a-47e6-a5e3-cc74794b4325</t>
  </si>
  <si>
    <t>748eac0f-c5ca-4fe6-969a-6d765a112e6a</t>
  </si>
  <si>
    <t>a4d5ad2c-2474-47fe-bad8-d7440b98ae00</t>
  </si>
  <si>
    <t>d5e8b593-c13e-4ff9-bb59-2bb89068a084</t>
  </si>
  <si>
    <t>1c3927eb-0850-4cd5-b01b-e84ca5aecd5a</t>
  </si>
  <si>
    <t>08d74412-5e44-4123-8e92-b986e5c628c8</t>
  </si>
  <si>
    <t>c7a234c7-feac-4b44-b089-762a564d6c51</t>
  </si>
  <si>
    <t>96e4227f-097f-4548-831d-d5bcdeebc29b</t>
  </si>
  <si>
    <t>91c47693-3d91-4979-92cb-78e46e450fd6</t>
  </si>
  <si>
    <t>cbd0784c-64b0-4673-997a-20973b483c56</t>
  </si>
  <si>
    <t>d50563e4-26b6-4ee4-95c3-e852d7ccb597</t>
  </si>
  <si>
    <t>4a22ff20-a538-4db6-b704-814360f776a5</t>
  </si>
  <si>
    <t>5d10b865-520e-465f-a5de-d8ef6ed2fafd</t>
  </si>
  <si>
    <t>b2c37a23-57a3-483b-af80-56d9a50d2165</t>
  </si>
  <si>
    <t>a4a89cc8-e217-4ef3-a0fc-1893be8a2e57</t>
  </si>
  <si>
    <t>98622eca-e248-471d-a076-2517fc7a5c30</t>
  </si>
  <si>
    <t>4ecd396e-6679-4613-8362-3395b6ee6e13</t>
  </si>
  <si>
    <t>51bd9741-6b47-4486-8073-300996d0eba4</t>
  </si>
  <si>
    <t>790dcbf3-bdba-41a4-b771-f72eaa85f63c</t>
  </si>
  <si>
    <t>c167ed02-da3b-4774-bbf8-c55c596a2bb9</t>
  </si>
  <si>
    <t>44a78044-662c-496d-ad3f-e2fd5368004a</t>
  </si>
  <si>
    <t>54823477-fe32-40fb-97ab-9a93c4dc336f</t>
  </si>
  <si>
    <t>42160364-8a8b-4317-8b66-a833aaf4c585</t>
  </si>
  <si>
    <t>9d18b598-bc42-4765-8dbf-e5366c9d14d7</t>
  </si>
  <si>
    <t>24513a45-02b9-4bb0-aecd-f49f1c6a0cb7</t>
  </si>
  <si>
    <t>17e69c12-aec6-4b9d-bceb-732317518258</t>
  </si>
  <si>
    <t>e1b92880-0716-454b-ab18-86cf16e4f4cf</t>
  </si>
  <si>
    <t>039aaf81-b5f3-4081-86e8-4860e89f6335</t>
  </si>
  <si>
    <t>32b41230-4b92-4c67-80d4-3d00cac097db</t>
  </si>
  <si>
    <t>f750763e-889c-43c9-8868-2784dfea2a6a</t>
  </si>
  <si>
    <t>54104b03-6542-4840-bfc1-7359412d3074</t>
  </si>
  <si>
    <t>978e980e-fa7e-4a70-a827-683a465ec967</t>
  </si>
  <si>
    <t>d63d75fd-df83-465c-b3ca-cc1cd95fd216</t>
  </si>
  <si>
    <t>eec08ea3-3f16-407e-b6e0-0129cbbaba84</t>
  </si>
  <si>
    <t>6d73c03d-4908-4ba3-b8ae-0b00d439e7dc</t>
  </si>
  <si>
    <t>5207e30d-1414-4318-81c7-8d0519ebfc1e</t>
  </si>
  <si>
    <t>8ed43911-1c57-4a2f-bd83-063819a7551e</t>
  </si>
  <si>
    <t>c26a1850-31e8-473c-a907-afcaa22c8f30</t>
  </si>
  <si>
    <t>025a6149-a5ba-4832-b1a8-c65a92b033f5</t>
  </si>
  <si>
    <t>04cc648a-a624-4f0a-916d-48c656bb186d</t>
  </si>
  <si>
    <t>d69bb01b-1f6a-4335-8182-b8e0e2b32678</t>
  </si>
  <si>
    <t>aa145dee-566c-4c88-aea3-badda0ae6485</t>
  </si>
  <si>
    <t>338fa972-7da4-46c1-bd77-27208d039a7f</t>
  </si>
  <si>
    <t>bcf631ec-6e6c-4079-9e72-3c3dbb2c2eef</t>
  </si>
  <si>
    <t>a83d6e47-968f-4b58-8bea-f183b75bbd14</t>
  </si>
  <si>
    <t>c12775aa-2700-4528-a475-4b35b2ddd454</t>
  </si>
  <si>
    <t>c350a519-b24c-4f80-96dc-3b0e5fd20649</t>
  </si>
  <si>
    <t>31708ccc-a1d2-43a3-a471-d58821ae9d83</t>
  </si>
  <si>
    <t>b31424de-ee34-48ef-b84a-14cc8cb7e6c2</t>
  </si>
  <si>
    <t>6b55d064-b336-4858-a6ae-39ee4dc9a663</t>
  </si>
  <si>
    <t>c619422f-f119-420a-9d33-ee2667c8c7ac</t>
  </si>
  <si>
    <t>3b97a1e0-59b9-4b67-a5ba-1b26983525dc</t>
  </si>
  <si>
    <t>7f83e515-7005-4778-9137-6bef1203ec4a</t>
  </si>
  <si>
    <t>89ae0d41-60b3-45e1-93f9-1191d0a013ae</t>
  </si>
  <si>
    <t>86675d7d-6de9-4694-9d74-03d053c553d8</t>
  </si>
  <si>
    <t>14999670-00a5-4002-a13b-bd1d52492b08</t>
  </si>
  <si>
    <t>13aade7a-fa43-42d7-ac5c-78bc776c2887</t>
  </si>
  <si>
    <t>238e361d-5920-47b9-b1b0-733388c24e0f</t>
  </si>
  <si>
    <t>edc5f4a7-8cd8-419f-851f-bd28eb02a136</t>
  </si>
  <si>
    <t>6c8c5790-6c8a-4ddf-ad91-d1b342a75610</t>
  </si>
  <si>
    <t>93886800-3f08-487e-a617-105c58e78a21</t>
  </si>
  <si>
    <t>0fc4c470-5c25-4c25-be6f-63cc65f796e1</t>
  </si>
  <si>
    <t>3cf9b81f-f845-4662-bd20-37e8b67094b4</t>
  </si>
  <si>
    <t>601426fa-1cb5-4a9f-901b-966dae4031ca</t>
  </si>
  <si>
    <t>0269f3da-7e55-4991-877e-67548c8d0ef4</t>
  </si>
  <si>
    <t>15fc8681-cba8-4ac2-b18d-0523666aa622</t>
  </si>
  <si>
    <t>e0e9c50b-c89c-48c8-ae89-9ac22cfa367c</t>
  </si>
  <si>
    <t>42452c7f-facd-48bf-ab81-c0b88ef3aa60</t>
  </si>
  <si>
    <t>1678b058-bb66-4350-983a-b3fb874c3ab6</t>
  </si>
  <si>
    <t>9d89b374-329d-4b00-9ce4-b1d033783381</t>
  </si>
  <si>
    <t>4b5a9307-ffb1-4aab-86f6-8e7754060143</t>
  </si>
  <si>
    <t>24e63637-5ec5-4442-8608-4ec3408ca127</t>
  </si>
  <si>
    <t>3bc8b353-daea-462a-8db1-a054dee1e10e</t>
  </si>
  <si>
    <t>4e5e58e9-e65e-44aa-a864-1a0b6351a29d</t>
  </si>
  <si>
    <t>c09c7a77-c8ce-4d26-9177-b6c9153a984f</t>
  </si>
  <si>
    <t>0e846610-74db-4103-af88-1ebb44d5f82f</t>
  </si>
  <si>
    <t>41696721-6069-4d7a-83aa-cec9f0554f10</t>
  </si>
  <si>
    <t>a31d22b9-ebb7-4d2b-8de1-3d88a029c7d5</t>
  </si>
  <si>
    <t>4e3a2348-4a40-4e4d-9033-b99f0e2ecb79</t>
  </si>
  <si>
    <t>e035899d-de54-4565-b3af-7807d9730055</t>
  </si>
  <si>
    <t>7931306a-0f3f-4910-918f-65cdce0f6949</t>
  </si>
  <si>
    <t>33063bac-c475-4658-8af4-ad50c67ad604</t>
  </si>
  <si>
    <t>e052451d-e44d-4813-9dc4-d5275e79bb3b</t>
  </si>
  <si>
    <t>c4e98165-90ee-4ac4-a579-cced671dddde</t>
  </si>
  <si>
    <t>cd2a93b3-63f8-4893-ae56-e5c635d9b920</t>
  </si>
  <si>
    <t>edca9a1e-ed27-4487-89d9-df4744bee010</t>
  </si>
  <si>
    <t>2c6d678b-0f4c-45af-a24b-18e0ffca804f</t>
  </si>
  <si>
    <t>7e5138fe-a4bb-4582-a060-c969af8d74bf</t>
  </si>
  <si>
    <t>c5b3c9c8-8539-4021-9dea-e9f9dde7d642</t>
  </si>
  <si>
    <t>022f4d5a-ba2e-4ce4-908c-995ed5da61b8</t>
  </si>
  <si>
    <t>cec21724-4be4-4a3f-abbb-fd7113b5042d</t>
  </si>
  <si>
    <t>abf24f41-7d27-446f-bbe2-db501279bc68</t>
  </si>
  <si>
    <t>1e863636-f978-4069-8e2a-07ea3f70bba0</t>
  </si>
  <si>
    <t>d65072ae-0c03-4e8d-b3d5-f3d59f38b06a</t>
  </si>
  <si>
    <t>6c255c20-8943-4abf-897c-c0d2532d5313</t>
  </si>
  <si>
    <t>89ffdf7f-c0b7-42e0-870b-15c4295c9b13</t>
  </si>
  <si>
    <t>30a5b295-a14c-47bb-b737-108d2852ac70</t>
  </si>
  <si>
    <t>1fdf5b0d-6e70-4cca-bb48-1e161be14c1f</t>
  </si>
  <si>
    <t>05ef29d9-2b08-40f6-ba3c-292d3af06a34</t>
  </si>
  <si>
    <t>5a7bd8ff-7cdd-4eff-80b4-8c6ae057c8b4</t>
  </si>
  <si>
    <t>1644363b-c1cf-4d76-a81c-417ca165fcb1</t>
  </si>
  <si>
    <t>64f1ad37-f492-4488-be0a-04a5299da6ff</t>
  </si>
  <si>
    <t>ecaf15c7-64ea-4e9f-b2b6-2177db268412</t>
  </si>
  <si>
    <t>89e51209-aa21-4b68-b278-d123549fac45</t>
  </si>
  <si>
    <t>688a2007-0578-42d5-b981-4beaa0ee43cf</t>
  </si>
  <si>
    <t>928d01c5-71ea-4c94-800e-18869716d645</t>
  </si>
  <si>
    <t>29131d10-f164-444d-9c2f-c10d1884eea6</t>
  </si>
  <si>
    <t>9fef08c8-6876-44ac-b9cb-7a8bc40c1ce8</t>
  </si>
  <si>
    <t>bdfe9e11-4e14-40e9-86ec-3129d4ea104c</t>
  </si>
  <si>
    <t>58d64867-c391-4764-a54f-11abb3be2b38</t>
  </si>
  <si>
    <t>997a61c4-4cec-4e2e-ad5e-24028adae2e4</t>
  </si>
  <si>
    <t>b12c1e6a-9ce0-43a8-9d1a-e0271258303e</t>
  </si>
  <si>
    <t>11f1b891-c19d-4b67-a4c6-09aa9024b76f</t>
  </si>
  <si>
    <t>fc2bd2f6-807b-424b-964d-e23dfec98568</t>
  </si>
  <si>
    <t>df5b60af-3438-4e9a-b0ee-c3ecd8735059</t>
  </si>
  <si>
    <t>49336498-43cf-4e8b-959f-06b5112bed84</t>
  </si>
  <si>
    <t>a2088c90-70d6-458d-9139-56060da421b5</t>
  </si>
  <si>
    <t>30b94cd7-da6c-4d6f-ad05-f6eb5d0a67b7</t>
  </si>
  <si>
    <t>27f09d23-70e0-4cfc-a8a9-144d9b44c7d5</t>
  </si>
  <si>
    <t>ca1a38c3-fb63-4219-8f3e-34b85f22a622</t>
  </si>
  <si>
    <t>fcc6db98-336b-4266-8d2e-5520ebf7e6b1</t>
  </si>
  <si>
    <t>a5713023-1109-4ccb-88ee-2cf6b78f0e43</t>
  </si>
  <si>
    <t>a2c04968-58ec-4c32-9b0d-43467406c844</t>
  </si>
  <si>
    <t>4723822c-5579-41a5-bc3c-79af695d98ad</t>
  </si>
  <si>
    <t>f453d34f-d7ae-466c-914a-19c251b1c95c</t>
  </si>
  <si>
    <t>b5b90419-44f6-41da-be86-9e660f31d95d</t>
  </si>
  <si>
    <t>ea051e03-6872-42ca-9bb4-ad9a92440634</t>
  </si>
  <si>
    <t>0dcb4814-6894-4423-8228-8e3cd19527b4</t>
  </si>
  <si>
    <t>413c9b5f-ca38-4b77-9319-cea1bed4dcc0</t>
  </si>
  <si>
    <t>d530f3db-9c4e-4109-a0a2-905ba4887a6d</t>
  </si>
  <si>
    <t>50a98229-1e51-4694-80d4-0a4f9b86fa79</t>
  </si>
  <si>
    <t>f788e2bc-0b0a-4fe3-9e0b-86f0df5b1c54</t>
  </si>
  <si>
    <t>d2b2dbd0-a568-413c-9915-e60dbda49ee3</t>
  </si>
  <si>
    <t>0790391a-6dde-4b0c-b682-8d00955dd3c1</t>
  </si>
  <si>
    <t>724f87bd-fd05-46b5-a3c8-39fa8a2cd5ff</t>
  </si>
  <si>
    <t>bed6df12-0c6b-4953-9ad0-82cdba5779f6</t>
  </si>
  <si>
    <t>574e6acb-cd3d-4241-a776-5b40e53eb535</t>
  </si>
  <si>
    <t>ff6061fa-16f6-4d43-ac6f-f0fea01bbc40</t>
  </si>
  <si>
    <t>660277dd-b08f-4d35-858f-d2f4e7149b78</t>
  </si>
  <si>
    <t>b469d0e3-aac6-48c1-a431-75e89b687dd3</t>
  </si>
  <si>
    <t>7fa7a1c5-da01-46aa-bae7-ece8a7666a03</t>
  </si>
  <si>
    <t>8f96e02b-921c-4b90-bec3-597ba63941e7</t>
  </si>
  <si>
    <t>13a40695-1945-4bfe-8ce5-22d28c29618d</t>
  </si>
  <si>
    <t>f366c61c-66e1-46e9-9e86-2aaf7e867ec1</t>
  </si>
  <si>
    <t>91d7e61f-8b95-48ff-865e-a38fe2305688</t>
  </si>
  <si>
    <t>d466ca46-fe03-4592-8eff-ab33000e02c2</t>
  </si>
  <si>
    <t>5879ca37-4174-4bd3-9663-75bddd861bc4</t>
  </si>
  <si>
    <t>d5936252-e89c-4a57-b80a-fe5c499ee1f0</t>
  </si>
  <si>
    <t>cf039531-a0ec-495f-bfb8-39a504138e48</t>
  </si>
  <si>
    <t>45169453-0dfe-414d-9569-d81e678d8c63</t>
  </si>
  <si>
    <t>ecdd0cd2-026c-4b56-8b97-c9966307389e</t>
  </si>
  <si>
    <t>2369fa21-4b29-4d78-91e0-5616658d006b</t>
  </si>
  <si>
    <t>25c62378-3744-4615-bb30-a2fb7575df29</t>
  </si>
  <si>
    <t>61c31935-db8a-4b1c-a4ea-5e8f4f3666da</t>
  </si>
  <si>
    <t>44a46f1b-dfca-4c09-bf3b-d12c34e331c3</t>
  </si>
  <si>
    <t>876b52d4-6987-4ffb-a607-eaa5e8bbc79f</t>
  </si>
  <si>
    <t>7e7f22ee-cc87-49d3-b62d-c263197db271</t>
  </si>
  <si>
    <t>e64c8ab9-638b-4650-a5e5-d54b6bf0b51a</t>
  </si>
  <si>
    <t>bc3c5856-8771-47f8-98a5-caec084ae754</t>
  </si>
  <si>
    <t>56319d99-50b8-4111-bca9-49822b1f1584</t>
  </si>
  <si>
    <t>0e3ac802-bb2b-475b-8ee8-e9059053fddb</t>
  </si>
  <si>
    <t>b7ced3cf-bfbf-4ef2-a3c3-ee09971ea72e</t>
  </si>
  <si>
    <t>e254269a-0fc8-4ac3-ab50-8042371b8c44</t>
  </si>
  <si>
    <t>9ff30c95-a905-4553-9dd3-2221de7dfde3</t>
  </si>
  <si>
    <t>5b53d5e2-8469-4fc1-adf7-e89e5e2651b2</t>
  </si>
  <si>
    <t>323eb981-9060-4a4c-87f0-aa33a9b364b5</t>
  </si>
  <si>
    <t>a0f7fd30-7008-422b-8b6e-7919f9e4abec</t>
  </si>
  <si>
    <t>422f1630-90a2-4bed-a63e-139e851dd933</t>
  </si>
  <si>
    <t>c49a7a15-f366-4f11-94d6-995207d7d009</t>
  </si>
  <si>
    <t>4d59fe5a-865e-430e-ac2a-b77c969cbe89</t>
  </si>
  <si>
    <t>ebc8398e-5dc7-4709-901a-c8eef44b95a0</t>
  </si>
  <si>
    <t>68886965-73f7-457e-bdaa-6defafe48767</t>
  </si>
  <si>
    <t>edfa5f66-27ff-41d3-8a1a-bcdf7c04980c</t>
  </si>
  <si>
    <t>4244154e-28e8-43c0-b4fc-6c816c291918</t>
  </si>
  <si>
    <t>cfee8a79-e4b6-4e7c-a615-0da325fd9503</t>
  </si>
  <si>
    <t>14a3c3df-5134-41e7-8e05-a8863a5b0e1f</t>
  </si>
  <si>
    <t>dcdc610e-a5d6-4bd4-b2ab-1e232e186278</t>
  </si>
  <si>
    <t>25bb0f26-bb99-400f-83a7-cb683eca907a</t>
  </si>
  <si>
    <t>23b3b9f2-5dbd-4d72-95c1-2caf45924b47</t>
  </si>
  <si>
    <t>803bb3a0-bcce-44a4-8c92-1c122951a36a</t>
  </si>
  <si>
    <t>13131bb6-5716-4e33-9897-d6ab69a7fa5d</t>
  </si>
  <si>
    <t>8b191071-cb08-47a3-b7a5-dd2d56ea4484</t>
  </si>
  <si>
    <t>af3206d7-7215-47eb-8c0e-53cbeb24bf3d</t>
  </si>
  <si>
    <t>7c97bce0-a551-4db8-9b81-d738f2652fbc</t>
  </si>
  <si>
    <t>d2b48ec2-0bcf-4083-8ccc-e091d8fa5ee8</t>
  </si>
  <si>
    <t>b0164f94-e440-4461-8cc2-0a48cf34a30a</t>
  </si>
  <si>
    <t>8084b58c-a440-45df-9389-a051bf0f89c6</t>
  </si>
  <si>
    <t>855cdaea-1129-4112-a624-513cea735e77</t>
  </si>
  <si>
    <t>519edf39-777e-4c1f-8608-a4f17bf7d1c2</t>
  </si>
  <si>
    <t>29f9ad90-6d87-44fa-9c6c-b8bf6d0f7a50</t>
  </si>
  <si>
    <t>2f9f7cba-b00c-4894-b85d-c2dde1d7b371</t>
  </si>
  <si>
    <t>bd8e8bab-3582-4f81-b87d-03f720098518</t>
  </si>
  <si>
    <t>160e68bc-79a2-4551-982f-fb2e7b7640d7</t>
  </si>
  <si>
    <t>1c24a1aa-8e4d-4b23-a3cf-f854669825ba</t>
  </si>
  <si>
    <t>3cff5a6f-a78b-40af-b232-9a607931312b</t>
  </si>
  <si>
    <t>0bcb58fb-7595-4dc8-b908-261fa11dabb1</t>
  </si>
  <si>
    <t>6d0e39a4-35b6-4c97-938b-faca0c1cd746</t>
  </si>
  <si>
    <t>193a81a0-6e6c-45d6-84e0-a841a5afa408</t>
  </si>
  <si>
    <t>c808f657-2057-43bf-a6bd-d9ea6b4b4773</t>
  </si>
  <si>
    <t>e56fd41d-0430-4c87-b5cc-506cf386ec64</t>
  </si>
  <si>
    <t>871894dc-a505-4525-b2a3-4ccc036bc3f3</t>
  </si>
  <si>
    <t>c0a9508a-b0c1-467b-a44b-3d9b1c6c489f</t>
  </si>
  <si>
    <t>990413f3-c70a-4d99-b1c3-4230575ddcfd</t>
  </si>
  <si>
    <t>5c5f9ca8-d610-4acd-9166-2eb38ea40326</t>
  </si>
  <si>
    <t>231a02e2-a47a-4297-9f8a-465f375f182f</t>
  </si>
  <si>
    <t>4f0f7e85-fe99-46a4-8a3f-211044554a28</t>
  </si>
  <si>
    <t>52037b8a-13ea-4077-be8c-464a80cce10b</t>
  </si>
  <si>
    <t>beaa6501-5d5a-4361-99ba-13bece9eb66f</t>
  </si>
  <si>
    <t>6f30a6b0-4536-4f90-98f4-6533bb0fe114</t>
  </si>
  <si>
    <t>973332b8-63e8-45d7-bd93-999b31d5e322</t>
  </si>
  <si>
    <t>27a6cbc3-5505-457b-ad90-7a646016eddc</t>
  </si>
  <si>
    <t>aa2f11a8-94d4-4730-b77e-7952e5b63d55</t>
  </si>
  <si>
    <t>0c0f2468-c120-4c4d-9bb7-5952038dfad6</t>
  </si>
  <si>
    <t>6bf95c91-fb59-42bb-807e-6c10a9d075e3</t>
  </si>
  <si>
    <t>349bb373-9636-4626-8a81-3145cdc8ae5d</t>
  </si>
  <si>
    <t>922c0339-dcaa-4b0d-a003-af60cb8904c0</t>
  </si>
  <si>
    <t>266366ed-6fab-41f9-af32-28043c97c03c</t>
  </si>
  <si>
    <t>564ddbc5-e0e0-48d9-8040-42c4c0b54678</t>
  </si>
  <si>
    <t>810288a2-a85e-4b38-bb3c-e2d431c74948</t>
  </si>
  <si>
    <t>e29f6d36-5d1d-446c-bdcb-cd91a064a502</t>
  </si>
  <si>
    <t>3baf8b53-bd2b-4f78-9d64-1efa8d183098</t>
  </si>
  <si>
    <t>318f1e31-c1ac-41e8-8180-6f36ea45ae27</t>
  </si>
  <si>
    <t>2745693f-f16b-4e33-9b53-16de4f78e73e</t>
  </si>
  <si>
    <t>ad4269d3-e199-4e8f-9917-8257d54f9570</t>
  </si>
  <si>
    <t>3a624039-b926-4ae5-b5f0-eb81a6f3aeda</t>
  </si>
  <si>
    <t>5094741b-5c94-44d2-868c-6dda93527086</t>
  </si>
  <si>
    <t>40ded3fe-6f91-4e4f-b0c5-f6fef1445730</t>
  </si>
  <si>
    <t>db237887-38b0-4f01-a0c7-22c04854630d</t>
  </si>
  <si>
    <t>1ea9a8a1-d4eb-4a2b-a3b7-6248bd7e933c</t>
  </si>
  <si>
    <t>128175fb-0767-4936-bd1a-404d1c19b964</t>
  </si>
  <si>
    <t>619b8361-c369-4161-a504-c0592ea02e8e</t>
  </si>
  <si>
    <t>5efda5de-3923-4068-bba9-635747d89235</t>
  </si>
  <si>
    <t>20073bdf-04c3-4a6e-b5f9-0676f25aa962</t>
  </si>
  <si>
    <t>f09f7f7c-5347-450d-b917-821d3f0b18ab</t>
  </si>
  <si>
    <t>83881724-b19d-4a25-8801-adbbd235e71c</t>
  </si>
  <si>
    <t>92b588f6-b441-40ac-acc6-5bb73cb661d9</t>
  </si>
  <si>
    <t>f9b1a99f-1038-4969-ba76-b0d7a1fbc345</t>
  </si>
  <si>
    <t>7a4602c6-b7af-48a5-b06d-ee696459d773</t>
  </si>
  <si>
    <t>feafce93-b4ac-4781-908e-6a3dd0486971</t>
  </si>
  <si>
    <t>fa869cae-f7f0-499d-884e-07fdb7ddb217</t>
  </si>
  <si>
    <t>1b9eaffd-4268-4183-9038-b56b7816082c</t>
  </si>
  <si>
    <t>3f62961c-9a70-45b0-ba64-9e8dc8e9e15a</t>
  </si>
  <si>
    <t>92c0cd4e-9a8e-4032-9f3b-a326bc3e6065</t>
  </si>
  <si>
    <t>d99b08cc-a22c-4e24-956c-91f686611b93</t>
  </si>
  <si>
    <t>6cd104d2-6f23-44d3-8714-f139e4570a7d</t>
  </si>
  <si>
    <t>36bb1cab-08a7-45f2-bb6b-dc7d9c47e632</t>
  </si>
  <si>
    <t>b83809e1-1235-409e-9f4e-65f8db84d547</t>
  </si>
  <si>
    <t>f9e59e49-9785-4bb5-899a-e61a652e4e43</t>
  </si>
  <si>
    <t>f49b6bd5-c06b-4288-846a-370dec7d3633</t>
  </si>
  <si>
    <t>74114841-3d1a-4871-a287-b787b5d869a9</t>
  </si>
  <si>
    <t>5b32c7a3-93b5-42a6-b9f5-47f2fd5fb3ee</t>
  </si>
  <si>
    <t>e1552329-0064-4ec6-bda6-4642dcb330a9</t>
  </si>
  <si>
    <t>0869fa2e-631d-4915-940f-edf79138ac08</t>
  </si>
  <si>
    <t>4bea5955-d891-42d2-8dcc-366bb06193c6</t>
  </si>
  <si>
    <t>7651b4f9-9d9f-431e-8ec2-952cb4f7dcf0</t>
  </si>
  <si>
    <t>f84dfc62-24f0-49e0-adb7-fa54f23d4471</t>
  </si>
  <si>
    <t>134f5f9b-0c01-4929-b472-2d6f7658bab7</t>
  </si>
  <si>
    <t>3b9813b1-9a84-4933-a069-d5522beb9145</t>
  </si>
  <si>
    <t>cd443c13-643e-4db1-adb5-aeaec002a468</t>
  </si>
  <si>
    <t>1c24feeb-541e-46f8-9c0d-ada861bdd424</t>
  </si>
  <si>
    <t>c9c4d977-65bb-41b3-a079-872d5728a8c9</t>
  </si>
  <si>
    <t>82de6635-0890-4249-8e10-c14b99352bc7</t>
  </si>
  <si>
    <t>e6e3dafd-9111-4624-a89e-bdfaac679ada</t>
  </si>
  <si>
    <t>de884188-b8b0-46a3-b832-54a5319faa5c</t>
  </si>
  <si>
    <t>40c2d8fa-86b8-468b-ab2f-dd439d7acd58</t>
  </si>
  <si>
    <t>36dcd5ef-2dd7-4f9a-8fad-b727aec3a495</t>
  </si>
  <si>
    <t>357e7bd1-3f94-4435-9805-f3860eadcf1c</t>
  </si>
  <si>
    <t>55d0e269-974c-4e99-a15d-6e55cb2c62f3</t>
  </si>
  <si>
    <t>0992ade8-3152-455e-b844-c5c2e41caf87</t>
  </si>
  <si>
    <t>51e1c755-e061-4bae-94aa-34ed1579d5b3</t>
  </si>
  <si>
    <t>c4f7b1c6-6f0b-494f-95cb-e696e4917d78</t>
  </si>
  <si>
    <t>a31851c0-eec9-479b-b3e6-6434ee6bd1fe</t>
  </si>
  <si>
    <t>4517bebe-f1b2-4522-8dba-b253a220b1f8</t>
  </si>
  <si>
    <t>269b4ce1-ccdd-4eb3-8006-be22f7e2acda</t>
  </si>
  <si>
    <t>2be41be5-106b-4850-a1c5-b94bfae7d64f</t>
  </si>
  <si>
    <t>d54bd722-7e1a-4c82-887a-f9b658d1c473</t>
  </si>
  <si>
    <t>6e198659-d3d3-4f4b-873b-29ea9ed4c5be</t>
  </si>
  <si>
    <t>b015b2ab-96bf-4fe1-9532-e24e3d77f7a0</t>
  </si>
  <si>
    <t>590cd822-9664-4876-9a24-69386c79ddb6</t>
  </si>
  <si>
    <t>9af1ed87-a508-4ea7-8235-29ada421da5f</t>
  </si>
  <si>
    <t>c303fcfe-03c1-4abf-aabb-78ef0fd301de</t>
  </si>
  <si>
    <t>46a4f1a3-2dc1-4db1-b088-f9d97d0fa089</t>
  </si>
  <si>
    <t>aa0043a3-6215-4c1f-b738-1893fe1e858e</t>
  </si>
  <si>
    <t>649dbea6-016a-406a-917b-bd1a00157da3</t>
  </si>
  <si>
    <t>0da06e79-c527-47d2-970f-de9416ffbc70</t>
  </si>
  <si>
    <t>89b931a5-75c5-4747-a7fd-335704eaf957</t>
  </si>
  <si>
    <t>3bb52e32-5c88-40f1-84e5-ef47f2b5739d</t>
  </si>
  <si>
    <t>16ae2d5f-0536-4166-80ba-31e1ec3f96ca</t>
  </si>
  <si>
    <t>83c9264e-d386-4f2d-b6e3-8cba8b612ad6</t>
  </si>
  <si>
    <t>95899fcc-d930-4e00-b06b-409c4f25fd41</t>
  </si>
  <si>
    <t>d2acd264-369b-4cb6-90fb-a6ecffe63c67</t>
  </si>
  <si>
    <t>da726f5d-3bfb-4d76-93bd-b32d4cfa2ee1</t>
  </si>
  <si>
    <t>ff3f7d69-b82e-42f9-8256-c128b6f39ee9</t>
  </si>
  <si>
    <t>138a1c40-a715-45e0-a88a-77a9e3376ebf</t>
  </si>
  <si>
    <t>9c9278b6-69e8-4961-b430-e464f1dad987</t>
  </si>
  <si>
    <t>33a1adaa-bc13-49ae-af73-27cb17949ea4</t>
  </si>
  <si>
    <t>5b13959d-e439-49d5-9f7e-110f80c4b080</t>
  </si>
  <si>
    <t>88ffe6e6-72e6-4f39-80a2-e4d8f149eba0</t>
  </si>
  <si>
    <t>7bb0b9bd-ed23-4d1b-a382-234ea5a8af02</t>
  </si>
  <si>
    <t>fc254694-1e91-40bc-9d43-718566d88d09</t>
  </si>
  <si>
    <t>61a1b6a8-208b-476c-8d86-4e982798b488</t>
  </si>
  <si>
    <t>561bd83b-d436-474e-a789-4db4fd5730e4</t>
  </si>
  <si>
    <t>02d89dea-06ac-4f42-bb27-9dbd8495e68f</t>
  </si>
  <si>
    <t>c7faea45-736b-46b5-82f4-6ef1119d7731</t>
  </si>
  <si>
    <t>ee9ea1dc-7617-4101-bc8b-b36dfe92bd05</t>
  </si>
  <si>
    <t>8a56f08d-f331-450d-bd4e-3cda434383bc</t>
  </si>
  <si>
    <t>4984b3f1-241d-4ba3-ba84-cd59f98df65e</t>
  </si>
  <si>
    <t>7db53bb0-8b04-4613-ac45-a214b2193176</t>
  </si>
  <si>
    <t>668e2478-f51c-4d91-a535-80c77add5fff</t>
  </si>
  <si>
    <t>c5e248a9-dd33-4bcb-a9d0-b7e3e7aa7346</t>
  </si>
  <si>
    <t>95f4eae5-9a76-491e-9bdd-717d707af727</t>
  </si>
  <si>
    <t>2aeff6bb-b1e8-424f-bd62-7dfb79677488</t>
  </si>
  <si>
    <t>b5c68066-bbcb-4e64-bfec-155170acb102</t>
  </si>
  <si>
    <t>b20c519b-2c5f-4f31-a4b6-2d2becbd6d34</t>
  </si>
  <si>
    <t>1e2f3191-665a-497d-8827-6ea35be1591e</t>
  </si>
  <si>
    <t>c274c358-1759-4056-9814-c18977b1d948</t>
  </si>
  <si>
    <t>6297214e-f228-47fe-bd5b-2f60e6411c13</t>
  </si>
  <si>
    <t>0c1379e3-1495-4370-b096-739b722609d6</t>
  </si>
  <si>
    <t>6bd086b0-f1ad-4ea8-848b-82d0c41ab055</t>
  </si>
  <si>
    <t>10164f27-e550-48a8-90e3-fddbe73cd532</t>
  </si>
  <si>
    <t>c6a2d7c0-1d36-4f22-a62a-1a9938bdc6cc</t>
  </si>
  <si>
    <t>2b4e2d7a-d436-435b-ad2d-3c38a024ce7e</t>
  </si>
  <si>
    <t>75eaf13f-9747-40e8-9607-105ca96803ca</t>
  </si>
  <si>
    <t>320363b2-eb4c-47cd-a398-e53a0b38046c</t>
  </si>
  <si>
    <t>16d1febc-32f7-4e0e-9441-ff9a1a2ffdc3</t>
  </si>
  <si>
    <t>c9d40b3d-0812-4eee-98bb-70159fa77f8f</t>
  </si>
  <si>
    <t>f77619d2-1b08-4316-a3ce-cf29b5f330d8</t>
  </si>
  <si>
    <t>c8dcb89d-c311-4709-8570-5672cfbe581f</t>
  </si>
  <si>
    <t>9eb95487-c257-4e87-8329-cff7eedc667c</t>
  </si>
  <si>
    <t>28f5ab35-d0bf-4180-9813-61bad45d4801</t>
  </si>
  <si>
    <t>be8e9876-ffbb-4834-903f-e7d55ae88d59</t>
  </si>
  <si>
    <t>8f60b464-138b-4ec9-ae2c-a4688cc0e83f</t>
  </si>
  <si>
    <t>6c26744e-69c6-4afc-9ff9-4660349c6822</t>
  </si>
  <si>
    <t>12e65f85-96ca-46ee-a60e-28cab6607dd7</t>
  </si>
  <si>
    <t>4403d2ff-0c5d-4885-b891-246723fb443a</t>
  </si>
  <si>
    <t>9999f4be-1bb9-4fa4-be14-8739248ce5be</t>
  </si>
  <si>
    <t>4a9ec4bf-3e51-46c8-aba2-1c60c03ea564</t>
  </si>
  <si>
    <t>71eb124e-ac33-4e76-885a-f4fbeeaffa1f</t>
  </si>
  <si>
    <t>8398738b-6658-478b-b171-8d283f39b5e0</t>
  </si>
  <si>
    <t>536e3954-08a3-4edc-80bd-6cda27922845</t>
  </si>
  <si>
    <t>f54a6c95-d848-4922-8360-1bb26f3c3fb6</t>
  </si>
  <si>
    <t>a6e55585-6482-46e0-a5fc-238f5c9c9d52</t>
  </si>
  <si>
    <t>27096f2b-b23e-4f19-a19d-ca2f175e9474</t>
  </si>
  <si>
    <t>a1f7efee-617d-4e52-8219-bfea1c3bba99</t>
  </si>
  <si>
    <t>9c5bef9b-9c70-43e9-b873-ed8d63818ff8</t>
  </si>
  <si>
    <t>0a66be93-a4b9-41b0-a2b6-90417671be29</t>
  </si>
  <si>
    <t>72da2009-0c36-4929-8cba-d57f3997e4ed</t>
  </si>
  <si>
    <t>c89a0e26-f72b-475e-8c1c-f130358777a0</t>
  </si>
  <si>
    <t>3acaa505-76d9-4109-9f10-7dff6b0811e6</t>
  </si>
  <si>
    <t>d9d499df-989e-4771-a6d0-f25c59605c4e</t>
  </si>
  <si>
    <t>cd086319-5038-4e53-918b-95e4505b7c31</t>
  </si>
  <si>
    <t>e63f6381-196f-4c9f-8c21-47d4a0c38a0d</t>
  </si>
  <si>
    <t>67e28b2a-fcef-4ac9-858e-a18251d91c78</t>
  </si>
  <si>
    <t>badd9fa3-f4e0-4abf-a352-2b61e5570abe</t>
  </si>
  <si>
    <t>593e9e1c-f809-4118-9c2d-f1fd60cfb2dc</t>
  </si>
  <si>
    <t>aad7a936-dca2-4cfb-ade9-8936eb652e1c</t>
  </si>
  <si>
    <t>fff2b8df-e224-49be-82e4-3c0b017fe240</t>
  </si>
  <si>
    <t>7ec3b405-65b3-4d8e-a49c-77c4f2c3d097</t>
  </si>
  <si>
    <t>aedb246f-360b-4385-a961-7a5341625bea</t>
  </si>
  <si>
    <t>57b83822-2a9a-49e6-ab59-52881c975194</t>
  </si>
  <si>
    <t>9857a2e1-a5cf-4118-ad05-00edaf8de3e7</t>
  </si>
  <si>
    <t>13ef4b6b-2166-4f7a-9921-472c69de8234</t>
  </si>
  <si>
    <t>b096c370-a965-44cb-bcef-22d15b8ae316</t>
  </si>
  <si>
    <t>27325fca-6568-4390-a4f1-6be677673749</t>
  </si>
  <si>
    <t>540562d8-0632-48ba-9baa-b0611d5313a6</t>
  </si>
  <si>
    <t>a64ba023-34c9-45b1-aa6e-2a44c3317679</t>
  </si>
  <si>
    <t>c2173bc0-eb9f-4b16-93bc-c9f74893627d</t>
  </si>
  <si>
    <t>58051aab-f768-42c4-91ac-8db078429d46</t>
  </si>
  <si>
    <t>bba5bbc7-4554-4839-8cb3-938b03fd54ab</t>
  </si>
  <si>
    <t>4a96fb52-457f-4e75-b182-3095e38a9fa1</t>
  </si>
  <si>
    <t>152c44bd-9825-413f-a0d0-1cc3bc96ad2d</t>
  </si>
  <si>
    <t>5542de7e-950f-472f-8eb8-83749f33e9ea</t>
  </si>
  <si>
    <t>7b0ec9f3-1af2-45ef-bc84-e60c7a457cd4</t>
  </si>
  <si>
    <t>3e2b10cb-001b-4c7d-925d-3262765a442a</t>
  </si>
  <si>
    <t>90723f62-bad6-4011-8ec7-ef70fe9cd305</t>
  </si>
  <si>
    <t>842c3303-69bf-4fca-b4a9-6e9c6691f233</t>
  </si>
  <si>
    <t>9303be42-abd4-4ccb-b1a0-742be06fab4b</t>
  </si>
  <si>
    <t>OrderID</t>
  </si>
  <si>
    <t>OrderDate</t>
  </si>
  <si>
    <t>Amount</t>
  </si>
  <si>
    <t>Profit</t>
  </si>
  <si>
    <t>acquisition_channel</t>
  </si>
  <si>
    <t>geography</t>
  </si>
  <si>
    <t>industry</t>
  </si>
  <si>
    <t>customer_type</t>
  </si>
  <si>
    <t>7bb379c1-c336-43bb-95a3-5a86a0921d51</t>
  </si>
  <si>
    <t>dace2851-f7ab-4971-b1c7-1e538da053b7</t>
  </si>
  <si>
    <t>0dcb907f-5cdc-48a1-be3e-09af2d45d682</t>
  </si>
  <si>
    <t>444f676b-e5da-4676-9384-63939338bb2b</t>
  </si>
  <si>
    <t>a9f8a7e0-bd52-463a-9e19-78abd05bf840</t>
  </si>
  <si>
    <t>0b1ccc02-cd8f-4ead-964d-b0da23d0fbc8</t>
  </si>
  <si>
    <t>87b870d2-1091-4462-82de-316da32e4451</t>
  </si>
  <si>
    <t>93392840-7d8d-4673-9f24-9195e5250a36</t>
  </si>
  <si>
    <t>f103c0f8-3fa5-426d-8bd2-195be1f03031</t>
  </si>
  <si>
    <t>e12f1c44-8e8f-43bd-9af9-ae7cbfd6e2eb</t>
  </si>
  <si>
    <t>05a616fa-731b-4dfe-aa27-b2343b949b01</t>
  </si>
  <si>
    <t>605c7273-8bfc-458f-9acc-7e7f6de56222</t>
  </si>
  <si>
    <t>b47087fa-a836-4f28-b8a9-e9f7d40d4d17</t>
  </si>
  <si>
    <t>916373db-977b-4044-93ba-cea8e373fe8b</t>
  </si>
  <si>
    <t>abc99c8a-e83b-41b0-9200-d455593b659f</t>
  </si>
  <si>
    <t>e9e3c10d-9e0c-46ee-9a14-e3d2add4f681</t>
  </si>
  <si>
    <t>00539a6b-2ff6-4811-a509-7e02f4b3a5ce</t>
  </si>
  <si>
    <t>a83ed4cc-4494-45b5-98b2-7053d03e1048</t>
  </si>
  <si>
    <t>aa94eda6-b1bf-4e85-a46c-f3828e673e6c</t>
  </si>
  <si>
    <t>b5bb4074-9ebf-4bd9-bd36-204e915be8df</t>
  </si>
  <si>
    <t>0efbb086-7bd9-4000-b783-a8c4d1421bb3</t>
  </si>
  <si>
    <t>24c59db1-7c6c-4b20-9715-57f065191e30</t>
  </si>
  <si>
    <t>bcea1e4e-60a6-4473-a4be-f51e148f1d3e</t>
  </si>
  <si>
    <t>3c3ead46-163e-4cfa-9b34-b08e6504fc02</t>
  </si>
  <si>
    <t>66e0aa6b-a08d-4c33-81e6-2886c23799ac</t>
  </si>
  <si>
    <t>b3894082-0376-4950-9fdb-55779379f3b9</t>
  </si>
  <si>
    <t>5a0f8345-b052-4c11-8781-3f9b7db8fefd</t>
  </si>
  <si>
    <t>b8ef7859-a8f0-4c45-8d86-7dd555a7cb94</t>
  </si>
  <si>
    <t>0d808ddc-63b1-4cea-9ace-c4ba601bee2b</t>
  </si>
  <si>
    <t>a30f0290-fb09-4a21-8d6c-a78e7c0cf55a</t>
  </si>
  <si>
    <t>fb240ddb-d13f-4949-b4fc-9c401743b97c</t>
  </si>
  <si>
    <t>14f4d2ed-5c9f-465e-8af1-d09b1ec0eb48</t>
  </si>
  <si>
    <t>2ef65725-b03e-4990-84ee-c570efde24eb</t>
  </si>
  <si>
    <t>cdda88ff-bcf0-446d-9ad4-665623773a96</t>
  </si>
  <si>
    <t>e675b64e-84cf-4682-a690-771207a42eb9</t>
  </si>
  <si>
    <t>18fbc90c-3de7-454b-8099-0a01aad3406e</t>
  </si>
  <si>
    <t>73bf20cf-2121-43cb-910a-8ce639371da0</t>
  </si>
  <si>
    <t>3aebe515-e562-4cea-b285-0244bb932151</t>
  </si>
  <si>
    <t>ddfff7e7-472e-4fef-9bb0-941c12cf9b2e</t>
  </si>
  <si>
    <t>b955ac12-947e-4e96-a0d4-7d1d8dec4569</t>
  </si>
  <si>
    <t>36202e36-dda5-4b81-ba77-edfb471bffcf</t>
  </si>
  <si>
    <t>2426a707-ef93-4e95-a433-721358cab884</t>
  </si>
  <si>
    <t>1911016f-033e-4df1-9fbc-200536b67b40</t>
  </si>
  <si>
    <t>59766a2b-7571-4bc0-a40c-c9bec8e532b0</t>
  </si>
  <si>
    <t>d8bcbeea-369f-414e-b83a-5f5130a1e01d</t>
  </si>
  <si>
    <t>9567d888-e5eb-42de-9d98-b20a640ee1d0</t>
  </si>
  <si>
    <t>2fc7e578-9b9c-4d4d-bcf7-e9d2d0551d9a</t>
  </si>
  <si>
    <t>0e67cac0-781c-49d6-8170-d96020dc8399</t>
  </si>
  <si>
    <t>aefd4b25-e30c-40ae-bd46-d26ec40a1a53</t>
  </si>
  <si>
    <t>8be1ca72-0c9f-49e8-8379-cf0a201772aa</t>
  </si>
  <si>
    <t>cfa686e1-1d09-486d-b7f0-cfec291f112c</t>
  </si>
  <si>
    <t>71d0f32d-8705-4d2c-81c3-b18acd3d870f</t>
  </si>
  <si>
    <t>43ce463d-3605-4388-b636-3d95d93fb100</t>
  </si>
  <si>
    <t>6f5582de-fd33-449d-bff2-d2469c8484bc</t>
  </si>
  <si>
    <t>cd55de86-57d6-4323-a9f2-4cbcdf080f3d</t>
  </si>
  <si>
    <t>202fad47-8bbf-4836-8e69-609150bd9f6e</t>
  </si>
  <si>
    <t>8b9bdd3e-65db-4ddd-a69a-b04f92047c53</t>
  </si>
  <si>
    <t>963d91fe-6b75-4f37-ad95-6389412b4c60</t>
  </si>
  <si>
    <t>9022c269-a079-4956-80d8-d173c0eb55da</t>
  </si>
  <si>
    <t>bc970fcf-5287-433d-bbb5-56e44facbb58</t>
  </si>
  <si>
    <t>85149277-7080-4717-a5b2-3fee4235429e</t>
  </si>
  <si>
    <t>696f693f-61dc-4361-a417-5f5b7c50df49</t>
  </si>
  <si>
    <t>5b43c304-5f56-4c53-a618-7334a134abc4</t>
  </si>
  <si>
    <t>159fd913-85ca-408f-b4b2-f9b7131cff9e</t>
  </si>
  <si>
    <t>d1e2670b-1938-4329-80a0-d02b3b9e4c16</t>
  </si>
  <si>
    <t>bd91ded9-20a7-4d1a-b8ec-1dfd6b0db835</t>
  </si>
  <si>
    <t>652b6273-6b77-4e26-a496-874a12e3c10c</t>
  </si>
  <si>
    <t>33526e61-e6df-44ea-98d3-d55832bc618c</t>
  </si>
  <si>
    <t>c4e015b9-f613-4f7d-9064-0f22fccee369</t>
  </si>
  <si>
    <t>aca53788-1738-449f-90c6-b4e712685cb4</t>
  </si>
  <si>
    <t>afca3b49-102d-4d5f-8c30-f9fd125a491b</t>
  </si>
  <si>
    <t>59226774-a88c-4e6f-885c-a871d4e30e87</t>
  </si>
  <si>
    <t>a3f8add6-7089-4078-898f-c577206cc56b</t>
  </si>
  <si>
    <t>3e65d003-e4fb-48ce-a099-9e720855ed34</t>
  </si>
  <si>
    <t>c4231e9e-49c0-433e-a693-6af70949190d</t>
  </si>
  <si>
    <t>8150a8d5-2347-4d39-980d-0a7a21baf606</t>
  </si>
  <si>
    <t>8af91495-a24e-4122-bbd6-560128b27c5a</t>
  </si>
  <si>
    <t>54b6923e-8b1a-4972-8467-c65f4b9854b9</t>
  </si>
  <si>
    <t>30dce6cb-4976-4a40-9fc2-10b97440fdb2</t>
  </si>
  <si>
    <t>962a070c-ae64-4ce3-be76-8e1c97462f70</t>
  </si>
  <si>
    <t>c604d65c-9a0a-44e4-bc36-1d8bc8cf11b6</t>
  </si>
  <si>
    <t>8a157936-288d-419b-802a-a462cd09b516</t>
  </si>
  <si>
    <t>baf66527-5e31-4297-806c-60541f611b71</t>
  </si>
  <si>
    <t>2eb46e16-03d2-4676-8e94-75583f19c7ae</t>
  </si>
  <si>
    <t>1173b417-7ab8-4052-a79a-736f48f20c0f</t>
  </si>
  <si>
    <t>e4ef9481-ec7d-4749-8c0b-c02a4fa3dbbd</t>
  </si>
  <si>
    <t>ea7d306b-bca2-4514-ba8a-e342ca05cab1</t>
  </si>
  <si>
    <t>20b5ff74-93ac-4b96-b0ca-fb018133cdc8</t>
  </si>
  <si>
    <t>8b3154b7-8c5e-4a9b-838a-32b8bc3dc13f</t>
  </si>
  <si>
    <t>56a1a896-7123-4f1c-a47e-517863e379bc</t>
  </si>
  <si>
    <t>20d862f7-e6f0-4eb4-ac76-624c8bc4ed46</t>
  </si>
  <si>
    <t>298d51fc-4968-4817-831e-87e4d21b5a47</t>
  </si>
  <si>
    <t>4ec96201-2ce9-4479-953e-35694531e4f8</t>
  </si>
  <si>
    <t>5355c02c-6bff-47cf-afff-57e08f901054</t>
  </si>
  <si>
    <t>0773b543-bff2-4f71-b692-7c1f7b893215</t>
  </si>
  <si>
    <t>4bdeaff5-f0b9-4a83-837c-2a372c48ad63</t>
  </si>
  <si>
    <t>da7225ec-647c-40da-a720-a0cf971fc1ba</t>
  </si>
  <si>
    <t>1848fec9-a7d0-4f90-a3fa-9eb92ed4f3fa</t>
  </si>
  <si>
    <t>6f9a0b9c-7293-4163-8b80-9747bb58f6d8</t>
  </si>
  <si>
    <t>3da84df6-682f-4f90-abde-dcc16b3b1012</t>
  </si>
  <si>
    <t>28ec4b82-1d11-4b50-a4f5-e332a8b3a94d</t>
  </si>
  <si>
    <t>01376de7-197d-4ff1-8527-d2d2930ffd7b</t>
  </si>
  <si>
    <t>807dc813-89f3-4ed6-835d-68367831833d</t>
  </si>
  <si>
    <t>b7ddea49-f01f-432c-b91c-f7c826e7c18b</t>
  </si>
  <si>
    <t>0f8103d3-9eec-474a-9b9f-fcfd9dad9173</t>
  </si>
  <si>
    <t>cceb0887-d20a-4ce0-99ca-ceaf734c0258</t>
  </si>
  <si>
    <t>7c4517f0-17b0-4629-8b75-35c7167ba9c3</t>
  </si>
  <si>
    <t>83c0c460-b310-4f59-8526-b337f5a2115c</t>
  </si>
  <si>
    <t>f6bfd547-7768-4047-83dc-da86c7e3214b</t>
  </si>
  <si>
    <t>c5d7870b-d477-4c0e-8f58-a53ebb866bcf</t>
  </si>
  <si>
    <t>6c603fae-e6b9-4b8c-af15-4df75879f12b</t>
  </si>
  <si>
    <t>b934719d-097c-4b82-8cfa-02c714a51b17</t>
  </si>
  <si>
    <t>e32e2822-d0af-4e5f-8167-a49c84b726aa</t>
  </si>
  <si>
    <t>732b0c08-5ae8-4191-9ab9-0b313f53ba2a</t>
  </si>
  <si>
    <t>ccc3cfdd-e06d-42a1-a23a-e9160da55b98</t>
  </si>
  <si>
    <t>40e74fef-e3a9-4db9-b66d-4d6f20bbf1fe</t>
  </si>
  <si>
    <t>bc17cfc1-038a-47cb-841f-8a329f977510</t>
  </si>
  <si>
    <t>52fb1830-de42-4ccf-9c94-1e8b21973b24</t>
  </si>
  <si>
    <t>a55e4701-e2c5-4c60-9051-7b52ce4a88e3</t>
  </si>
  <si>
    <t>02ab71fe-f0be-44aa-99e1-8bf08ea41294</t>
  </si>
  <si>
    <t>3b739b1e-482e-410c-9a1a-dad874dea453</t>
  </si>
  <si>
    <t>3e71109d-8d99-4969-8314-8cde367be0ef</t>
  </si>
  <si>
    <t>babb2b2b-b13f-4151-b280-8248132df02d</t>
  </si>
  <si>
    <t>e4c9f35b-2561-48ba-b0c8-6229fa6a5276</t>
  </si>
  <si>
    <t>02fd4912-d772-4081-b109-766490f4c739</t>
  </si>
  <si>
    <t>29c8df0c-d006-4850-8c3c-e181825e24b6</t>
  </si>
  <si>
    <t>f289ef1a-7d12-4ae5-9d1c-9461de5b5543</t>
  </si>
  <si>
    <t>099cfb74-7914-4300-956e-ef2f5cc6ce16</t>
  </si>
  <si>
    <t>cab478de-22cb-482f-97b0-30bc60d09d29</t>
  </si>
  <si>
    <t>30fe6cf7-eb3a-41ba-8cbe-ba3a13aa6eca</t>
  </si>
  <si>
    <t>2901f304-ef5e-4384-b02f-9895b64e90d5</t>
  </si>
  <si>
    <t>a21f507a-b24a-4521-86ab-0451ef274f01</t>
  </si>
  <si>
    <t>f1d0cd91-9878-436f-8706-626ce8d9fff5</t>
  </si>
  <si>
    <t>17e8516c-9cbf-4775-b4f4-4f4aa8751fa5</t>
  </si>
  <si>
    <t>39ccf5b7-d173-44e4-a552-1e7d4e603a30</t>
  </si>
  <si>
    <t>bcda9865-1f27-42d0-926f-7a9731dadf6b</t>
  </si>
  <si>
    <t>0d1c464e-f8ed-4e0d-9664-5db5c52c5c0b</t>
  </si>
  <si>
    <t>dc7d6cbe-9f53-4d12-a59d-bc4d65190584</t>
  </si>
  <si>
    <t>eb33574b-539b-4783-be9f-c416d11185e1</t>
  </si>
  <si>
    <t>6bd9cfb0-0cd3-49df-8a49-1e7acdb01942</t>
  </si>
  <si>
    <t>05ff1942-0328-4fc8-a4be-ba5ba1e6d42f</t>
  </si>
  <si>
    <t>65da197b-34a3-4ba5-af3b-161e7c5e898a</t>
  </si>
  <si>
    <t>a179a62e-d7ac-42c4-8bb2-426a0175711c</t>
  </si>
  <si>
    <t>ba992440-d43e-473a-bbbd-d9cf465d1381</t>
  </si>
  <si>
    <t>7476f6f2-fdaa-4646-b50e-b8deae175d1c</t>
  </si>
  <si>
    <t>c442dec2-dd64-41ad-b1d9-8551a98973fd</t>
  </si>
  <si>
    <t>82ec75a3-14ef-411b-82d0-1abe177cf71a</t>
  </si>
  <si>
    <t>281b9e69-745f-4fc1-8655-46029fe7f87b</t>
  </si>
  <si>
    <t>6c7b9c9b-7a05-4081-9471-386684e73d02</t>
  </si>
  <si>
    <t>a32e16ea-a744-40cb-9697-785a360031c3</t>
  </si>
  <si>
    <t>2000893b-1fc0-4ba4-b931-fc6350d2cf46</t>
  </si>
  <si>
    <t>d625d815-6a0b-4ba3-b624-d02de00e1fe6</t>
  </si>
  <si>
    <t>2b0f6472-4304-43ad-a9de-3940307e1887</t>
  </si>
  <si>
    <t>b4790b9b-5676-44cf-a158-8a1fa875e786</t>
  </si>
  <si>
    <t>9a2afb56-1306-42ee-ab46-4af074617be1</t>
  </si>
  <si>
    <t>399e904c-cf43-49ab-ba33-dc3176abd5c3</t>
  </si>
  <si>
    <t>17744f99-cfee-460b-80b4-625b7cf76679</t>
  </si>
  <si>
    <t>05aa2071-e77b-47eb-a167-4453260cf7df</t>
  </si>
  <si>
    <t>38347586-c949-4e56-91c4-346a1264dc2f</t>
  </si>
  <si>
    <t>08d0cbcd-9c09-4dae-a3ba-3b5427b53b6d</t>
  </si>
  <si>
    <t>9dcea538-9a62-4dfd-a664-4f2224d4b51b</t>
  </si>
  <si>
    <t>661e1b4b-08bb-4f60-8d4a-0146d1d10c5f</t>
  </si>
  <si>
    <t>6f961d70-8c32-4b69-91ff-74ad18792dc9</t>
  </si>
  <si>
    <t>12fbf4b0-d8c3-422b-8695-c37fbade14b5</t>
  </si>
  <si>
    <t>f95c78a4-62a8-42c1-bc54-da289088d15e</t>
  </si>
  <si>
    <t>dab1f272-0c1c-4f08-8801-c7452ccab5a3</t>
  </si>
  <si>
    <t>765fe312-1488-4e51-adb2-c3f7ff5f0ae8</t>
  </si>
  <si>
    <t>78f1643d-bd9d-4d1d-9886-40e79e301a06</t>
  </si>
  <si>
    <t>d1aaef2d-69d6-4070-bd36-c2083540d0dd</t>
  </si>
  <si>
    <t>1ce28729-58dd-4710-ae7a-30518a5a4c63</t>
  </si>
  <si>
    <t>116b2ad6-a98d-4db1-ba16-419af6e16f01</t>
  </si>
  <si>
    <t>9460c80d-639b-46be-b00f-1d76419e3580</t>
  </si>
  <si>
    <t>fc7bea84-1323-4373-8933-c031c7112191</t>
  </si>
  <si>
    <t>b3110270-8544-4011-8913-7fcd9c9145ee</t>
  </si>
  <si>
    <t>99c06110-9a08-4e54-827e-f37502230bb2</t>
  </si>
  <si>
    <t>3d52e4d0-79ee-4fa2-abc0-773b518ba318</t>
  </si>
  <si>
    <t>b6131d7a-2089-4a54-865f-74971282ff76</t>
  </si>
  <si>
    <t>f53e51c8-3926-4813-a190-46cb2a6d15d4</t>
  </si>
  <si>
    <t>f0ac841d-d0ba-44df-bf92-14ffd30fc169</t>
  </si>
  <si>
    <t>ac44d944-07ae-4de0-9413-0c23fb16f767</t>
  </si>
  <si>
    <t>3f42ab9d-1e36-490f-8789-3602d933964e</t>
  </si>
  <si>
    <t>266b758f-a688-4005-afe2-4dc016f0f7c2</t>
  </si>
  <si>
    <t>4f41761c-dc34-4a64-a43d-72d3fdc5d253</t>
  </si>
  <si>
    <t>dd03f20f-175b-496a-9f31-91aeef52ebc6</t>
  </si>
  <si>
    <t>974082ec-dcf5-49a1-a680-cd6c2af2ddc5</t>
  </si>
  <si>
    <t>97350a1f-31b5-4800-9fa7-53eb503a0144</t>
  </si>
  <si>
    <t>669a43df-abed-43cb-ba25-606551bfa393</t>
  </si>
  <si>
    <t>97c0a14a-735a-4fcf-8f24-53c1ab6a9776</t>
  </si>
  <si>
    <t>292d3e41-53d6-4939-be52-2e286bf40623</t>
  </si>
  <si>
    <t>8079ed87-d684-49e1-89af-03447d32ce93</t>
  </si>
  <si>
    <t>9ef5dd47-340d-4a9d-a2f0-4cee1aaebc21</t>
  </si>
  <si>
    <t>46ad2b8b-1ddc-45b6-bcd3-69d18c05e437</t>
  </si>
  <si>
    <t>a330f8ac-2708-46ab-80c5-e4442f9f8320</t>
  </si>
  <si>
    <t>a12ec100-aca1-4626-a7d8-8ca6ed138150</t>
  </si>
  <si>
    <t>38fe4a48-6073-43f0-bf27-f5f5255ab646</t>
  </si>
  <si>
    <t>c9349922-8569-4771-a64d-cf91dcb99fd4</t>
  </si>
  <si>
    <t>a47162fb-5457-46ca-99f7-d8a668a710fb</t>
  </si>
  <si>
    <t>b3c09fe6-32f7-4dc4-9e3a-320127db524c</t>
  </si>
  <si>
    <t>6f512363-5d32-43b9-a3bc-2410222a198a</t>
  </si>
  <si>
    <t>c1b89a3b-89b7-4fca-bbba-8af9fed1db4e</t>
  </si>
  <si>
    <t>e6594309-405d-4541-9d0d-1191a9afe0e0</t>
  </si>
  <si>
    <t>e7c6cd8b-d232-4142-bb5e-3a581387372a</t>
  </si>
  <si>
    <t>d21a6cf3-410d-4d4d-94bd-256234716992</t>
  </si>
  <si>
    <t>b8ad3981-30e3-4659-8f10-d376502b6cad</t>
  </si>
  <si>
    <t>2c965b24-84a1-4e14-9667-41199e1417db</t>
  </si>
  <si>
    <t>4629f462-4935-4861-9982-07be0c0cfdc8</t>
  </si>
  <si>
    <t>75c0e288-ff12-4337-98f5-719bda01bce6</t>
  </si>
  <si>
    <t>f787e58f-5cb2-4b0b-96e5-8631ac57386e</t>
  </si>
  <si>
    <t>ecffa20d-af69-47e7-a367-ce19f15d6185</t>
  </si>
  <si>
    <t>c53bb7f2-e687-4f7a-ad76-428acec28b53</t>
  </si>
  <si>
    <t>7b660487-cc99-4e4f-b8f8-a7a5d0bbebc8</t>
  </si>
  <si>
    <t>067b1bc8-9b36-4f7e-b240-c84cdef7a71e</t>
  </si>
  <si>
    <t>d332111d-d5d5-4df2-8984-a5604a9b93e3</t>
  </si>
  <si>
    <t>762eb686-27d8-4c20-a515-50fe9a811cfe</t>
  </si>
  <si>
    <t>b75a49d0-336b-49c2-9f61-90a97be70b25</t>
  </si>
  <si>
    <t>d2bed069-578f-49c3-ba61-b12befe14cb4</t>
  </si>
  <si>
    <t>0a9dc6d4-98cf-47d2-8c01-e48cff10c67c</t>
  </si>
  <si>
    <t>08ac2eee-ef15-4913-bf52-9c67ad79e2c3</t>
  </si>
  <si>
    <t>c8601af8-746b-4d7c-b616-ece3fbc7b088</t>
  </si>
  <si>
    <t>645bcbeb-9b5d-4810-9e1e-1985af96d2dc</t>
  </si>
  <si>
    <t>8beac090-816e-4c17-b686-a3c35a552c1d</t>
  </si>
  <si>
    <t>60c59ea4-51eb-47c6-978a-0b0bf09b7a31</t>
  </si>
  <si>
    <t>1617d12f-cbb0-4a38-8220-e393e66c3b86</t>
  </si>
  <si>
    <t>3c1d4600-cffb-4029-9277-f58e2677fb04</t>
  </si>
  <si>
    <t>1cee6891-eca7-490b-8658-0d6ca58913a4</t>
  </si>
  <si>
    <t>7e906984-4ad7-43a3-bf76-8c36d7f8e74d</t>
  </si>
  <si>
    <t>99ee4290-b701-4c8a-8239-74f9e1feae58</t>
  </si>
  <si>
    <t>3ff470b8-adb6-4ecc-9228-66ba0b1db79d</t>
  </si>
  <si>
    <t>83825b61-03e6-422b-b666-b29090571c7d</t>
  </si>
  <si>
    <t>1fc2513f-5a40-4cdc-8779-991af8b98c12</t>
  </si>
  <si>
    <t>22288b73-8410-4538-b5fe-531b910a3f75</t>
  </si>
  <si>
    <t>361165a5-6c9e-4126-8230-55567f52762b</t>
  </si>
  <si>
    <t>5bee6879-e215-49dd-b4cf-8358af7b172d</t>
  </si>
  <si>
    <t>394bc5ae-3bcc-406f-ae0c-d865958475e9</t>
  </si>
  <si>
    <t>d6247e83-d960-4024-863a-b24945741a33</t>
  </si>
  <si>
    <t>128b3014-844e-48e2-b0d9-8ee36b129dee</t>
  </si>
  <si>
    <t>37d2f769-cbd7-497d-af86-55600643248b</t>
  </si>
  <si>
    <t>eb6d9d4a-75fe-43e5-a516-743df834a0ed</t>
  </si>
  <si>
    <t>30299e16-d7b3-448b-95c9-4ff8401af8c1</t>
  </si>
  <si>
    <t>6f61758f-cba0-468d-b2bd-a88c49f6dfc3</t>
  </si>
  <si>
    <t>93d37f51-4194-4ccf-b189-9c88fdf8bbe5</t>
  </si>
  <si>
    <t>064428ca-78ea-4341-8832-8ceb1ad45ee9</t>
  </si>
  <si>
    <t>ecd87e9f-8e54-422e-9dc9-62f5a0492fd2</t>
  </si>
  <si>
    <t>0befdc49-3028-413c-8d1d-b1dba47bd505</t>
  </si>
  <si>
    <t>b268533c-c66d-487c-b745-6e0efce6a507</t>
  </si>
  <si>
    <t>8d915f9e-1c33-429c-a890-c7ef83cf3e74</t>
  </si>
  <si>
    <t>9e029e16-3e19-4439-9cf0-345b65fbfd21</t>
  </si>
  <si>
    <t>f3706e15-00b2-43e5-b7f1-a273929fb496</t>
  </si>
  <si>
    <t>d846660f-94be-4bbd-9908-0ff5b2f16d45</t>
  </si>
  <si>
    <t>2b42ec2d-31a1-4cab-80c9-635279171972</t>
  </si>
  <si>
    <t>a93826a1-5ea7-4b7f-a770-f45486d6447f</t>
  </si>
  <si>
    <t>082b54b5-89d2-47a1-b563-bed6535c3f9a</t>
  </si>
  <si>
    <t>4f3c0570-750d-4e54-b891-dfe6cc47bc0f</t>
  </si>
  <si>
    <t>02c3030b-bf41-4261-a84e-cc5833c7110b</t>
  </si>
  <si>
    <t>07b2cf0d-f6bf-4ba3-840e-699ca6a31fff</t>
  </si>
  <si>
    <t>02ab121b-d55f-48d9-8b67-c59d097b9d73</t>
  </si>
  <si>
    <t>2f09973d-ebfb-4d3d-9c92-289578daa9fe</t>
  </si>
  <si>
    <t>b86cc085-372c-4c16-8456-0a92bbf39241</t>
  </si>
  <si>
    <t>c7cbf85c-5d35-431a-bd0c-6095582d7875</t>
  </si>
  <si>
    <t>44334463-2002-4d9e-9a38-a703103cb1aa</t>
  </si>
  <si>
    <t>182e08e0-0ca2-42c5-80cf-1ee33c3f8a6a</t>
  </si>
  <si>
    <t>d2b0e24c-a710-4e50-a14a-9ad228fe3de2</t>
  </si>
  <si>
    <t>fbbe2ff7-11e4-4b18-a72f-5814ae942573</t>
  </si>
  <si>
    <t>4df50393-4c67-4b57-9f2b-357a4378aedc</t>
  </si>
  <si>
    <t>c6fed7f9-d73e-46a6-9bd2-37f3cc9897b3</t>
  </si>
  <si>
    <t>49f44297-fe71-4f6a-a4b3-bf3927973288</t>
  </si>
  <si>
    <t>2ba0a2e3-3995-4198-a976-f652a12d2669</t>
  </si>
  <si>
    <t>1c431eb9-2624-4c03-8fcf-8c870ee113a0</t>
  </si>
  <si>
    <t>bba1f453-af12-4143-9f96-1ccbf60de75b</t>
  </si>
  <si>
    <t>0775f38d-6a08-4bae-bacd-5b23a027f2bb</t>
  </si>
  <si>
    <t>b4b6062c-d46a-4b0c-adef-7d01851618a9</t>
  </si>
  <si>
    <t>d3283942-8b8a-4b83-9017-a29c675f205c</t>
  </si>
  <si>
    <t>939c5e38-dadc-4a97-a79a-3f07425e7711</t>
  </si>
  <si>
    <t>29485364-2b8d-4bb5-b6a0-7e72c85fdd43</t>
  </si>
  <si>
    <t>72b211ab-5a9b-4f32-a104-0e6073e4c167</t>
  </si>
  <si>
    <t>bf5a94cb-c9d2-47ea-a139-df3f6c242004</t>
  </si>
  <si>
    <t>a574c17c-ff14-4ba8-a359-116995b2e4f1</t>
  </si>
  <si>
    <t>08c48089-895e-4132-a5fa-feafa056532f</t>
  </si>
  <si>
    <t>e089229e-0f6a-4e6c-98e2-6ef397423cdb</t>
  </si>
  <si>
    <t>5656797d-7f4e-4204-a538-1b2b4ba02d50</t>
  </si>
  <si>
    <t>ba2c09a7-888e-491a-98e4-dd07d605f97d</t>
  </si>
  <si>
    <t>abd1a4c3-2744-4014-a244-678c99ef9623</t>
  </si>
  <si>
    <t>e9415ec9-fa09-4233-b954-730ac720b224</t>
  </si>
  <si>
    <t>1d7ef02b-db3f-41a0-89ac-e6e55a86e8b9</t>
  </si>
  <si>
    <t>24d64374-610e-4d19-9850-9c0247489c6d</t>
  </si>
  <si>
    <t>994e00bc-3e82-45a5-8250-cfe41b8e8205</t>
  </si>
  <si>
    <t>f2f9d248-f3d2-4dc3-8c96-17303ac3d47e</t>
  </si>
  <si>
    <t>e86a14cc-83b8-4316-b0c7-c4832b276bf4</t>
  </si>
  <si>
    <t>4b64407d-03e1-4529-b60b-28bef6f726f0</t>
  </si>
  <si>
    <t>6bf4e8d3-c6b6-4185-85c8-1ca1965cfbc6</t>
  </si>
  <si>
    <t>27ebf684-3358-4d47-ab09-dc4241526c42</t>
  </si>
  <si>
    <t>098ce480-e3cd-482c-9636-ea12ae183b63</t>
  </si>
  <si>
    <t>2f620716-cad2-4592-812e-6725b0d89bfb</t>
  </si>
  <si>
    <t>585ee696-9f15-41fc-81f2-4176ffbe0a6b</t>
  </si>
  <si>
    <t>dbe1faf3-3b7d-4053-83e7-796acfc76e81</t>
  </si>
  <si>
    <t>a7215d55-f7b6-47e2-b415-baed2f13786f</t>
  </si>
  <si>
    <t>4f840736-7357-4a16-b0a9-bf661efef6c4</t>
  </si>
  <si>
    <t>1d2a197b-2f08-4e03-a639-43141cd6c9a3</t>
  </si>
  <si>
    <t>cbacf9d8-20a4-49ac-92f6-5a50a42395dd</t>
  </si>
  <si>
    <t>54e2e726-993e-40a0-a25a-93f18ebbdcbd</t>
  </si>
  <si>
    <t>45f4a488-48da-46e3-a5cf-55800e6bf544</t>
  </si>
  <si>
    <t>29537c73-9b20-46c7-b7a8-07b168952426</t>
  </si>
  <si>
    <t>6bd128f3-6101-42f9-8ea9-d376b471d53b</t>
  </si>
  <si>
    <t>2ba8f51e-88a2-42b0-b4a7-7c1346dfdb26</t>
  </si>
  <si>
    <t>03b600b3-3d28-4a4a-bf26-cb9f6b82f748</t>
  </si>
  <si>
    <t>1af26101-9edd-472f-91d5-a3d62bae7f57</t>
  </si>
  <si>
    <t>c387b855-2161-4b52-b394-eaf9b2caecb4</t>
  </si>
  <si>
    <t>ba8f2e80-d2d3-4c8f-9a99-0cc1c96da660</t>
  </si>
  <si>
    <t>c5a650b6-598d-4059-acda-6238ded0b9e1</t>
  </si>
  <si>
    <t>a0f56af5-31e3-4431-a5f1-9c961b69bac6</t>
  </si>
  <si>
    <t>ff77a594-4dc2-4855-abb4-09e29ce3bec4</t>
  </si>
  <si>
    <t>cd2b237c-cd22-4d31-a141-809d08ad30a2</t>
  </si>
  <si>
    <t>a2e5f985-338a-40f2-8681-13107a77ac18</t>
  </si>
  <si>
    <t>2e88cbf9-1fc7-4344-a50c-fc0cb91a819c</t>
  </si>
  <si>
    <t>8d3ed495-cb42-47ce-9f40-3882e6f35074</t>
  </si>
  <si>
    <t>2fed1328-65e7-42e1-ad93-2739b5c0ac05</t>
  </si>
  <si>
    <t>8717af7c-06ce-47ec-8ae6-9a3e368323bb</t>
  </si>
  <si>
    <t>feb2ba2d-8e22-4c95-94b0-33770c62139e</t>
  </si>
  <si>
    <t>35be0b69-bc5e-49a6-80b1-5737075a2b5d</t>
  </si>
  <si>
    <t>02f79f79-e86d-49bc-8782-7f36981562c6</t>
  </si>
  <si>
    <t>7f8bfa3d-017d-46af-8e17-158bf9356854</t>
  </si>
  <si>
    <t>7e1808a4-6de1-4cfe-b343-651ec5a89b9e</t>
  </si>
  <si>
    <t>251b8caf-4342-4f6d-87a5-fd58e8112f5d</t>
  </si>
  <si>
    <t>0c2f2ad3-6ba4-432c-8b7c-8e4e48ab6254</t>
  </si>
  <si>
    <t>a62e66cb-998d-498f-a5c5-4ddf19c2516f</t>
  </si>
  <si>
    <t>ba073b92-46b3-4e1b-862a-9871a1bc24ba</t>
  </si>
  <si>
    <t>0e3812d8-cb39-47bf-b698-6253cd18ce74</t>
  </si>
  <si>
    <t>a6012942-6c9a-4493-8d66-8af03e57570a</t>
  </si>
  <si>
    <t>ab8db9be-127b-4ab4-b8fe-e5f3f466b5e5</t>
  </si>
  <si>
    <t>c0fd6621-230e-4772-9f4f-fff55fbc01ae</t>
  </si>
  <si>
    <t>2e9adf6e-5d42-4464-9e65-c0b0b62ebb01</t>
  </si>
  <si>
    <t>32d308cb-c33a-406c-a88d-f25962f9334e</t>
  </si>
  <si>
    <t>90de9502-d49e-497c-a875-a2ab690ad4bf</t>
  </si>
  <si>
    <t>0935e07d-e58e-401f-9d74-a1e52403a040</t>
  </si>
  <si>
    <t>fda4404a-163c-4e99-8c86-ab21dd0d7652</t>
  </si>
  <si>
    <t>0d5a5f8b-1296-4528-b4c7-65b2004d6489</t>
  </si>
  <si>
    <t>0b0832fd-2cdb-4270-94ec-ea2cca640808</t>
  </si>
  <si>
    <t>52db41b3-1159-4a44-9d96-a65a21feb089</t>
  </si>
  <si>
    <t>b92d2c01-d2ba-45d2-83fa-2cba01917cb0</t>
  </si>
  <si>
    <t>d5a2513b-b175-46f5-aaee-155cd4f1ba56</t>
  </si>
  <si>
    <t>a5c3589d-6505-423a-aec7-60f9b63e189c</t>
  </si>
  <si>
    <t>3e0eb044-5818-471b-bdb3-7da22b7e4b3f</t>
  </si>
  <si>
    <t>b9035436-a4a8-4f64-9a19-9f8966e511c2</t>
  </si>
  <si>
    <t>abae864c-990f-4fc1-92ee-cd28a3266eb0</t>
  </si>
  <si>
    <t>7a6ba91c-d6ca-460b-9d32-7f771bec912b</t>
  </si>
  <si>
    <t>70a5bf2d-0096-42ed-b6e8-c56998fe5c28</t>
  </si>
  <si>
    <t>07e0208e-f98e-4e49-bc77-0fc201c668e5</t>
  </si>
  <si>
    <t>0e86064e-ca7d-4d94-ab82-f710d12b2ac8</t>
  </si>
  <si>
    <t>17d638a7-ed1c-43e7-8f40-5ef8e44b7c7c</t>
  </si>
  <si>
    <t>d89bdced-0a20-48cc-9733-5674e49bb37f</t>
  </si>
  <si>
    <t>22b61074-faf6-49b6-af82-e556f7308ff2</t>
  </si>
  <si>
    <t>d1bdf2ad-335f-446e-a858-4bc01b0c0d37</t>
  </si>
  <si>
    <t>641122da-12a9-42d7-a932-6dcf83d3c87b</t>
  </si>
  <si>
    <t>14d3345e-49db-4847-b841-d0a91b60dec1</t>
  </si>
  <si>
    <t>2caabd39-0a89-4fc8-b07f-2939a68d25ee</t>
  </si>
  <si>
    <t>593502f4-d316-4998-aebb-7e26a925dce0</t>
  </si>
  <si>
    <t>b17e7a0e-35d6-4614-b6d2-6475e1431e2c</t>
  </si>
  <si>
    <t>640d476d-3736-4760-8210-bbaa64df8455</t>
  </si>
  <si>
    <t>03726ab7-1c77-4fab-aa29-fd302ad63aad</t>
  </si>
  <si>
    <t>556b9a56-61ec-4498-a201-226283abfe17</t>
  </si>
  <si>
    <t>c9488870-6fe6-4a77-b0d8-34fedade81de</t>
  </si>
  <si>
    <t>cdd069ab-f71f-4006-a643-b69bc6543b04</t>
  </si>
  <si>
    <t>ba7b7d72-60bb-4674-9f28-c3faa70d0e69</t>
  </si>
  <si>
    <t>9315b6b2-eb76-4ddc-87b2-be3c2e071c7e</t>
  </si>
  <si>
    <t>558fdeae-c87d-4a01-8908-12beb04e6473</t>
  </si>
  <si>
    <t>90d95bd1-e541-4f04-8cd7-7e15adb0fda9</t>
  </si>
  <si>
    <t>d110e519-e16c-4c0c-8e8f-b1ea0eba378d</t>
  </si>
  <si>
    <t>5a090ccf-99ce-46cd-87e8-6ba2947bad63</t>
  </si>
  <si>
    <t>a4bd06e9-cf67-4020-8966-21d362ebee26</t>
  </si>
  <si>
    <t>bad9f577-3376-45fc-a7ab-d177ac7808ca</t>
  </si>
  <si>
    <t>1ed89703-c501-49cd-9cea-1cfdfd49c8c2</t>
  </si>
  <si>
    <t>3118c36e-80c2-4fbb-93cf-c2d77aa7ea85</t>
  </si>
  <si>
    <t>cc785130-481a-4a47-8c18-818b42b2edf3</t>
  </si>
  <si>
    <t>d7a9aa7b-bdba-48cc-8773-db469f96d377</t>
  </si>
  <si>
    <t>dc977a7d-b9bb-44a5-998a-52b069ec1804</t>
  </si>
  <si>
    <t>2d3b7913-8eea-4ea0-8f3f-8ee7c9601692</t>
  </si>
  <si>
    <t>7482748e-2158-4127-9051-0b8f40c8917c</t>
  </si>
  <si>
    <t>d6ac5757-f31b-4ec1-a42b-becd9467c48c</t>
  </si>
  <si>
    <t>e4f862a8-578d-47ce-a0bc-92c745c5f131</t>
  </si>
  <si>
    <t>ac5f3d04-4331-49ab-a601-a466020b9558</t>
  </si>
  <si>
    <t>ebd80b4a-28c8-4572-8f86-7d0dab13a72e</t>
  </si>
  <si>
    <t>80e55e60-4c69-48b4-b72b-50a3cfe09df7</t>
  </si>
  <si>
    <t>577830be-bd35-4b6d-953e-8728ebf4d23c</t>
  </si>
  <si>
    <t>aced8601-205c-4e59-b1f2-144515cc5a0d</t>
  </si>
  <si>
    <t>7e139eb4-daa7-4e55-a9c1-65960024c03e</t>
  </si>
  <si>
    <t>7232e5e4-94dd-41bd-9cdb-f04801fd00e8</t>
  </si>
  <si>
    <t>6fbab477-7da9-480b-ac72-cc09c81dd05e</t>
  </si>
  <si>
    <t>425d1692-2243-4c53-83f7-4572c541dc5f</t>
  </si>
  <si>
    <t>6a069ab3-abdc-42aa-b61c-a90e2523e6ce</t>
  </si>
  <si>
    <t>f34916b6-a8f4-408e-ac15-00db34a77e12</t>
  </si>
  <si>
    <t>4ee0e13b-6a45-4a20-9c23-90e7be35e92d</t>
  </si>
  <si>
    <t>42388ad6-6138-4f9d-be47-25f1ac565850</t>
  </si>
  <si>
    <t>1b7a11e1-3375-468d-b5ac-af545c1713c1</t>
  </si>
  <si>
    <t>bc3589b2-2d78-4e7c-b2f5-27779f901002</t>
  </si>
  <si>
    <t>a8f1459b-c5b4-4975-8df3-32f8e6284eef</t>
  </si>
  <si>
    <t>7f962649-f0d7-4208-9772-c72f49ab9756</t>
  </si>
  <si>
    <t>47cfbbb6-c10d-4cc4-bb79-08c2e3b18389</t>
  </si>
  <si>
    <t>6f0bd8d1-5cfa-4d58-9c89-3da5a97d19d1</t>
  </si>
  <si>
    <t>d3a9ae43-a395-4e35-8127-34fcd0bc64c1</t>
  </si>
  <si>
    <t>413ae7e3-feb7-4c83-b8ee-024d89811c7c</t>
  </si>
  <si>
    <t>934efda4-f024-4174-9675-a5fc66c88523</t>
  </si>
  <si>
    <t>30adb2e9-27fe-4a2e-802d-68ff417c920b</t>
  </si>
  <si>
    <t>950ddeb9-94db-4b9e-a559-822d9e68db2b</t>
  </si>
  <si>
    <t>0f143697-5c33-40b3-bbe4-8f9bc5092beb</t>
  </si>
  <si>
    <t>44bd999d-abd0-446e-bd57-f0eb63770bcc</t>
  </si>
  <si>
    <t>2cb3f1d7-7747-42c4-bed1-b4da464dd291</t>
  </si>
  <si>
    <t>cbb39223-f26c-4797-a7f1-0c20cd725884</t>
  </si>
  <si>
    <t>b872ec50-982f-4eba-bc12-9692af4ab151</t>
  </si>
  <si>
    <t>7e7a13d9-d340-43f9-be59-cca32a7aabc2</t>
  </si>
  <si>
    <t>7ff9a6b0-2e79-4ed9-bb0c-a53f372e2d4f</t>
  </si>
  <si>
    <t>26f142ee-e3e8-49b7-9886-d8b4f509070f</t>
  </si>
  <si>
    <t>7d9943f4-d00b-4d5f-9a7a-c5fd2f28dd8d</t>
  </si>
  <si>
    <t>d607393e-01d3-4798-bea1-c9d0b50d1097</t>
  </si>
  <si>
    <t>a11b91fa-4e5a-472a-bb0d-b433a0471cc0</t>
  </si>
  <si>
    <t>c6a7bb95-3e49-452f-8bda-096f767146b6</t>
  </si>
  <si>
    <t>979b6ea6-b11e-4a93-b771-4eeaa310e5c5</t>
  </si>
  <si>
    <t>70359e87-1441-4771-9b58-93e7184325ec</t>
  </si>
  <si>
    <t>440e8c41-20b0-4299-8c02-3df64fa8c813</t>
  </si>
  <si>
    <t>c31e72bd-f888-4ea4-8003-7636aab40a22</t>
  </si>
  <si>
    <t>50d38f0d-b953-4a37-82d4-602d0f73791f</t>
  </si>
  <si>
    <t>77abfa0a-7be0-4218-a934-7da598730cc8</t>
  </si>
  <si>
    <t>9dfd1239-7074-4296-baa8-01fb518b357e</t>
  </si>
  <si>
    <t>9c244cb3-9a13-43c8-9a67-9643e4a6fde3</t>
  </si>
  <si>
    <t>916af777-6130-48c1-9364-5f8a2eeeca75</t>
  </si>
  <si>
    <t>30e34188-0159-42a9-8d5f-d88af16e557a</t>
  </si>
  <si>
    <t>18249aa4-02b1-446d-aa56-243dee2d3028</t>
  </si>
  <si>
    <t>3f23397e-8222-4718-a733-7df7c2141dde</t>
  </si>
  <si>
    <t>577dfbc6-df4a-49da-983f-05c0de31a071</t>
  </si>
  <si>
    <t>ae3daeb6-ea4c-4c16-9ce8-fe84f8b7b5d1</t>
  </si>
  <si>
    <t>c63a4795-c59a-4a54-81d8-43042d2c2673</t>
  </si>
  <si>
    <t>cedb067b-6c23-470b-b34f-f45b4dfd4318</t>
  </si>
  <si>
    <t>94f54dff-b69f-491d-b586-91831326aa52</t>
  </si>
  <si>
    <t>893c98e7-0ac5-4f20-b968-f8138d11b724</t>
  </si>
  <si>
    <t>32420417-7792-46f1-98a2-4ecf06d40892</t>
  </si>
  <si>
    <t>fffb6696-46a6-44dc-acf9-a88ef4e85991</t>
  </si>
  <si>
    <t>b711a5a7-d145-4368-9ae5-749d64dc0906</t>
  </si>
  <si>
    <t>f6b4aac0-f9b7-4dfb-8ab8-09354fc18e09</t>
  </si>
  <si>
    <t>cd3b4036-afe4-4c72-8bea-1ee70e1fa6f2</t>
  </si>
  <si>
    <t>16f60628-6a73-47e9-903e-d6a8d20fc276</t>
  </si>
  <si>
    <t>7adeb4fd-7974-404d-81f6-1323c0188f88</t>
  </si>
  <si>
    <t>64e00830-ba31-4ec4-a375-7e3b0e96d4d7</t>
  </si>
  <si>
    <t>0772d1ee-61df-4b7d-8556-9b6331ad2ebe</t>
  </si>
  <si>
    <t>2da02bc6-ae12-401b-9b95-2bed4e962437</t>
  </si>
  <si>
    <t>2af22299-2b34-41ed-9b90-e11d6e7405df</t>
  </si>
  <si>
    <t>47ed2bf8-0fd2-47ba-b63f-00df73bcbc0c</t>
  </si>
  <si>
    <t>6b653cdf-9f7e-469a-b1df-7eddae06f120</t>
  </si>
  <si>
    <t>4312a07a-db07-4514-8c2c-f2ab5cda023a</t>
  </si>
  <si>
    <t>13e8b1ea-455f-46ee-95d7-2078c1f2fe6a</t>
  </si>
  <si>
    <t>f44fac25-c273-45b6-85d7-f56c04dce745</t>
  </si>
  <si>
    <t>ec47d8e7-5f85-41dd-9013-6b325af576d6</t>
  </si>
  <si>
    <t>c4ec1198-1c1e-4ae5-8a10-edf1469a05a8</t>
  </si>
  <si>
    <t>97035c5c-1061-4703-8fa6-c4893f5f4d5f</t>
  </si>
  <si>
    <t>f115f427-76db-45fe-8b47-043b81c7dd87</t>
  </si>
  <si>
    <t>2dfbfd73-7ba3-492c-96c3-30cdf566e4b6</t>
  </si>
  <si>
    <t>2d6ca8e8-748b-4988-9be2-5218bdd906f3</t>
  </si>
  <si>
    <t>3d80d4c5-ceba-4121-847a-2e11d7066d82</t>
  </si>
  <si>
    <t>a86877dc-5a38-4f55-89a8-0f50bef2828d</t>
  </si>
  <si>
    <t>1f876f79-c5ae-43d9-905a-ec2752f5725f</t>
  </si>
  <si>
    <t>161747aa-2ea0-4341-aeff-62be4e9cd45f</t>
  </si>
  <si>
    <t>b7e649cb-79f8-4bd9-8d8d-a5c406fa57c8</t>
  </si>
  <si>
    <t>4b5339de-f55d-404f-8ce6-a91cd3a95a80</t>
  </si>
  <si>
    <t>da44f28e-db40-4f7c-bfb7-a236b9a51e71</t>
  </si>
  <si>
    <t>610927cf-c280-41af-a8cb-fa804c15b1ef</t>
  </si>
  <si>
    <t>4f353055-92b0-4747-a8bf-7d149c5432b5</t>
  </si>
  <si>
    <t>9cf9755b-6af6-40b0-aadc-167936d40d74</t>
  </si>
  <si>
    <t>4faa242b-11b2-4556-aaab-18001641e140</t>
  </si>
  <si>
    <t>8c356b94-9f1e-490a-8e9f-23298dfe7361</t>
  </si>
  <si>
    <t>281a202d-e7fc-4ad3-b1ba-914dc92b791b</t>
  </si>
  <si>
    <t>7f843d94-15f5-46d1-83f1-ffbe63cb38cb</t>
  </si>
  <si>
    <t>8c9f8ae9-b143-4f6f-ab75-3e7d9f62a43b</t>
  </si>
  <si>
    <t>bc87b9e6-258f-4e1f-b3a9-cb515a6b7447</t>
  </si>
  <si>
    <t>9a7b3206-da14-4586-90b4-04d474e9ded4</t>
  </si>
  <si>
    <t>5a1c8fa0-2860-4ad3-bf3f-cca63248fc83</t>
  </si>
  <si>
    <t>d35e6623-c40a-4a1f-b687-167f75e2209d</t>
  </si>
  <si>
    <t>4e0b3439-4aa4-4df7-b7fd-c233ecc11473</t>
  </si>
  <si>
    <t>b09a8e84-49d9-4f98-95dc-3b66c0f2ec7a</t>
  </si>
  <si>
    <t>0e411af1-3898-44ad-b7a6-0338b63b1d61</t>
  </si>
  <si>
    <t>08cccfc1-3450-43e2-aa38-4e48873248b0</t>
  </si>
  <si>
    <t>c185c7b2-8d02-4f86-97fb-b40696f57f46</t>
  </si>
  <si>
    <t>f26ae5e9-399b-4e2e-8ea8-eba6f4258f15</t>
  </si>
  <si>
    <t>15143a38-cbee-4615-a03c-7940aa4d797c</t>
  </si>
  <si>
    <t>026780bc-ba83-457f-9193-4fcbd6a3045f</t>
  </si>
  <si>
    <t>01af0672-85e0-426b-889e-42c768eb8830</t>
  </si>
  <si>
    <t>50841656-3fef-4676-ad27-6db1a02a46cf</t>
  </si>
  <si>
    <t>4efb9496-da55-47ce-828c-cdcff69d3c2d</t>
  </si>
  <si>
    <t>b57cddbf-2125-4a67-855f-89caf77c61db</t>
  </si>
  <si>
    <t>03275d83-37b4-4f59-8500-1e025f94d381</t>
  </si>
  <si>
    <t>88d3dfa9-3b4b-4942-8d8f-804ceaa0d6ec</t>
  </si>
  <si>
    <t>2bc6a89e-c2d7-4f61-baf8-d3099e450966</t>
  </si>
  <si>
    <t>890b14e6-ac4d-46bd-8003-476508842733</t>
  </si>
  <si>
    <t>c9275aa0-413e-4008-a961-3635854428be</t>
  </si>
  <si>
    <t>5cd208cc-2230-4c83-98a8-5a04549ad980</t>
  </si>
  <si>
    <t>db398c8b-ab21-49d1-a119-755fe182f628</t>
  </si>
  <si>
    <t>e463d6a6-498c-4039-8fb3-49ae84b206cd</t>
  </si>
  <si>
    <t>2e5e3ea4-8b34-4b58-8f85-516c8db2fbc8</t>
  </si>
  <si>
    <t>b73329fb-7d5c-447b-b967-4e3499cb6931</t>
  </si>
  <si>
    <t>051923db-6ed1-48ae-81a6-10eb8d81f930</t>
  </si>
  <si>
    <t>9f5858e3-ef71-442a-a2ea-069f71549702</t>
  </si>
  <si>
    <t>0818b422-f757-404f-ae59-69aeb5a8f122</t>
  </si>
  <si>
    <t>051d006b-24cc-465a-9a5c-7c6769daad6c</t>
  </si>
  <si>
    <t>3581c5b5-f1a3-43af-b0c4-6b432ecfb55b</t>
  </si>
  <si>
    <t>364eca51-2c12-474c-b6a2-a582a42258aa</t>
  </si>
  <si>
    <t>dcd26e8f-12f4-46b9-b834-f2c3bd0afc55</t>
  </si>
  <si>
    <t>7f965b93-227e-449a-8d9e-875074bb6d3e</t>
  </si>
  <si>
    <t>a337c676-bfde-40fd-8516-e4b65ad981e2</t>
  </si>
  <si>
    <t>f3462db8-7b9b-44c6-8854-5f7a39ff063d</t>
  </si>
  <si>
    <t>76bc04e9-828b-454f-b185-f2842e5e0301</t>
  </si>
  <si>
    <t>91870ff4-1f00-48b3-b782-19a906b1a791</t>
  </si>
  <si>
    <t>f6e26426-8200-423b-adc2-d6b55df2f1c1</t>
  </si>
  <si>
    <t>a5c73d03-7eb1-461b-90da-b2135b910fea</t>
  </si>
  <si>
    <t>5ff22400-f7e1-438b-9492-77d0b9c38220</t>
  </si>
  <si>
    <t>639d719e-ef58-418e-bae4-604d5b97970b</t>
  </si>
  <si>
    <t>4c2e93c7-cef3-4f9d-9fc5-b4be65534b55</t>
  </si>
  <si>
    <t>e4fe75b2-60ef-4d1f-b215-bcbbbd3ad61a</t>
  </si>
  <si>
    <t>16356396-041f-459e-90c2-3f613eff7bb1</t>
  </si>
  <si>
    <t>28b95ffd-2fdb-4be1-94f8-c633d176e41c</t>
  </si>
  <si>
    <t>a857b25b-395d-414c-906e-8ddffed5efcd</t>
  </si>
  <si>
    <t>6559d26a-0f4d-4bbd-a0d5-3311714afdff</t>
  </si>
  <si>
    <t>2715a238-a0d4-48d4-aed0-4b815873c23f</t>
  </si>
  <si>
    <t>862f2fc4-3b64-4344-910a-69984ba41130</t>
  </si>
  <si>
    <t>9a4d0a11-050e-4436-a049-458c6cea9934</t>
  </si>
  <si>
    <t>1fe2614c-abbd-49fc-8352-24bf79313876</t>
  </si>
  <si>
    <t>5b797818-2bfa-45d6-a805-06982d22b9f9</t>
  </si>
  <si>
    <t>0ebbf63a-0dc2-4e9e-9931-ec284c2bf256</t>
  </si>
  <si>
    <t>0d0e59dd-8e00-4551-b817-d6af359d601e</t>
  </si>
  <si>
    <t>80b342ac-fd00-48a8-9fac-de1df08dcb32</t>
  </si>
  <si>
    <t>9ebadd12-951f-42bb-8ea3-7d3fea793d4f</t>
  </si>
  <si>
    <t>ad137a5c-6354-4781-8483-4ed4ec090e88</t>
  </si>
  <si>
    <t>2ddd2a35-13c4-4a4a-b59a-3d352a9eec42</t>
  </si>
  <si>
    <t>819e6bb0-0683-49fb-9d96-e68cf7c8b635</t>
  </si>
  <si>
    <t>c6a024ae-d28a-49ec-b65c-2306b86d4d09</t>
  </si>
  <si>
    <t>232e884f-9f5a-44a0-9e22-30e5cdf2f7a0</t>
  </si>
  <si>
    <t>10852f5b-9bbe-4b1b-97e5-592c4d1d530a</t>
  </si>
  <si>
    <t>99e891fe-b27a-42fa-a583-f546b2127720</t>
  </si>
  <si>
    <t>245dc3c0-9537-43a4-9993-668bc9080782</t>
  </si>
  <si>
    <t>ae463b24-e475-4177-93bf-8c30eb1a68fd</t>
  </si>
  <si>
    <t>37375e5f-db37-4e0c-b439-3b41d1f95358</t>
  </si>
  <si>
    <t>052fb3d4-22bd-4053-9157-31c855baea75</t>
  </si>
  <si>
    <t>f345487f-8e45-45ba-91df-8cf029819a0e</t>
  </si>
  <si>
    <t>acea3672-f3c3-4fea-bda1-e72cf603e7b2</t>
  </si>
  <si>
    <t>6cb60c03-5bc5-4189-a563-16942a9bdd9f</t>
  </si>
  <si>
    <t>dfe98a8d-ea29-4927-93d5-a7671ef96095</t>
  </si>
  <si>
    <t>8e09842b-271d-4848-835a-7e0349de1be8</t>
  </si>
  <si>
    <t>0b36748b-0b49-4b7e-919d-005ddcb49add</t>
  </si>
  <si>
    <t>b507b63b-3660-41b1-9afd-ea2649784991</t>
  </si>
  <si>
    <t>f936b32f-80c4-4ad2-a481-357b04442075</t>
  </si>
  <si>
    <t>98b97ab9-a06f-4a4c-a0f2-4bc142fa613a</t>
  </si>
  <si>
    <t>9a1db198-1b97-466d-8daa-df0e53be800c</t>
  </si>
  <si>
    <t>7fb1794c-88cb-4a62-bc6f-d472cd5a8549</t>
  </si>
  <si>
    <t>c00d51f2-81bd-4768-a346-7bdb08106e26</t>
  </si>
  <si>
    <t>7cc84dda-821a-4d79-95f3-e6846f6ad623</t>
  </si>
  <si>
    <t>c607015b-e154-46e1-850b-b8dbf8529ab2</t>
  </si>
  <si>
    <t>7ebbcced-a4df-44ea-addf-7f804059dcfe</t>
  </si>
  <si>
    <t>a71228f8-717d-4506-9223-8d7009155e45</t>
  </si>
  <si>
    <t>f4b98c1b-82fe-4f07-a2cf-5483d4ee9639</t>
  </si>
  <si>
    <t>d5ef26d9-1202-4976-b5de-180b9891882e</t>
  </si>
  <si>
    <t>d2af2886-a59e-4618-9c8b-90413b420e15</t>
  </si>
  <si>
    <t>dbfce625-ebe3-4f9a-b71f-2c87a0a021f7</t>
  </si>
  <si>
    <t>d623b21b-6c2b-45f9-927c-cce6bb418013</t>
  </si>
  <si>
    <t>a5678f3d-0e12-44f2-8f03-0d664c3aaa4c</t>
  </si>
  <si>
    <t>0a7819a8-ebbf-4675-8236-3a6d7fae0c40</t>
  </si>
  <si>
    <t>3d227b17-6e00-44c0-b23b-146558be1de1</t>
  </si>
  <si>
    <t>a1bd5782-9fb5-4a6d-b445-b47af828c631</t>
  </si>
  <si>
    <t>a128011c-ff93-4fb0-a033-2f4b1173968a</t>
  </si>
  <si>
    <t>c1630e0c-b1d5-44c4-9763-169685b41182</t>
  </si>
  <si>
    <t>b420293f-5f09-48c5-be22-279dd5adc7b8</t>
  </si>
  <si>
    <t>595e7a62-083e-4d4f-9ea6-1e15b0daea54</t>
  </si>
  <si>
    <t>d936639c-a03e-4233-81a5-3960027b8a97</t>
  </si>
  <si>
    <t>287c57fa-34cf-4d2e-bf95-d9c79c8093cd</t>
  </si>
  <si>
    <t>408b057a-2aaa-4e32-84ce-e60fd938284c</t>
  </si>
  <si>
    <t>25595c8f-792e-436a-b186-bbb14477a21e</t>
  </si>
  <si>
    <t>4fc7224b-627b-4ec6-bf1e-8953f4bfbeab</t>
  </si>
  <si>
    <t>5a34e47e-49d8-404d-be82-9901438393d4</t>
  </si>
  <si>
    <t>87f23cf4-cd6b-42a7-8acd-3c31ab94413a</t>
  </si>
  <si>
    <t>8e57da77-a782-42d9-a39c-465d4a36b363</t>
  </si>
  <si>
    <t>7677d5e3-9806-4548-b63b-f3bb1060c684</t>
  </si>
  <si>
    <t>9e98d76c-6f37-4764-8219-e87ad03276cd</t>
  </si>
  <si>
    <t>21448942-2be1-4855-953c-7de0f0ae3ce9</t>
  </si>
  <si>
    <t>e8af16f0-bbf4-428e-ac79-7da0618a3da9</t>
  </si>
  <si>
    <t>b91edce0-7e78-4f9c-9d40-f15ec8de44b2</t>
  </si>
  <si>
    <t>7b297751-82bc-4c06-ac50-f67d5af495e0</t>
  </si>
  <si>
    <t>b1f12056-e791-44b2-97f6-39ebe505f870</t>
  </si>
  <si>
    <t>25340e0b-f2d3-441d-b8cc-7ce7f392d2e3</t>
  </si>
  <si>
    <t>227a3b53-679b-4ac9-8ddb-147889e96111</t>
  </si>
  <si>
    <t>896e104f-5d4d-4277-afe6-ffec62e79ad7</t>
  </si>
  <si>
    <t>fe49d1a8-bdab-48c2-a9cf-d8e16062063e</t>
  </si>
  <si>
    <t>22251147-911b-493a-ad7f-ebe776eda367</t>
  </si>
  <si>
    <t>8deb652b-13a2-4e2b-b64d-1afc6729339e</t>
  </si>
  <si>
    <t>c09b003a-f3fe-409a-90fd-89992841b8cc</t>
  </si>
  <si>
    <t>934b8526-e8c2-431a-b673-41bb5ec1663c</t>
  </si>
  <si>
    <t>f1031b0b-3fbd-4614-8f71-4d564cd3a4b7</t>
  </si>
  <si>
    <t>345f5910-0965-4b2d-bdb5-45ba0348cd28</t>
  </si>
  <si>
    <t>71a662c7-894b-4f52-b753-5f4a5e2ef92d</t>
  </si>
  <si>
    <t>232cd67b-8bcc-4b18-a001-ef40852e587a</t>
  </si>
  <si>
    <t>e19baeeb-3441-46a0-9258-e92a7961d403</t>
  </si>
  <si>
    <t>cced4f58-f810-4794-847a-b46dd7ae16b5</t>
  </si>
  <si>
    <t>cb54b9a9-6b5f-4106-ae51-70e466be2bec</t>
  </si>
  <si>
    <t>6e82c4f5-f944-4ed1-9796-b872a1df95e8</t>
  </si>
  <si>
    <t>531de99d-e50e-41a7-8e45-cd86080fa6c8</t>
  </si>
  <si>
    <t>46983a54-d474-44cb-8b5b-296fbf7f8ecd</t>
  </si>
  <si>
    <t>686ca118-7550-49c2-bf9e-7dc3f7c6614d</t>
  </si>
  <si>
    <t>6aeab59b-d567-4581-a88f-2362a00f33ea</t>
  </si>
  <si>
    <t>bc2aec49-d71e-4ba5-8fce-2f05738eaba4</t>
  </si>
  <si>
    <t>d0a4e577-2ca4-43de-8a9d-fc9d66d2b8f0</t>
  </si>
  <si>
    <t>a7b4cb28-5168-4bfa-a09d-22e52a7cde81</t>
  </si>
  <si>
    <t>2f23740a-7051-47dd-bacc-53c679292853</t>
  </si>
  <si>
    <t>47c0a678-7779-4100-9d2d-25308efa774e</t>
  </si>
  <si>
    <t>9a7472a5-66b2-49cb-81f8-871672c76124</t>
  </si>
  <si>
    <t>3c5ffcff-3c99-48e8-a3a4-ca6c3f50fb02</t>
  </si>
  <si>
    <t>a5fa2292-b111-48c7-a204-84b0a5d85ead</t>
  </si>
  <si>
    <t>b3bcfc19-7fe7-416a-ab5d-42e876091913</t>
  </si>
  <si>
    <t>32538ab8-d7f8-4b84-8003-79d881e70d96</t>
  </si>
  <si>
    <t>0fa6f9d8-e4d6-494c-9baf-141ab13c9fb4</t>
  </si>
  <si>
    <t>e39f2811-ae0e-48d7-8b1c-eceda7510676</t>
  </si>
  <si>
    <t>3c87c7f9-687e-41c0-9798-c4ec6c494b49</t>
  </si>
  <si>
    <t>be06922a-4746-4253-bc1c-917448e077ae</t>
  </si>
  <si>
    <t>36742677-da5d-4898-9305-25fad75b86f5</t>
  </si>
  <si>
    <t>0269833d-3259-45dc-8613-7af557d40a73</t>
  </si>
  <si>
    <t>0d23afb1-d4fd-455e-882a-10a5bd00f598</t>
  </si>
  <si>
    <t>7c008d88-7473-4385-a4bc-45d6d909819d</t>
  </si>
  <si>
    <t>0a694f76-1e3b-4603-aab1-2d06cbb85baf</t>
  </si>
  <si>
    <t>f2f892c8-8c3a-4164-85c4-fb996f78c05f</t>
  </si>
  <si>
    <t>2759e9f5-eeab-410d-a8ef-ac9a810c260c</t>
  </si>
  <si>
    <t>794c476e-5b3e-4a37-8db5-a441f8c1b28c</t>
  </si>
  <si>
    <t>63e2642d-9639-4a47-abf0-b25800244d1c</t>
  </si>
  <si>
    <t>04f582ec-e58c-4943-b1e3-c857f08b4b9a</t>
  </si>
  <si>
    <t>4e452f66-56fa-4004-9863-9f2a26e8c829</t>
  </si>
  <si>
    <t>59d867d7-1dea-4666-9493-8f8600240f07</t>
  </si>
  <si>
    <t>248bd7e6-cb26-44c8-a4d0-dad33c988287</t>
  </si>
  <si>
    <t>09e51f5f-6806-4336-9c04-ac83c3eb97ed</t>
  </si>
  <si>
    <t>12beecbb-eea6-42c8-9895-2601e741c906</t>
  </si>
  <si>
    <t>4ba278ae-6345-4c33-9f33-77f33e6d9674</t>
  </si>
  <si>
    <t>06710ed3-7ce8-41a8-8319-f6488b3df187</t>
  </si>
  <si>
    <t>90f449e9-454c-4aae-94f8-c6111e6ddb9f</t>
  </si>
  <si>
    <t>d73435f3-e581-404f-aec6-d27b6169c4ec</t>
  </si>
  <si>
    <t>7d4ec926-2fb0-4e7a-9c13-b2c96379c42e</t>
  </si>
  <si>
    <t>e280479d-743d-4eef-8f3e-d7c1d7106a0a</t>
  </si>
  <si>
    <t>dd2d95d7-cc36-418a-9b81-9327861d42ac</t>
  </si>
  <si>
    <t>3317ba3d-6a83-4134-9aca-df1763293b0e</t>
  </si>
  <si>
    <t>26cab86f-08b2-473c-a921-01e68f4b2d0e</t>
  </si>
  <si>
    <t>273bb9a9-ae7b-4fd5-8647-ef820cacc023</t>
  </si>
  <si>
    <t>ab5ee702-df56-43a2-a075-59eb1d8dae2a</t>
  </si>
  <si>
    <t>2492cb84-f8dc-4cb6-a069-68852a4f60d3</t>
  </si>
  <si>
    <t>8fe418d0-b89f-41d1-9fa3-d30b17e5568c</t>
  </si>
  <si>
    <t>2c7762ab-9553-48a4-9eef-a4d95279dfe3</t>
  </si>
  <si>
    <t>fb98c602-0ddc-41fb-853d-9df0a7fd5850</t>
  </si>
  <si>
    <t>97daf202-6d2e-461d-a84f-e15239df7dd1</t>
  </si>
  <si>
    <t>aa011369-bacc-4d74-b05d-87fa48c065ea</t>
  </si>
  <si>
    <t>7e5418cc-3635-4da5-aae0-2db725928b77</t>
  </si>
  <si>
    <t>5d064ff7-c482-4a4e-b4f3-5c4f424a92d6</t>
  </si>
  <si>
    <t>b84ffe8d-aab5-4746-ad2f-caef60b2c2e9</t>
  </si>
  <si>
    <t>a5681051-eedc-4b49-a8c7-47159d1af5c1</t>
  </si>
  <si>
    <t>67c827d2-5033-4430-b0ab-63f720781fcf</t>
  </si>
  <si>
    <t>f7b8eca8-7ce8-415b-8f2a-649060679743</t>
  </si>
  <si>
    <t>683deea2-f99a-41b0-9aad-d880e484ccb2</t>
  </si>
  <si>
    <t>e602d651-43da-44b8-8fbc-c6edc1fb423d</t>
  </si>
  <si>
    <t>70e999df-d6c1-4159-8f44-26a85858b05b</t>
  </si>
  <si>
    <t>9b5348d9-8e4b-4fff-ae06-f705a644df4b</t>
  </si>
  <si>
    <t>8e32146e-4f62-4921-be7f-b8b145abd178</t>
  </si>
  <si>
    <t>f84e86ce-0436-4192-97bc-be102cea95e3</t>
  </si>
  <si>
    <t>e120b79f-41cf-42d9-be37-4e100ed6c8a2</t>
  </si>
  <si>
    <t>6ebb2313-9d56-4fe5-930a-79d411cd5f14</t>
  </si>
  <si>
    <t>e431f506-d67b-4ab4-84a0-a689f218a9b6</t>
  </si>
  <si>
    <t>16130313-4ee1-40ba-adef-ab5fc2463e49</t>
  </si>
  <si>
    <t>b226276d-37e6-4390-b985-e9c47d0e7fe6</t>
  </si>
  <si>
    <t>1a274cba-df65-4885-9d6f-4dbf717ea74a</t>
  </si>
  <si>
    <t>b9afa00b-741c-4c2f-b438-f30a7efb1a6a</t>
  </si>
  <si>
    <t>82ad251c-8558-4e6b-8749-52418cace475</t>
  </si>
  <si>
    <t>84ba05bd-5d00-466c-b1ea-02025bf82439</t>
  </si>
  <si>
    <t>a0e24632-39ad-4871-8d84-ed3d7d4d3d22</t>
  </si>
  <si>
    <t>f97ff606-e12a-4aaf-9343-c7e38d19edee</t>
  </si>
  <si>
    <t>637047b9-b217-4bb9-8340-dccf06d984ce</t>
  </si>
  <si>
    <t>c6459804-3f7e-49bb-9c3f-93ec53e02010</t>
  </si>
  <si>
    <t>2cdf915e-e0cc-4112-8d04-3a7d624b67c3</t>
  </si>
  <si>
    <t>194c94be-7c30-4df0-aae6-d8a1077ef085</t>
  </si>
  <si>
    <t>3bd132fb-27ba-43ae-b02b-f9480990ef3d</t>
  </si>
  <si>
    <t>711a60b8-9175-4a03-af72-999c42a40c50</t>
  </si>
  <si>
    <t>a58e1de1-13a4-41d1-9067-80e8156720fa</t>
  </si>
  <si>
    <t>fe2bb28d-be28-4f0b-a2a9-5130c25bf75d</t>
  </si>
  <si>
    <t>3407e5de-46fb-46b1-9c72-c946f65eba5a</t>
  </si>
  <si>
    <t>d0411454-1550-44f8-bdd4-3b014417118a</t>
  </si>
  <si>
    <t>351c07c0-455c-46ab-a4c1-76b17c8d6002</t>
  </si>
  <si>
    <t>c264045a-9ea8-4157-9366-af4690b8fd07</t>
  </si>
  <si>
    <t>840b976e-ed17-4bbc-a8e1-3a15c0426936</t>
  </si>
  <si>
    <t>e04121a7-5a04-4b31-a554-6f4a9f9a57fb</t>
  </si>
  <si>
    <t>1f4fffb8-b175-401d-9382-3102fb2e1305</t>
  </si>
  <si>
    <t>c0d7e8c4-1d1c-413c-a4a7-770ed6764de4</t>
  </si>
  <si>
    <t>6965c44c-88fd-400e-a507-01c153ba9bfe</t>
  </si>
  <si>
    <t>83cce026-6ddd-4ec6-83ad-34da31c7c5ed</t>
  </si>
  <si>
    <t>b342a062-131c-4c31-a2a0-3ad0440a6ce5</t>
  </si>
  <si>
    <t>87fa69b1-09fd-472d-8767-74583eedd924</t>
  </si>
  <si>
    <t>d5431f28-7223-402c-a8b8-7d3ff5315fe1</t>
  </si>
  <si>
    <t>0935cffb-9bfe-416c-88d5-106f52b892d0</t>
  </si>
  <si>
    <t>9d945583-3225-45a4-8c70-b809c75b131d</t>
  </si>
  <si>
    <t>cffbee8b-e930-4e72-9350-c98decd9dc42</t>
  </si>
  <si>
    <t>e806c1d8-8987-41e5-8659-b4dffa353480</t>
  </si>
  <si>
    <t>92ff491d-a353-4910-bf3e-1c738de02a39</t>
  </si>
  <si>
    <t>47ce354e-369e-47c8-ac27-3b980eb3cabc</t>
  </si>
  <si>
    <t>293f6a15-8900-4990-a1c5-f0e2448383a0</t>
  </si>
  <si>
    <t>058a3d95-0348-4c61-9763-147274c59f31</t>
  </si>
  <si>
    <t>4b6e2f4c-6427-4729-b9d1-df5caf1f1daf</t>
  </si>
  <si>
    <t>703138d1-fa71-46b7-b7d9-0536935f8d6b</t>
  </si>
  <si>
    <t>88ab0240-77a2-4fe7-9b5d-db2419abdb63</t>
  </si>
  <si>
    <t>cb58fa0c-13fb-4743-9b8f-178f0953ecd9</t>
  </si>
  <si>
    <t>a6160c51-07f6-4c00-b2c5-77d68499590d</t>
  </si>
  <si>
    <t>437ff473-0a4a-4c15-b39d-87e616dfcb24</t>
  </si>
  <si>
    <t>b4ae00d5-31c0-4fda-93cb-b8fba0618def</t>
  </si>
  <si>
    <t>ba155983-4c19-4cbc-8130-6af9a9e7f8a5</t>
  </si>
  <si>
    <t>6321c170-a6d7-4736-b94f-a72cb39f146e</t>
  </si>
  <si>
    <t>4d810252-7e57-4d34-a06b-f09eecf19b4b</t>
  </si>
  <si>
    <t>374c4a81-2e42-41a2-b686-973910bda422</t>
  </si>
  <si>
    <t>43e425ac-fc99-4859-908e-e26ac9b13a00</t>
  </si>
  <si>
    <t>c0eda6cd-027e-4aef-aaa0-92b1ed48ee57</t>
  </si>
  <si>
    <t>098c03d8-3d64-407c-b369-393a240b004e</t>
  </si>
  <si>
    <t>873b2bc1-520c-410c-b5e7-aede9f3f4013</t>
  </si>
  <si>
    <t>ba92ad59-89e8-4621-92f5-45349281ae3b</t>
  </si>
  <si>
    <t>b7eb738e-0533-455c-ade4-7658728329a2</t>
  </si>
  <si>
    <t>846f0ca9-1f56-4285-b5a2-7bc0fbcfa8e0</t>
  </si>
  <si>
    <t>53ea198c-badc-4fd7-aa41-363d709133c6</t>
  </si>
  <si>
    <t>a35eaacb-05c3-4212-bcad-11f4d5ac3c6a</t>
  </si>
  <si>
    <t>df4d21cf-b3e6-4ec0-a939-808f72b75978</t>
  </si>
  <si>
    <t>f3606982-b79b-43eb-9043-e02022960126</t>
  </si>
  <si>
    <t>f97d1fbe-6af4-406c-b429-97555df6e6a0</t>
  </si>
  <si>
    <t>582c6b0c-dd36-47e4-8692-63412c8ab862</t>
  </si>
  <si>
    <t>ef3660f7-c51d-44c7-ad3a-fa964816886e</t>
  </si>
  <si>
    <t>f4cd7877-8c6f-45c7-af95-32dade0f6a9d</t>
  </si>
  <si>
    <t>82ecf162-24b6-4fa3-bf33-368aa4b6e364</t>
  </si>
  <si>
    <t>deabbaa3-9ec5-443f-933b-ce017a713d3c</t>
  </si>
  <si>
    <t>f9c05834-532f-4d81-9a73-c7a4a6154486</t>
  </si>
  <si>
    <t>49358cc1-867e-46aa-a5d0-440778ff0994</t>
  </si>
  <si>
    <t>4c3e763b-47e5-411c-a9d7-98ed3a277d71</t>
  </si>
  <si>
    <t>8f543d0a-4bfb-41e6-9e49-05a86a902987</t>
  </si>
  <si>
    <t>1d57c670-e0cf-4915-a135-c0b3782d3874</t>
  </si>
  <si>
    <t>e30e67ab-66a7-4532-8348-4f38c7badb08</t>
  </si>
  <si>
    <t>59447593-d256-45d9-a690-bb2c3be3768b</t>
  </si>
  <si>
    <t>9b2f4811-037d-46d2-96c8-878ec3d6e2f7</t>
  </si>
  <si>
    <t>ebbee326-81f0-4062-9010-b72835cafdb8</t>
  </si>
  <si>
    <t>51a7b1fe-9b3d-4ec5-a953-216d6886f423</t>
  </si>
  <si>
    <t>e26e70d8-0813-4510-b214-fb8b6dc36c08</t>
  </si>
  <si>
    <t>608395aa-ed08-417f-a968-3af61dda1f8d</t>
  </si>
  <si>
    <t>8d902d53-dadc-4543-ae51-22bad26a02ec</t>
  </si>
  <si>
    <t>59559c84-148c-4434-8393-55bd342553d3</t>
  </si>
  <si>
    <t>069aed2b-300e-4281-a501-1aa9d7dbc0a1</t>
  </si>
  <si>
    <t>59a77254-a7f4-4799-92c5-fee36d9a59fd</t>
  </si>
  <si>
    <t>d32ce7aa-4593-463f-af03-1728f8a0abc5</t>
  </si>
  <si>
    <t>6866a23c-71aa-41c0-ba53-df89d4aa5c60</t>
  </si>
  <si>
    <t>79609330-8396-4f37-9c62-c24b6a74f624</t>
  </si>
  <si>
    <t>008ca4c3-5a03-4cdd-a202-0d4f58dd1a53</t>
  </si>
  <si>
    <t>ff7a9b17-00ec-4bea-907a-5c8defbb75c9</t>
  </si>
  <si>
    <t>9900e274-2fa2-44a4-8af3-992df5472b7e</t>
  </si>
  <si>
    <t>b3c8d8ff-7608-4a20-8689-7956adf6d5be</t>
  </si>
  <si>
    <t>4fb3005a-3cdd-4734-bdc9-4c5b7bf2851f</t>
  </si>
  <si>
    <t>a394e922-4ba5-440c-af09-0cbe579843e9</t>
  </si>
  <si>
    <t>b3e0b498-6c0a-421d-8313-2966d85b3207</t>
  </si>
  <si>
    <t>0d953f63-6805-474e-bb39-c76fae40aee7</t>
  </si>
  <si>
    <t>38722df3-4a87-4590-98a2-0eb04ecf16c7</t>
  </si>
  <si>
    <t>aad12649-eaad-4995-bde0-88ea85a41246</t>
  </si>
  <si>
    <t>66840e0a-e145-45aa-bb1d-f8ce71d2d3e9</t>
  </si>
  <si>
    <t>63d563d1-421b-4034-94bc-5cadd3a6bea0</t>
  </si>
  <si>
    <t>01d5e671-80e4-4d96-847e-4fa959f52396</t>
  </si>
  <si>
    <t>ffda3174-c20c-4b8f-bb1d-4a6fb922ddb5</t>
  </si>
  <si>
    <t>ec834a7a-95b8-4a25-8086-661afba08df7</t>
  </si>
  <si>
    <t>5f72a0a9-aa9c-4314-8e03-3312637ff257</t>
  </si>
  <si>
    <t>37ff8044-702d-47ad-a00f-6a26f2974e35</t>
  </si>
  <si>
    <t>4c29a8b0-d98f-4416-8182-0145e9b9ceeb</t>
  </si>
  <si>
    <t>1265dca0-f65a-4817-8aaf-d8f9aa4b6249</t>
  </si>
  <si>
    <t>85e2b5ce-88b1-4221-8f09-d6711353da13</t>
  </si>
  <si>
    <t>f5fce980-b1f2-4fa8-9e02-09b3b7d88a36</t>
  </si>
  <si>
    <t>9439e1ef-92c8-4abe-acb5-aea809b2c694</t>
  </si>
  <si>
    <t>2b7243d4-f6ca-424f-84e1-71d74ef6638c</t>
  </si>
  <si>
    <t>7c0417aa-d77a-439b-990a-a19fba7c8395</t>
  </si>
  <si>
    <t>2a0115a0-9a9b-4ef3-885a-d1ef5d653efd</t>
  </si>
  <si>
    <t>ea351ce7-2be4-4628-90bf-bd3ad507d902</t>
  </si>
  <si>
    <t>2c797e82-3aa3-49d2-90e5-7e5bd1ad1794</t>
  </si>
  <si>
    <t>73b4244d-3449-4f10-aa47-3bf52baa371c</t>
  </si>
  <si>
    <t>f13c4d18-505b-4a36-a8d2-5381472ab523</t>
  </si>
  <si>
    <t>a5479c04-b644-4cab-aa3e-9bcc6f57927c</t>
  </si>
  <si>
    <t>3161d440-a211-40e3-9797-8046a0f9768f</t>
  </si>
  <si>
    <t>3e015e26-ebac-4028-b3c5-b7b97f43e309</t>
  </si>
  <si>
    <t>6e4a4268-ca37-4bd4-abfd-d03d9cef8457</t>
  </si>
  <si>
    <t>bcdf9abf-3d36-4423-9bf7-fbaded32c8cc</t>
  </si>
  <si>
    <t>16c88ecc-a3f2-4650-8d37-f1ad1025e871</t>
  </si>
  <si>
    <t>1290bb6b-1607-46af-b9aa-31b20e9cf7c1</t>
  </si>
  <si>
    <t>ead24ec5-7ce2-4dd3-b181-b03a551a3759</t>
  </si>
  <si>
    <t>6afc7f27-f940-46dd-8f28-e20b643fab41</t>
  </si>
  <si>
    <t>1369ea9f-a92a-4c86-a087-d7e7547e27f2</t>
  </si>
  <si>
    <t>3049675f-9990-4493-8721-1f1bbc755ff6</t>
  </si>
  <si>
    <t>af92211d-ae11-4cd0-bd2e-677fb3a54cac</t>
  </si>
  <si>
    <t>790a4907-8414-4e7d-af0f-fd04b0681bfe</t>
  </si>
  <si>
    <t>a9bfdeb6-f29a-4056-a4d8-1b0a07b2f350</t>
  </si>
  <si>
    <t>3a162bec-d089-45e9-9998-2d0f3cc15a20</t>
  </si>
  <si>
    <t>9efac631-2ddd-4056-94bd-5233aa9975ee</t>
  </si>
  <si>
    <t>95c68f97-98ff-4ca3-96e4-57143d06e2be</t>
  </si>
  <si>
    <t>b111093d-f1a0-42ff-8434-0039fba9ca6b</t>
  </si>
  <si>
    <t>61505664-1014-4769-b04d-80640314ea85</t>
  </si>
  <si>
    <t>0214a0ee-b2d1-401f-9a40-469a2d1a075f</t>
  </si>
  <si>
    <t>96511eb9-9ba9-46ee-b65c-25a2816846d1</t>
  </si>
  <si>
    <t>132dbaef-e6d1-45b2-98b8-745bd03248cf</t>
  </si>
  <si>
    <t>07f75e91-c9cb-4ab8-9164-d19f6144ceb3</t>
  </si>
  <si>
    <t>c7379d47-79e1-4bd0-9059-b124f85b244e</t>
  </si>
  <si>
    <t>91587082-b7d8-4e2f-b3e2-907a3fadee96</t>
  </si>
  <si>
    <t>11a81e9d-4212-4abf-accf-1b1a9dfab11a</t>
  </si>
  <si>
    <t>bff54d43-54f1-4182-8d6f-1ed9bea4616c</t>
  </si>
  <si>
    <t>0af682e9-ee6b-4d31-9beb-5799537d6430</t>
  </si>
  <si>
    <t>9e6019a2-13de-4cd8-b272-89754040d139</t>
  </si>
  <si>
    <t>69c6e39f-da1b-426f-8a30-162164b28a29</t>
  </si>
  <si>
    <t>758e11c2-b3b7-4b64-b073-88ada950059c</t>
  </si>
  <si>
    <t>302642d5-a64f-44f7-8923-c00b038b61e5</t>
  </si>
  <si>
    <t>6cf9c9dd-cb8f-4dd8-bba0-33c2c873ce90</t>
  </si>
  <si>
    <t>26afb35a-36d0-45ce-adff-4812d12b740b</t>
  </si>
  <si>
    <t>3890aaa1-9b79-44cb-bad6-f1b6dda024c7</t>
  </si>
  <si>
    <t>6c670d6d-86e7-456c-9560-ce4caf5fd85b</t>
  </si>
  <si>
    <t>3dc4aa4d-eccc-4b5f-a8c3-e4a3172ac30a</t>
  </si>
  <si>
    <t>533f8098-c2e9-42a5-9f63-dc30b2b12bf7</t>
  </si>
  <si>
    <t>38dd931c-f9a1-4bb9-b4a0-94ae07874372</t>
  </si>
  <si>
    <t>dcd02a8f-be57-4f13-b90f-16e9e5aed6e4</t>
  </si>
  <si>
    <t>0d6cf0c0-5ea1-4cb4-b0b8-0607dd523a78</t>
  </si>
  <si>
    <t>33aa29af-a806-43e9-aed9-e7662b2738f1</t>
  </si>
  <si>
    <t>de9feb78-80a3-44aa-aebf-d188d1b3dc68</t>
  </si>
  <si>
    <t>d28b9b9c-5c50-41b4-803c-77b58300c22c</t>
  </si>
  <si>
    <t>43c86fca-462a-4359-ad50-cda45d93a149</t>
  </si>
  <si>
    <t>766cc111-2fc7-4f20-be56-e7667a3e6f20</t>
  </si>
  <si>
    <t>ee54b109-c2f8-4790-95e6-999039702a8f</t>
  </si>
  <si>
    <t>a603386f-f0d3-46af-913a-1d4415d8479d</t>
  </si>
  <si>
    <t>1d06ed1f-45a8-42b3-b801-6a667a86647e</t>
  </si>
  <si>
    <t>7f9f20cb-c783-4c68-9882-4e2c986759eb</t>
  </si>
  <si>
    <t>85c5ba46-deab-4e33-8863-cc4d26939b7e</t>
  </si>
  <si>
    <t>da398cc3-d305-4b1a-a054-6912f90c1aa1</t>
  </si>
  <si>
    <t>abff6c9c-cf19-415a-8a2c-18c9ac43e187</t>
  </si>
  <si>
    <t>30610388-bdd9-4731-befa-818543f19958</t>
  </si>
  <si>
    <t>f3e8b87f-1a60-4f47-857c-9db4051bb9f7</t>
  </si>
  <si>
    <t>fda812ea-eab8-488e-86f3-ad394f825bfd</t>
  </si>
  <si>
    <t>2621b542-8726-4263-be8d-8968ef821aff</t>
  </si>
  <si>
    <t>e6603d52-5fe8-46b1-a2ff-64dfde3a916a</t>
  </si>
  <si>
    <t>e4c166d6-664f-48f1-b0ab-9aead2f4804b</t>
  </si>
  <si>
    <t>6ad0bf22-5d65-4c5d-849e-bbf1ccf0cf86</t>
  </si>
  <si>
    <t>64d90223-23d5-4458-a26c-527613adaf8c</t>
  </si>
  <si>
    <t>943615bf-656f-4415-8440-868c5da0c43c</t>
  </si>
  <si>
    <t>82826440-6336-403d-a3c6-cee37e091db7</t>
  </si>
  <si>
    <t>2008c02b-cc36-4195-a668-599f21064a67</t>
  </si>
  <si>
    <t>2dd2351b-7ff8-464f-ae69-6e8d2a085e86</t>
  </si>
  <si>
    <t>f010fd34-fd3d-4e35-af9b-df22f58c9112</t>
  </si>
  <si>
    <t>f3a75f6e-a4eb-468d-ac6d-32138486bc0e</t>
  </si>
  <si>
    <t>fd935cd7-b949-4270-8309-995dc83ccae0</t>
  </si>
  <si>
    <t>5b642027-2098-4d76-915f-89cdb45fdd5b</t>
  </si>
  <si>
    <t>7a834bb4-1ec9-41e1-b31f-eec3fb5338d8</t>
  </si>
  <si>
    <t>6c932474-f099-4bbb-87cc-edefbd1e50c9</t>
  </si>
  <si>
    <t>2e63d686-ac74-47f0-b736-3c1ddf372a34</t>
  </si>
  <si>
    <t>c9a9882f-1fc2-49db-ba24-d2928d04c4ef</t>
  </si>
  <si>
    <t>77e5669b-5eb8-4638-aa02-f428a130acb8</t>
  </si>
  <si>
    <t>217d2aab-fe89-4bfb-a597-56e1eb7a4f13</t>
  </si>
  <si>
    <t>4c432c58-63d0-4502-8d87-476cd7635bf1</t>
  </si>
  <si>
    <t>e6849c01-0261-4a05-a3a8-73307c5c40bc</t>
  </si>
  <si>
    <t>be67a131-e81d-4ee9-83e5-24b379953824</t>
  </si>
  <si>
    <t>3ba313e6-4d2f-405d-9a42-e159bfbbe56b</t>
  </si>
  <si>
    <t>20ede83c-da09-4d93-af37-5a946e1ee47c</t>
  </si>
  <si>
    <t>4de5901a-b4d0-4d78-ad6c-b278a221e389</t>
  </si>
  <si>
    <t>e71840c8-00f4-414a-ae19-cdb366e7ebe3</t>
  </si>
  <si>
    <t>535c81ae-3e5f-42a1-80d5-8ed791257fec</t>
  </si>
  <si>
    <t>e5959349-a364-47b7-87a6-0818640f49e7</t>
  </si>
  <si>
    <t>889eae42-15ed-4744-9205-72d45cd0daa7</t>
  </si>
  <si>
    <t>be911715-51dc-4831-8e99-453892fda2d0</t>
  </si>
  <si>
    <t>d9927b33-2a02-439f-86c6-bba62e470147</t>
  </si>
  <si>
    <t>7f19f18d-295f-403e-bb2e-5660bca7639b</t>
  </si>
  <si>
    <t>c8b588d0-eae3-41d0-9980-8ceafa8a1d59</t>
  </si>
  <si>
    <t>4bce03b3-2372-41a6-b4b7-43a63442c3ef</t>
  </si>
  <si>
    <t>cc647c17-1e21-4fc9-b5bc-480f5b42576d</t>
  </si>
  <si>
    <t>2e9b36ca-c674-4916-9409-633e7170fcf8</t>
  </si>
  <si>
    <t>f0d23f59-dd22-4814-a02b-fc7e3a3d6b30</t>
  </si>
  <si>
    <t>fbd45aff-2ac2-4f58-a0c9-f3a4ab5301d3</t>
  </si>
  <si>
    <t>c8932e12-ae1d-400c-aed9-483d31639fcb</t>
  </si>
  <si>
    <t>a835cecf-6632-4668-9b42-64080e68ca71</t>
  </si>
  <si>
    <t>f6ddbf35-438c-4fdf-a2aa-655e8ed3b94e</t>
  </si>
  <si>
    <t>694a4d12-a621-47ef-934a-a65880995842</t>
  </si>
  <si>
    <t>a2b04c2e-1398-44fd-a00a-fcc1cc967258</t>
  </si>
  <si>
    <t>feee2e02-cdd7-4e03-b4e9-da582ea51502</t>
  </si>
  <si>
    <t>1e61b8f8-c285-47bd-82d2-eb8d4d048d63</t>
  </si>
  <si>
    <t>bbb77bc7-6196-43b3-b960-88cc40ac3d0a</t>
  </si>
  <si>
    <t>3042904c-4fdc-41f3-bc1b-86cff67adb86</t>
  </si>
  <si>
    <t>474e5af9-fc9a-4f35-8ce5-be0d0c8a1961</t>
  </si>
  <si>
    <t>548e179b-6d47-41b4-b005-6f7631cd32f7</t>
  </si>
  <si>
    <t>0c68cf82-1077-4faf-afbb-719567acdf71</t>
  </si>
  <si>
    <t>abd138f4-3862-4dd9-9355-f70bc91e5b3e</t>
  </si>
  <si>
    <t>51e54b34-a414-42b4-b2ce-e671f19a35c0</t>
  </si>
  <si>
    <t>61c9ab50-06fd-498b-a10f-8aed7aae5e3b</t>
  </si>
  <si>
    <t>34df555c-9e5c-4ffc-a9bb-0c33ec337fda</t>
  </si>
  <si>
    <t>9359e89f-d438-4fc7-ae0d-c0533e8412e1</t>
  </si>
  <si>
    <t>1a5a6f3c-d1e0-42db-b8c9-136a7178f6ce</t>
  </si>
  <si>
    <t>c3cf8bae-a762-49ca-a476-cfcfdf0202ab</t>
  </si>
  <si>
    <t>8602be3e-803f-4a08-8570-2499b90f9609</t>
  </si>
  <si>
    <t>a55605a6-7581-4ca4-b8b6-a3fc231953fb</t>
  </si>
  <si>
    <t>0d49a30c-15ea-4cbe-b534-a737ab2b6896</t>
  </si>
  <si>
    <t>4016314a-b068-4515-b53a-d9402fa3ef55</t>
  </si>
  <si>
    <t>bc6510a7-cbb4-477e-b961-1eee40489950</t>
  </si>
  <si>
    <t>f97eb0b8-8043-4c7d-b288-c05927f94eb6</t>
  </si>
  <si>
    <t>1cc818ff-106c-4152-a794-0c1fc6188be9</t>
  </si>
  <si>
    <t>22b53ee5-8007-4e2a-957a-bc2d7e1aa033</t>
  </si>
  <si>
    <t>d5a87b10-6de7-45d6-89fe-da01673d4dba</t>
  </si>
  <si>
    <t>bf15fd7e-ec7c-4bb9-9f87-bcc5cce97423</t>
  </si>
  <si>
    <t>febd2ef7-d0e5-41cc-8165-993ab2672a54</t>
  </si>
  <si>
    <t>2656cdfe-2d1d-4cc9-bbdd-9766bbc973d6</t>
  </si>
  <si>
    <t>dc3fad39-b9fd-4074-9a25-3b8680db6021</t>
  </si>
  <si>
    <t>0047801d-379c-4ea8-b0ff-d39a89407fd8</t>
  </si>
  <si>
    <t>b2a33dea-9a32-4f1e-bc0e-cf2f54bb20b7</t>
  </si>
  <si>
    <t>03f740f2-dbb4-41f3-8562-09f8be24c40c</t>
  </si>
  <si>
    <t>287d7f5a-b3d9-4952-9744-2b66097cd253</t>
  </si>
  <si>
    <t>52b9c3cb-b80b-4995-9483-9716554b3e40</t>
  </si>
  <si>
    <t>9b2805ba-0fb2-4a9a-a3d1-136996bfe067</t>
  </si>
  <si>
    <t>0ed142e8-c9e8-4f35-b1cf-0074a3bbf7d5</t>
  </si>
  <si>
    <t>c37b8cb2-c4c1-46e2-b9fa-99b73fec568a</t>
  </si>
  <si>
    <t>33a14f24-7c1b-4024-8aa1-d0683f0e01da</t>
  </si>
  <si>
    <t>cfd6a076-11e7-4965-b4aa-d1ad19c9b855</t>
  </si>
  <si>
    <t>5afe4d5d-c87d-406a-95ee-0d7709d1af46</t>
  </si>
  <si>
    <t>006575cb-0f2a-4228-8939-3c5107a7b812</t>
  </si>
  <si>
    <t>f2757c3d-c4c4-46c9-86fd-877c825dc305</t>
  </si>
  <si>
    <t>9c2c8d7e-3d82-4051-9f26-6488a4360fda</t>
  </si>
  <si>
    <t>42494c08-ff0c-4be2-859f-7a6e459546e3</t>
  </si>
  <si>
    <t>32388f8a-76a8-4338-81fd-88746754c005</t>
  </si>
  <si>
    <t>80add8c8-5d51-4105-9cb0-714b9d8648ab</t>
  </si>
  <si>
    <t>ebbdd4c1-5598-49e8-bf62-e21eca366f28</t>
  </si>
  <si>
    <t>f9f93f43-dc9d-4383-ac7d-a55958b6fd27</t>
  </si>
  <si>
    <t>3af31cf8-669f-458d-8779-8277ed1e866a</t>
  </si>
  <si>
    <t>68991941-135e-4285-8072-4c88cc8bac1a</t>
  </si>
  <si>
    <t>86a2ce07-81be-4b20-9e0c-032899db8f31</t>
  </si>
  <si>
    <t>6b05d337-67d5-4fc1-a758-86c1a111cbe5</t>
  </si>
  <si>
    <t>2f8a7757-efc5-405b-8bd9-d6180813baf0</t>
  </si>
  <si>
    <t>ad331ac2-3064-472c-977f-7f15307f8e94</t>
  </si>
  <si>
    <t>26193429-bad2-4221-98a4-df138092876f</t>
  </si>
  <si>
    <t>1a12c892-d0a6-44ee-ab0a-b7e68b9978d9</t>
  </si>
  <si>
    <t>93718004-698a-48bd-b8f1-7961becb2b40</t>
  </si>
  <si>
    <t>fcedce6c-18ac-44b0-8ec0-aa53f4c5a7b2</t>
  </si>
  <si>
    <t>8cf3548a-686e-4f02-aa65-485a32d58955</t>
  </si>
  <si>
    <t>7cc376f2-fcda-442c-9888-e2ffacc98246</t>
  </si>
  <si>
    <t>1d13a853-c01c-440f-ae46-7082bc9bcba1</t>
  </si>
  <si>
    <t>0ac29ab8-a451-4c44-945b-313464571ab7</t>
  </si>
  <si>
    <t>6b79003a-8e18-4795-94f9-ebe1f64cd57b</t>
  </si>
  <si>
    <t>a3683e04-8d35-4110-9d43-c90f1e0e1cba</t>
  </si>
  <si>
    <t>b30b1784-120c-4763-bef7-efd108a5a063</t>
  </si>
  <si>
    <t>1f40a59a-e67b-42df-b8ee-5dde2f41e725</t>
  </si>
  <si>
    <t>5c3fb711-b5df-4191-bf70-7a862ce306c2</t>
  </si>
  <si>
    <t>21988271-cbd6-471e-ab57-bd8c30fe9ba9</t>
  </si>
  <si>
    <t>996955e8-ec05-415d-98f0-9d035d40c86c</t>
  </si>
  <si>
    <t>96a2a133-fe8a-442e-b38a-c71fcab6019e</t>
  </si>
  <si>
    <t>bd60e5e7-9214-429c-abaa-67c978f15f3e</t>
  </si>
  <si>
    <t>bb3142f3-fc5f-46ff-abe6-4675040f6309</t>
  </si>
  <si>
    <t>70fc6778-45db-43b2-87ce-4210e9a1c1b1</t>
  </si>
  <si>
    <t>4de79710-a0ad-4aac-a31c-9a678fe0cc1d</t>
  </si>
  <si>
    <t>1063f562-8856-40fc-8427-ce3444b18eb4</t>
  </si>
  <si>
    <t>b0edcac7-95ea-48c3-b3c9-05cb310e79bb</t>
  </si>
  <si>
    <t>2b399904-c932-4203-9b61-117f25670df5</t>
  </si>
  <si>
    <t>d1aa830a-d385-4d85-abdf-57a83bb3e59b</t>
  </si>
  <si>
    <t>63b7e2c1-280d-440b-af5e-9b600c0f39bd</t>
  </si>
  <si>
    <t>ad398852-30a2-42e6-a934-d3a3a13b66c0</t>
  </si>
  <si>
    <t>6aa4d548-e1ef-41d9-8b67-247a0bb06050</t>
  </si>
  <si>
    <t>1c380626-32b3-40ff-a282-98d918667e8e</t>
  </si>
  <si>
    <t>4c98fa5e-d696-474b-83ae-43b2ead4a6d1</t>
  </si>
  <si>
    <t>d4c856b3-ccf1-4f17-8d69-e55e37985836</t>
  </si>
  <si>
    <t>c00f3177-e9ee-4591-bc8d-c49918a8be7b</t>
  </si>
  <si>
    <t>ac625d2f-92b8-49fe-babe-e8f82f4c354d</t>
  </si>
  <si>
    <t>ec57e59c-1d5e-46ab-84e1-04eda9a883d0</t>
  </si>
  <si>
    <t>1af9c753-fc12-4c3f-9e0c-797c77847841</t>
  </si>
  <si>
    <t>4854ccf3-a297-4b53-87bb-335e4485319d</t>
  </si>
  <si>
    <t>968f31e8-c8b9-46cc-a8cb-75ab4e3c101f</t>
  </si>
  <si>
    <t>3684d5a5-975f-4114-bf99-c1a76bed2fc2</t>
  </si>
  <si>
    <t>ca42f15b-c487-44ae-8c8d-f96e5195dfb5</t>
  </si>
  <si>
    <t>d83a71b0-6859-4231-bfaf-336e0ec65f5e</t>
  </si>
  <si>
    <t>0ab4b22c-5697-46a9-8a2c-7712dd1fd595</t>
  </si>
  <si>
    <t>4a0b7501-e09f-409f-97eb-ad68093d737f</t>
  </si>
  <si>
    <t>65b44a01-16a5-49bc-8068-f1ace27de026</t>
  </si>
  <si>
    <t>751ed569-f543-4620-94b3-e086f86b7e23</t>
  </si>
  <si>
    <t>4bee02a9-f5ef-4c2c-9b30-d34877ba6303</t>
  </si>
  <si>
    <t>53f0fd41-6a07-4907-87fd-5f3eab202d89</t>
  </si>
  <si>
    <t>d421d386-8b0a-4f87-a519-f9ef0581ff61</t>
  </si>
  <si>
    <t>dbb2f195-c4ee-4c3b-a413-afe04f983db3</t>
  </si>
  <si>
    <t>07076236-00db-4de7-8e73-84d455fa459c</t>
  </si>
  <si>
    <t>07c29aa2-771e-4667-b4be-0aa34eb20bae</t>
  </si>
  <si>
    <t>eaeeb728-db60-429e-94f4-3bbf141fca47</t>
  </si>
  <si>
    <t>a585915c-c190-42d8-9c53-1189317d488e</t>
  </si>
  <si>
    <t>86627bd7-9759-492b-b5ee-ca9fb6dca96a</t>
  </si>
  <si>
    <t>d588bfd2-6d0e-45a9-b970-e56f3f9a0147</t>
  </si>
  <si>
    <t>99e72460-45c9-44c7-b781-8a4924e9a199</t>
  </si>
  <si>
    <t>5f4b3dac-0763-49ec-85e7-2ecbf34fbbd0</t>
  </si>
  <si>
    <t>14eb57e6-a866-4004-901c-f0ee998f81b2</t>
  </si>
  <si>
    <t>b32c2f41-c0c2-45fc-975b-3ba0f81df2e9</t>
  </si>
  <si>
    <t>6c11e529-c500-431e-879e-3c2694ab3c7b</t>
  </si>
  <si>
    <t>604dcb81-5684-42a4-b490-6ff2cb92e9b8</t>
  </si>
  <si>
    <t>1196cfe8-f6a4-42fa-b05c-8f882d85879a</t>
  </si>
  <si>
    <t>7aa875cb-0c36-4bbe-b498-61acdfe85e09</t>
  </si>
  <si>
    <t>4bee3505-1c23-4200-8baa-9ac64521b342</t>
  </si>
  <si>
    <t>9eef45e1-de39-4156-93ed-0cbe4140cd96</t>
  </si>
  <si>
    <t>eb2ffbe5-6627-4edc-9dbd-782166715cc3</t>
  </si>
  <si>
    <t>5d5a83d3-05c7-41ea-8220-cc90cc566442</t>
  </si>
  <si>
    <t>f8dcad13-a880-4c09-adf2-730db1ca5358</t>
  </si>
  <si>
    <t>425f7346-cef2-4f01-a4af-7973f9cbb438</t>
  </si>
  <si>
    <t>21767261-9694-44e1-883c-62c5ac22729a</t>
  </si>
  <si>
    <t>c8d1f135-bafa-4ae2-8133-a6fe8a92ef5b</t>
  </si>
  <si>
    <t>25a67a4e-1442-46ce-87e7-e640761b0e3f</t>
  </si>
  <si>
    <t>63dcbdbc-efcd-45e7-adcc-270a8dd50e6a</t>
  </si>
  <si>
    <t>39dbd725-ccb3-4387-ac4a-b1fb9c74fbf2</t>
  </si>
  <si>
    <t>1c651a03-9b95-4561-9118-ab1d3a53996f</t>
  </si>
  <si>
    <t>c831a6c6-cf42-4656-9244-1d27e99bcc1b</t>
  </si>
  <si>
    <t>735d57f3-dc7f-42af-9aa7-608b35833261</t>
  </si>
  <si>
    <t>a6f6c261-844d-4da3-82bb-643633c9d537</t>
  </si>
  <si>
    <t>a85eb94b-6be6-47d6-bc30-70fc0c0c22fd</t>
  </si>
  <si>
    <t>f4e683ac-371e-419a-bec7-4633672b3668</t>
  </si>
  <si>
    <t>4fa29d3c-82ad-4222-8cf8-b774117218a8</t>
  </si>
  <si>
    <t>466ee580-5a32-434c-ab83-c5605c15cc2a</t>
  </si>
  <si>
    <t>75f5f6e5-ce4d-47f2-a7aa-fe1f07f549cd</t>
  </si>
  <si>
    <t>7c607d88-e5c1-42d8-bf8f-4271716f2586</t>
  </si>
  <si>
    <t>5717b0c8-8f28-47f5-9b9e-003c1f847c8c</t>
  </si>
  <si>
    <t>ac301969-54ca-4222-b9f7-11d5990e7215</t>
  </si>
  <si>
    <t>4f2ecc52-f08c-42a8-a858-301ddbe1df96</t>
  </si>
  <si>
    <t>fe33ea09-e5fb-4dcb-89f9-2745c5e14598</t>
  </si>
  <si>
    <t>194aa686-4794-4f87-9125-c037c8986b73</t>
  </si>
  <si>
    <t>cdaae733-52c4-4b18-9141-92ba7d06851b</t>
  </si>
  <si>
    <t>43432984-ad3a-4600-8623-483983ab051e</t>
  </si>
  <si>
    <t>0788bee0-6da8-422b-b106-c7d060f2ffdd</t>
  </si>
  <si>
    <t>cb4e66f2-372c-4a41-809b-92ad6db23bb8</t>
  </si>
  <si>
    <t>dd6d64ce-a221-4d3b-ad40-c66af51315fe</t>
  </si>
  <si>
    <t>69734cb4-ba06-4c0b-8de6-815e163dd2da</t>
  </si>
  <si>
    <t>7cd86b33-8174-4304-b26d-bcfd702507c2</t>
  </si>
  <si>
    <t>6192f58f-cd13-4b94-801c-0975b27e9ab7</t>
  </si>
  <si>
    <t>c3f99073-09bf-4c89-95e7-714b2313f114</t>
  </si>
  <si>
    <t>a9e30e20-78b5-4b70-9015-10030a8ca6fa</t>
  </si>
  <si>
    <t>21a58f81-8595-42b7-b502-ca22a1f59c3c</t>
  </si>
  <si>
    <t>f9b039f9-e839-4a47-aeb4-7a393fc8804d</t>
  </si>
  <si>
    <t>2161d78a-2779-44c1-be2d-bad3997e5990</t>
  </si>
  <si>
    <t>285d9637-044f-460d-9082-e796dbd9a6a7</t>
  </si>
  <si>
    <t>5cd537b0-e3df-440e-94e1-1344c67d4ec4</t>
  </si>
  <si>
    <t>f8c88bab-5332-4bad-9e95-3c060111f2ca</t>
  </si>
  <si>
    <t>e33f27f5-b79a-416f-bdab-f79a84c40836</t>
  </si>
  <si>
    <t>e9b4d7db-a14b-45b4-ac52-afd4eadde0c2</t>
  </si>
  <si>
    <t>c364bf2f-ae00-4a99-82c0-9510e5e25ef9</t>
  </si>
  <si>
    <t>9687e3b3-24eb-4851-96ab-d57b838be4d3</t>
  </si>
  <si>
    <t>19fb91a1-4cec-4585-aed6-abbce8e8e9f0</t>
  </si>
  <si>
    <t>3a21a5b0-a575-4076-8e5e-bad24f85a4e4</t>
  </si>
  <si>
    <t>1f9f3916-a941-4be9-8ce0-eac2cf32a717</t>
  </si>
  <si>
    <t>0f8d38e0-a45d-4700-913e-0e148d438ff8</t>
  </si>
  <si>
    <t>f2d3a5d2-8980-4402-921e-29fa6c4d18d6</t>
  </si>
  <si>
    <t>710d13bb-d0cb-4ea9-90a6-26d7d87a2d2b</t>
  </si>
  <si>
    <t>9c96294a-83a9-4e77-b953-85ba70722d40</t>
  </si>
  <si>
    <t>1c0e356d-2df9-4ac4-aa76-68022b2c1f8c</t>
  </si>
  <si>
    <t>2e8edfea-912b-494f-ac85-3344bc3dd48b</t>
  </si>
  <si>
    <t>cf9463b4-e968-49f4-abcb-e8c5a7e21072</t>
  </si>
  <si>
    <t>fcf77fdc-d2fb-4cc9-b69e-c2d2c8354ddf</t>
  </si>
  <si>
    <t>c9314bed-0524-4ea0-aee8-c4d03923bb3e</t>
  </si>
  <si>
    <t>0ad7fe18-a43b-43d5-bd8a-6f89ecc70927</t>
  </si>
  <si>
    <t>aeb63fe1-48c0-495a-960b-9a43ca57d547</t>
  </si>
  <si>
    <t>b02ef372-b022-4cf5-8974-ab13cc5c2f40</t>
  </si>
  <si>
    <t>b50cfee0-7c0b-4a14-ada0-7be557ed282a</t>
  </si>
  <si>
    <t>0eb21497-fb4d-425a-979f-6139c4e99d99</t>
  </si>
  <si>
    <t>c42864cc-e809-4524-ab20-15ddadd6428c</t>
  </si>
  <si>
    <t>027e2aa1-cb58-4644-be02-ab0610bb1702</t>
  </si>
  <si>
    <t>584e63db-bc68-4998-ab27-05a38a47645c</t>
  </si>
  <si>
    <t>9b644551-2576-4968-8c78-5bd51e4f229c</t>
  </si>
  <si>
    <t>fb3bf510-1589-4686-885a-569dd1fed482</t>
  </si>
  <si>
    <t>1c54854e-7d29-48ed-842d-d06dc8a72d06</t>
  </si>
  <si>
    <t>a0ebf16f-ed65-40b9-b45e-5b111181ba84</t>
  </si>
  <si>
    <t>07d30dee-e4ef-498e-8740-2685925d4963</t>
  </si>
  <si>
    <t>6912f587-46bf-474a-b2af-6cb2c6ba188f</t>
  </si>
  <si>
    <t>b4a1ddae-71c6-45e8-b835-f22214c63fda</t>
  </si>
  <si>
    <t>8fccaad3-27d5-48f9-95a6-dda1e6a5e9ea</t>
  </si>
  <si>
    <t>2ef13499-674d-4369-bb5c-9ef56e3c0368</t>
  </si>
  <si>
    <t>d0d0795b-c29f-465b-b075-b9854ca75b24</t>
  </si>
  <si>
    <t>a494aaa5-19e8-475e-a673-661846f41e30</t>
  </si>
  <si>
    <t>86c65491-9f16-4ca4-b847-6f364a2a850d</t>
  </si>
  <si>
    <t>ee3b333a-8b65-4684-a823-3ed43b099af2</t>
  </si>
  <si>
    <t>fe88733a-1cc4-4432-8903-f3a8058059f4</t>
  </si>
  <si>
    <t>37af3c2a-fce3-44c4-b9eb-0c65bf93558f</t>
  </si>
  <si>
    <t>f1e6b698-2d6a-4a77-a285-6d9e5758249b</t>
  </si>
  <si>
    <t>f2e11bdf-4b99-4a5c-bd94-c02a6433b4dd</t>
  </si>
  <si>
    <t>d729363f-884c-43e5-8522-bd43cda62f1e</t>
  </si>
  <si>
    <t>b03950f0-bf08-475d-bee5-00510e65b063</t>
  </si>
  <si>
    <t>18df975f-5d21-4178-b73d-5aecb017b8f4</t>
  </si>
  <si>
    <t>c68ae2d3-e684-441e-9679-cd743aaaef21</t>
  </si>
  <si>
    <t>6aecd0e6-81ab-4925-bbe5-e7d8831e0458</t>
  </si>
  <si>
    <t>087b5246-fa74-4900-a6c6-b31743511b06</t>
  </si>
  <si>
    <t>44d1495d-625c-42bb-b9e1-061b865d3866</t>
  </si>
  <si>
    <t>e465114c-1bb9-4a5c-b31e-b002c90dccbf</t>
  </si>
  <si>
    <t>a4c96cb7-cfa9-4898-9808-67706e8606b8</t>
  </si>
  <si>
    <t>f8207f7f-47a0-4ab7-ad4f-e6f5458915ae</t>
  </si>
  <si>
    <t>11c8c21b-81e6-45ed-a2de-0e60abbbe30b</t>
  </si>
  <si>
    <t>48a190c6-63b1-486c-bc21-fd91a606fca5</t>
  </si>
  <si>
    <t>edf431fa-c543-4bd1-add3-312f419437a6</t>
  </si>
  <si>
    <t>4a384ca3-930b-4c0d-8e9d-762982bce58b</t>
  </si>
  <si>
    <t>4d98edbc-f87b-42a3-b8d7-dd641a698853</t>
  </si>
  <si>
    <t>ddc232fb-16cd-48bd-a1a0-108719a0554f</t>
  </si>
  <si>
    <t>24e5e95f-cadc-4d67-9d37-f158f0f09d5b</t>
  </si>
  <si>
    <t>b522b4b3-c4db-4f9a-a0b5-e4f2935834fd</t>
  </si>
  <si>
    <t>ea1d7cfb-4ee3-4e5f-ab8b-9039996d063f</t>
  </si>
  <si>
    <t>2436143d-19a0-43e4-994a-fa3e218dd84e</t>
  </si>
  <si>
    <t>b36d6671-062d-43ba-97d1-b326926bf0a6</t>
  </si>
  <si>
    <t>9d87efb5-fadd-4de9-a7fb-f28d066224d4</t>
  </si>
  <si>
    <t>f1a315e9-b2e1-4077-8d7c-d860b066e94d</t>
  </si>
  <si>
    <t>16723917-538c-4808-86c1-b5e360be2230</t>
  </si>
  <si>
    <t>98e1f94f-df9f-4f02-b509-b7990f690a16</t>
  </si>
  <si>
    <t>57c2f19c-5990-46ef-8cb8-f2d7c37e8048</t>
  </si>
  <si>
    <t>67e5023c-3fdd-485a-8cae-d77c5003974c</t>
  </si>
  <si>
    <t>ff3e64a9-7bc2-4e37-ac16-ec67fe8d8f03</t>
  </si>
  <si>
    <t>6ecf9dd0-06bd-4741-925a-b094cebd09ba</t>
  </si>
  <si>
    <t>83c05b6c-83f6-453a-b2e0-1ba4070ee7d4</t>
  </si>
  <si>
    <t>2a7dccbf-747d-4150-b699-00e095b311bb</t>
  </si>
  <si>
    <t>cb1cb031-53ff-4e42-a5a9-e904bac6dbe5</t>
  </si>
  <si>
    <t>2407a0a1-8be2-4b5e-89fa-6c52b930f959</t>
  </si>
  <si>
    <t>8cb31f4a-c3f2-4804-8f7a-b91aaee8ee01</t>
  </si>
  <si>
    <t>c74b0c8b-aef8-49b2-b223-087572c6f282</t>
  </si>
  <si>
    <t>461b84ed-6c9d-4ee1-ba53-e35bc8b848d8</t>
  </si>
  <si>
    <t>6109d90e-f098-4df8-ae62-a286fce6a11b</t>
  </si>
  <si>
    <t>92200f44-ce06-4e6b-8e89-b0f5abddf3b8</t>
  </si>
  <si>
    <t>84334ed3-6fa3-4994-9ba2-3471abfe6dbd</t>
  </si>
  <si>
    <t>db02b328-eb73-49bc-bb6e-2f5a5e6bb178</t>
  </si>
  <si>
    <t>ecfdc27a-6bc6-4ba5-882b-0bbce27fe42d</t>
  </si>
  <si>
    <t>b94c4736-13f6-462b-881c-da994907f5d0</t>
  </si>
  <si>
    <t>0f536648-61b4-4ee6-aa2c-3fb4a8dab808</t>
  </si>
  <si>
    <t>65a988ee-9803-4632-8693-8a593f413375</t>
  </si>
  <si>
    <t>28d94c40-5d18-4947-ab31-f434c529d532</t>
  </si>
  <si>
    <t>db69b0b5-e5dd-4473-806a-8baeb02b4364</t>
  </si>
  <si>
    <t>d1425a88-7a17-4bc6-80a3-dbfdfb1d72b1</t>
  </si>
  <si>
    <t>48a33b02-6fb1-41f6-b5d4-10b52018d6ec</t>
  </si>
  <si>
    <t>1e68efdd-2896-42ca-a6da-75a2a044c0d8</t>
  </si>
  <si>
    <t>d56d7aab-63ba-4d7c-94d8-1dbd2673ce70</t>
  </si>
  <si>
    <t>5ac79504-5831-4c2b-82e2-ff504b59a0bf</t>
  </si>
  <si>
    <t>868d640e-bcbe-41ff-87ed-47e70a6fea44</t>
  </si>
  <si>
    <t>85db048b-bd32-4fd9-b242-c88d6c78fec7</t>
  </si>
  <si>
    <t>9428a929-311f-42ef-87cd-237009a499bc</t>
  </si>
  <si>
    <t>ecfd51d5-304c-4dc0-b3bc-1dfbd7a391a7</t>
  </si>
  <si>
    <t>7136947b-1e4d-4261-9778-6c07e6ccafc4</t>
  </si>
  <si>
    <t>aa8d3b18-2d94-4f29-8921-c3fb9b704c22</t>
  </si>
  <si>
    <t>999dec00-29cd-4461-849d-55b7249b5092</t>
  </si>
  <si>
    <t>3a09c0f2-7e2e-451e-92f6-ee91aa1d514a</t>
  </si>
  <si>
    <t>a69fbc23-ca27-4b14-ab73-e36f0b8c623b</t>
  </si>
  <si>
    <t>05ff0ccc-66c6-4f2d-a69b-854baa5f73fb</t>
  </si>
  <si>
    <t>550c1209-b814-4e92-8d8c-ba7eae1f0a1b</t>
  </si>
  <si>
    <t>949b0b63-6b3d-4083-8be4-793dddd4bbc2</t>
  </si>
  <si>
    <t>3d401317-de03-4c20-a39c-764d95d18b6a</t>
  </si>
  <si>
    <t>a9b6f15b-f978-4fc7-acd5-d4a9677b0627</t>
  </si>
  <si>
    <t>6a238962-bd2b-470a-8415-618eaaa9d52e</t>
  </si>
  <si>
    <t>59fd5c50-c3b6-4c2c-bc23-b2a200d28010</t>
  </si>
  <si>
    <t>9b7d6c3e-3b00-49e4-9296-5e32f4c604e4</t>
  </si>
  <si>
    <t>a00d0b95-2c59-4679-a8be-fb35a6d3f437</t>
  </si>
  <si>
    <t>b6df54a0-992c-4581-8e08-f05b5b824eb7</t>
  </si>
  <si>
    <t>c9515a01-3ebc-4079-90f2-7fbba1cb1c68</t>
  </si>
  <si>
    <t>3b9bc493-89b5-4eb7-918c-15454dd7d81c</t>
  </si>
  <si>
    <t>0448c259-e098-4eb4-9d49-ec63e1a401e0</t>
  </si>
  <si>
    <t>96714e70-4076-4e1c-8c32-f7e4414f43b2</t>
  </si>
  <si>
    <t>c7abe204-6f9c-4c56-b0fb-2b9c04f4d1d8</t>
  </si>
  <si>
    <t>47bd7b88-b658-4f54-8a25-1535cc4d0a59</t>
  </si>
  <si>
    <t>fa63dca9-6ff9-48e8-8d51-1c040d6eb35f</t>
  </si>
  <si>
    <t>c852f940-e2d2-40a0-abf8-674eb6a4b58d</t>
  </si>
  <si>
    <t>2f62f543-2fbd-4563-b8c3-0b92ed936c72</t>
  </si>
  <si>
    <t>90ffcec5-0465-4d8e-a993-2828a6d4d4b4</t>
  </si>
  <si>
    <t>c263425b-8379-46e4-997f-23db45d6fe85</t>
  </si>
  <si>
    <t>46ff7771-07f0-488e-a5fc-4d9760815415</t>
  </si>
  <si>
    <t>16ac1f69-3fdc-458b-b6e6-e0d7d4d4634e</t>
  </si>
  <si>
    <t>63e4759a-562a-409f-acf8-28877d1ac3c6</t>
  </si>
  <si>
    <t>f1ebffe0-523e-440d-a1c7-8f4c49a368cd</t>
  </si>
  <si>
    <t>b07e21c6-f54b-41ba-aef5-27083785fb32</t>
  </si>
  <si>
    <t>32aa2417-5cbb-4291-be2c-6bdc993a300e</t>
  </si>
  <si>
    <t>fb591d6d-49a7-465e-a0c8-585be532ce32</t>
  </si>
  <si>
    <t>4d22acc6-9dd0-4ff2-b41d-f2ea655956d4</t>
  </si>
  <si>
    <t>c15f5d71-9f7c-4b18-a45d-50ba1aedc097</t>
  </si>
  <si>
    <t>b25d4863-cede-4592-9689-cb48081346d2</t>
  </si>
  <si>
    <t>9bfd5c0a-6973-4e39-9bf8-02e1cd4ec732</t>
  </si>
  <si>
    <t>9bf0aa65-baf8-4467-8de0-705afa03c5f4</t>
  </si>
  <si>
    <t>8869c293-ee82-475d-93e4-d908dfea068b</t>
  </si>
  <si>
    <t>c4966dbe-1442-424a-9aff-3f3b163ee6bd</t>
  </si>
  <si>
    <t>46b5dd48-a964-496e-b1a5-acdd1f04daf3</t>
  </si>
  <si>
    <t>9ceabffa-b2d2-4466-ab3d-b2aa9024493a</t>
  </si>
  <si>
    <t>3e68bd7d-01ff-43b6-83e1-c42546a72dc0</t>
  </si>
  <si>
    <t>cc1479f6-0396-4b6d-bcae-1ef3395606c1</t>
  </si>
  <si>
    <t>d041c7ec-6ad6-4a44-afcc-f9e0149322c4</t>
  </si>
  <si>
    <t>3c2f2e63-5800-4aac-bc53-7a24b36d6477</t>
  </si>
  <si>
    <t>564a29ea-d145-45f1-9857-55e9190a12fa</t>
  </si>
  <si>
    <t>d6bdb324-a1af-468a-af22-1ae8e45f0bc7</t>
  </si>
  <si>
    <t>06c61c4d-1ae4-4e82-a219-a5206bb1fab0</t>
  </si>
  <si>
    <t>c81ffc15-5a36-446a-b0ed-ae0e25a9db58</t>
  </si>
  <si>
    <t>99edaad8-13fe-433e-acf8-b3aa5b751f7c</t>
  </si>
  <si>
    <t>f2d15bac-7163-400a-a687-45f50ddebdcd</t>
  </si>
  <si>
    <t>b2263f0a-60e5-4b9f-a2fb-4e90747e9277</t>
  </si>
  <si>
    <t>5a0bc358-4930-4a5b-89a3-a084cfd39a15</t>
  </si>
  <si>
    <t>9527f1c4-8053-4533-bf83-5991ecbffeb4</t>
  </si>
  <si>
    <t>915b5e3a-169d-4add-b635-0153b516f25e</t>
  </si>
  <si>
    <t>6168c8ad-507a-484f-802a-14c843468c2a</t>
  </si>
  <si>
    <t>89779373-c93b-4733-9e31-a8c1e2cc3cb7</t>
  </si>
  <si>
    <t>f115ba84-e9e2-455c-b01a-90c5bd1968fc</t>
  </si>
  <si>
    <t>cca301c8-0bdc-4180-9aeb-2e6cfea73c99</t>
  </si>
  <si>
    <t>25f7c6ea-c016-4055-b3fd-f7e5d6c5019b</t>
  </si>
  <si>
    <t>0bbb37ee-df6d-4806-a507-c2e3fe41c9e8</t>
  </si>
  <si>
    <t>8497b9d4-ad08-4c4a-994f-242073e87944</t>
  </si>
  <si>
    <t>c798092c-710e-4dc2-8420-840210a0f902</t>
  </si>
  <si>
    <t>fc69206f-68b4-478b-8d45-8af85a7df4fc</t>
  </si>
  <si>
    <t>27483946-1fbe-4c91-a040-b859344faa22</t>
  </si>
  <si>
    <t>470030b1-bd82-4121-8920-86f68de15c88</t>
  </si>
  <si>
    <t>f6510eeb-33d8-4a2c-9c09-5091483391ef</t>
  </si>
  <si>
    <t>f3ab6b83-ea2a-4240-b3fe-73ea64eeee1d</t>
  </si>
  <si>
    <t>81ad5188-279f-47ff-b964-118c5bd9d02c</t>
  </si>
  <si>
    <t>842469ab-788b-4a42-9bc2-4ac8a9ff2097</t>
  </si>
  <si>
    <t>09bcc89b-d1d4-45c3-8755-86525c007e83</t>
  </si>
  <si>
    <t>3e07ed0b-d13c-4f33-bc7f-48ee9abd0455</t>
  </si>
  <si>
    <t>2ce2508f-ed55-46b8-9c13-6beb0dfd95af</t>
  </si>
  <si>
    <t>090a0be4-d4a6-4cfb-b37f-2524ac80d6a4</t>
  </si>
  <si>
    <t>c73a1943-44ba-45e6-a830-f4d4d4027899</t>
  </si>
  <si>
    <t>765e5320-5bed-4e7e-afb7-49cb974970f5</t>
  </si>
  <si>
    <t>885b9cfb-a1a2-422b-801a-d01fde7cb2e6</t>
  </si>
  <si>
    <t>11d959c1-0a23-4dd6-a039-5004830be842</t>
  </si>
  <si>
    <t>b84c136b-9524-4edd-ade4-55f28b915872</t>
  </si>
  <si>
    <t>98b92b73-fb63-4d67-9c67-248e1f1ca5f1</t>
  </si>
  <si>
    <t>e9e82daf-c7a7-4365-a900-b1e6a8656400</t>
  </si>
  <si>
    <t>7908a938-43ed-45a9-a914-976b899b27f3</t>
  </si>
  <si>
    <t>74e15909-71f7-4e06-9ad9-2f9ffa54c441</t>
  </si>
  <si>
    <t>1a5494e4-650b-4004-b213-c4b6015fe68a</t>
  </si>
  <si>
    <t>e1df6278-f904-40ce-a632-b762edcf58bd</t>
  </si>
  <si>
    <t>397ef0cd-bbf4-4f92-9da4-0a7413952e63</t>
  </si>
  <si>
    <t>dcf54d84-b86c-4d79-807c-1619fd7b340f</t>
  </si>
  <si>
    <t>0cd5a238-edb6-4d00-a776-d60bd7662c33</t>
  </si>
  <si>
    <t>f7887141-9937-4941-a421-5adb0516f631</t>
  </si>
  <si>
    <t>2e8369b3-d83f-4546-81c1-a6d0c3842979</t>
  </si>
  <si>
    <t>4e65ae38-a58d-4667-b4d2-a4d8a315affe</t>
  </si>
  <si>
    <t>f17d0fec-639d-4ee1-9829-183e4804f2ed</t>
  </si>
  <si>
    <t>db71de5f-8502-4e96-af3a-973af6999582</t>
  </si>
  <si>
    <t>5932827f-7594-4173-bd8f-3d5a18bd107a</t>
  </si>
  <si>
    <t>446f9cda-9e35-4472-8c6f-b4509adfdc08</t>
  </si>
  <si>
    <t>1df5db37-71bc-494b-8fb2-84b17c92c4d7</t>
  </si>
  <si>
    <t>fac7c107-376b-42be-9bbf-6ccce66e18f6</t>
  </si>
  <si>
    <t>d0d6707d-37c6-4fe1-bec0-85f3d051c6f9</t>
  </si>
  <si>
    <t>aebc94b7-defa-4c58-a900-91094cde8ba7</t>
  </si>
  <si>
    <t>c81b6f21-be7e-4124-84be-4af7a343618c</t>
  </si>
  <si>
    <t>5e30a7f9-0505-464a-90b2-7bfefd607fa4</t>
  </si>
  <si>
    <t>519605aa-0670-4524-8ce3-3cdc5c70e6e1</t>
  </si>
  <si>
    <t>9ed2893d-6ab6-4f6a-b0ab-b84de5400c5e</t>
  </si>
  <si>
    <t>c289dd55-9191-46c7-9fea-53374bc7cd87</t>
  </si>
  <si>
    <t>553a952f-21d0-4c8c-85c4-88a1c945ea2a</t>
  </si>
  <si>
    <t>fe80fefb-5638-4ed4-9018-e763da6286b8</t>
  </si>
  <si>
    <t>34df9fbd-2277-4018-ae16-4bd74cbe9b6c</t>
  </si>
  <si>
    <t>eb29d34f-f509-45f5-995c-d2e097b08736</t>
  </si>
  <si>
    <t>770b4eac-6c3d-4e02-8e6d-453c9d6c6222</t>
  </si>
  <si>
    <t>4b582dcf-ce2e-4c8c-bed3-fe2be6ba9af6</t>
  </si>
  <si>
    <t>10cd43ea-55b0-4c32-9a1c-3ea821d5306c</t>
  </si>
  <si>
    <t>2c3179ea-9e5a-49f1-b0eb-b6f01fe389ab</t>
  </si>
  <si>
    <t>ab0ff021-0d8d-4b91-b9f3-afbb474bff24</t>
  </si>
  <si>
    <t>40abcec5-d17e-4b25-a299-ba4ead4dc584</t>
  </si>
  <si>
    <t>1bcfcb05-1cc4-436e-94a8-945b941b196c</t>
  </si>
  <si>
    <t>6bd76832-d1af-4ef0-a7b6-8d365aedfe1a</t>
  </si>
  <si>
    <t>b7e3246f-31f0-4968-9167-8755f963f1e4</t>
  </si>
  <si>
    <t>02343d35-6da7-45c4-8c17-168ef2e27eef</t>
  </si>
  <si>
    <t>92ba6883-7c74-49bf-953e-6bdef6e3254c</t>
  </si>
  <si>
    <t>1bdf5574-2f88-406b-9a48-61bbf019cee7</t>
  </si>
  <si>
    <t>9b2a0569-8957-4af7-8f3f-ae1c47e514e3</t>
  </si>
  <si>
    <t>bb498bc7-3651-45d1-8766-28009828ef34</t>
  </si>
  <si>
    <t>2e4ad12c-6874-48d7-9749-0bf3c0e169d4</t>
  </si>
  <si>
    <t>6f5e675d-c2a1-4129-bd51-a4b850368c6b</t>
  </si>
  <si>
    <t>6f0c887d-6b77-4a36-9ebc-58384b8eb405</t>
  </si>
  <si>
    <t>6fc434a0-8705-4c59-a986-91a007c2345e</t>
  </si>
  <si>
    <t>90170e22-0d97-43ae-8bfd-045dace80994</t>
  </si>
  <si>
    <t>4ea74016-4f23-4bb1-abb1-5990842d74ef</t>
  </si>
  <si>
    <t>140678f9-6e23-45d9-a5e0-d28fbab57db8</t>
  </si>
  <si>
    <t>24d88910-1823-4c46-8543-bbeaffd0d595</t>
  </si>
  <si>
    <t>b28f9d93-cc0b-4025-8b1a-285021422e94</t>
  </si>
  <si>
    <t>3909b4c8-ddb9-496e-ae8a-51f457516c38</t>
  </si>
  <si>
    <t>1e3ded3a-8d06-4fd4-a743-3b4f69518fd9</t>
  </si>
  <si>
    <t>96654764-483e-4e9e-adc1-dceaca9b9b16</t>
  </si>
  <si>
    <t>3359805f-247f-4182-9810-e0bb5b103836</t>
  </si>
  <si>
    <t>47bda287-ed88-4f75-900a-375ef4ccdcb7</t>
  </si>
  <si>
    <t>d9ffeac2-64d5-4f72-9835-6bd607f358fe</t>
  </si>
  <si>
    <t>3e8c2cc4-93bc-497c-9c84-85d726ba960e</t>
  </si>
  <si>
    <t>8df6e40b-7db7-4718-9a64-aa4fe64ebab3</t>
  </si>
  <si>
    <t>f3121b1d-2990-45df-85ed-2c7bc1464997</t>
  </si>
  <si>
    <t>3c30823c-14fb-4b54-864e-861a7935a582</t>
  </si>
  <si>
    <t>7075536e-ffd4-4b4e-ba61-2596984fe431</t>
  </si>
  <si>
    <t>586d9bd5-79ea-410e-bb17-74bd27098461</t>
  </si>
  <si>
    <t>26325f2a-b146-4570-8935-eec118a9b393</t>
  </si>
  <si>
    <t>f2fe3a2b-551b-43fa-a4a9-25a4763820bd</t>
  </si>
  <si>
    <t>2004bc55-5d53-4e31-8e45-e6327a58d81d</t>
  </si>
  <si>
    <t>eb9aa9b2-b448-4117-97a3-2d1b8a2baff6</t>
  </si>
  <si>
    <t>f6948fb0-4717-4381-a258-86fa47519943</t>
  </si>
  <si>
    <t>224755ca-7986-4ade-8c8a-7a71bf6c6217</t>
  </si>
  <si>
    <t>e4a7b711-8f4e-4b06-9119-3a584ab4a673</t>
  </si>
  <si>
    <t>6f39747b-0c24-4631-9c7e-c7c1622f492d</t>
  </si>
  <si>
    <t>77c5b820-cadd-4873-a1df-e56bd7d78e32</t>
  </si>
  <si>
    <t>35b14ace-73be-477b-a60b-164da2d002cd</t>
  </si>
  <si>
    <t>f021bdd4-87f8-4b83-bb45-d5a6b0912450</t>
  </si>
  <si>
    <t>cbc37084-e3aa-43e0-98a7-eaca0df99969</t>
  </si>
  <si>
    <t>313c1b5c-97bf-4caf-a19e-c558dc6411dc</t>
  </si>
  <si>
    <t>15303f46-04c5-4616-bb95-78a0c2cdc1ee</t>
  </si>
  <si>
    <t>2923a467-4594-4a1e-8867-edf417b6e152</t>
  </si>
  <si>
    <t>639e5bad-9ae4-4706-bfa2-7a3ad2c19243</t>
  </si>
  <si>
    <t>65deb23a-24bd-4699-8a6c-28a84f438b7a</t>
  </si>
  <si>
    <t>532f8441-12ca-4e9d-b7e4-0a910b01474c</t>
  </si>
  <si>
    <t>f1785ca8-e355-42ef-b992-e8744e8d0a3d</t>
  </si>
  <si>
    <t>4219ed09-3433-41f5-91bc-ccfecbfb7d1e</t>
  </si>
  <si>
    <t>4c919172-076e-43c3-b781-41f89ad5552a</t>
  </si>
  <si>
    <t>c684e25e-1ed5-49ea-a15e-286426b1fb51</t>
  </si>
  <si>
    <t>5193d46b-deb4-4c41-9905-b2eb8e34a2b7</t>
  </si>
  <si>
    <t>8f28fef6-becd-4693-962d-41e709fd32eb</t>
  </si>
  <si>
    <t>ae356825-6c1a-40e5-b6bc-1de0db79b6ce</t>
  </si>
  <si>
    <t>1444eba0-ecf1-4420-9dbc-afde0e867373</t>
  </si>
  <si>
    <t>13f94fdc-e8e5-4257-a5c9-6001c2d32feb</t>
  </si>
  <si>
    <t>74a48cac-397d-4b0d-914a-f675025033c1</t>
  </si>
  <si>
    <t>bd44c2a8-cb4d-4bf6-99ff-4a5be1441902</t>
  </si>
  <si>
    <t>dd81aa20-1836-42b3-a2e8-3c81893ac324</t>
  </si>
  <si>
    <t>003c396a-3c76-4a1a-8350-8910e13642cc</t>
  </si>
  <si>
    <t>346ea3d8-96b0-4756-af2d-211c1112f7a1</t>
  </si>
  <si>
    <t>cb55ace1-3c74-4241-ba7b-f752ceedf940</t>
  </si>
  <si>
    <t>643d4a89-6a9a-45e8-bc88-ff1ed41f69c9</t>
  </si>
  <si>
    <t>ba978aad-8ba7-47ff-8a32-2689a736b9bf</t>
  </si>
  <si>
    <t>5323728e-4c61-423b-befc-b0602fb21af8</t>
  </si>
  <si>
    <t>2ae0d324-77b4-4bf3-8da7-27f57bc0bf52</t>
  </si>
  <si>
    <t>052faf66-1db3-4259-b578-f929ecdb6d5b</t>
  </si>
  <si>
    <t>39797c40-3af6-4dae-9774-d7ee9b24054f</t>
  </si>
  <si>
    <t>9066a2dd-452e-4447-a1a6-5753013ac3b2</t>
  </si>
  <si>
    <t>5a33d28c-f9f3-475d-8650-689452a1f7a9</t>
  </si>
  <si>
    <t>25109728-a241-4146-b88d-361f4df46321</t>
  </si>
  <si>
    <t>76d720da-de09-41b9-b92c-841839f5f808</t>
  </si>
  <si>
    <t>2c85df09-8f08-4909-b4d2-dd8e20f4dcca</t>
  </si>
  <si>
    <t>9e1596b9-1be7-4c61-8d0b-1dd7602ee7b7</t>
  </si>
  <si>
    <t>89a2d5e8-922f-452a-b153-2f1aaa783e62</t>
  </si>
  <si>
    <t>72ea7408-afed-417b-a4ca-9b9b58dd7858</t>
  </si>
  <si>
    <t>cdf2089b-64c3-4178-bd66-bc580de1ebfa</t>
  </si>
  <si>
    <t>5d126bdf-82c6-4a2e-8fac-a016fdc66958</t>
  </si>
  <si>
    <t>c470282d-f3f9-489a-a769-18c93370f98d</t>
  </si>
  <si>
    <t>d3fb8d8a-ef7a-4aa9-8ed0-5c6cc46516c4</t>
  </si>
  <si>
    <t>fbbf8652-7c86-44e8-9722-a78a3cc828c0</t>
  </si>
  <si>
    <t>4314b1fd-8a5b-489f-9ce0-a8f9f0d663b3</t>
  </si>
  <si>
    <t>90caa18a-1a2a-487d-b461-44465960daeb</t>
  </si>
  <si>
    <t>e7420fd6-b046-42e9-b818-d1c0f696341f</t>
  </si>
  <si>
    <t>9473e363-0be2-40ce-8f2a-92d95e93bb11</t>
  </si>
  <si>
    <t>de380740-cf1c-455a-bcf7-af621d978168</t>
  </si>
  <si>
    <t>e9aa8057-bf81-482a-a6ec-7c3dd1047ff9</t>
  </si>
  <si>
    <t>11d16d2b-fde2-413b-beb8-345e141d74d4</t>
  </si>
  <si>
    <t>8d59345b-20e2-4361-88aa-3c72e5b3881a</t>
  </si>
  <si>
    <t>783f7561-18e5-4fd1-ac5a-0e77f10ab101</t>
  </si>
  <si>
    <t>cc36f916-f652-4459-a05f-45a3ae47d92d</t>
  </si>
  <si>
    <t>d6cb1357-30ab-4bd3-989a-0959ce4c1b56</t>
  </si>
  <si>
    <t>e78cb291-b958-414a-a18d-07c0cd859c7c</t>
  </si>
  <si>
    <t>d897fe0c-7fa6-494c-8667-ca04bc98498d</t>
  </si>
  <si>
    <t>dcd74635-ac07-467f-8af4-62d0bd4e1b73</t>
  </si>
  <si>
    <t>853ad142-a4d2-4bb3-a82b-23a6dd2aecbe</t>
  </si>
  <si>
    <t>9de041cf-a149-4d02-97b3-60abe7326b60</t>
  </si>
  <si>
    <t>04539bc0-6869-4189-a541-8f881a06b670</t>
  </si>
  <si>
    <t>90f25b09-47a2-493c-81e1-49b2a5b9a51b</t>
  </si>
  <si>
    <t>309a7f0d-c85c-4d07-aab9-2c1f56e2b9f5</t>
  </si>
  <si>
    <t>48073c1a-69c8-481d-96ff-5f9568e6877c</t>
  </si>
  <si>
    <t>14679208-c548-44f4-950a-2dfd21dc90e7</t>
  </si>
  <si>
    <t>69990d8b-fe28-4df2-84a9-2e72cd394a35</t>
  </si>
  <si>
    <t>eadc9aae-ddfd-4d95-99d4-1bec920153e9</t>
  </si>
  <si>
    <t>45c22a64-6360-44a9-9ff3-a38e43c38403</t>
  </si>
  <si>
    <t>e1f71596-6fea-4e11-92d9-8d3c6d6df6b2</t>
  </si>
  <si>
    <t>d58939db-65a1-460b-af42-2bc6f28abd81</t>
  </si>
  <si>
    <t>adc1bd69-3c19-447a-ab34-8861bf4e9afe</t>
  </si>
  <si>
    <t>6e5842b1-14a6-4dba-b0b8-7a1edcc7fe3a</t>
  </si>
  <si>
    <t>d3878b7e-42a9-4da2-be18-75e65b7bb09d</t>
  </si>
  <si>
    <t>42f8236c-0f97-4698-9ee3-a9a18d10ed83</t>
  </si>
  <si>
    <t>4c862f89-5bec-4009-ae50-96bf2e6856e3</t>
  </si>
  <si>
    <t>2c3030e6-cb42-4c18-b429-b98c22fffc2d</t>
  </si>
  <si>
    <t>69bba3ec-7823-4352-8fe4-c519dac699da</t>
  </si>
  <si>
    <t>2f4e037f-f816-4204-82f4-7828e9f6302c</t>
  </si>
  <si>
    <t>7ccb0496-416d-4348-a8d4-4fe4a1cc7f49</t>
  </si>
  <si>
    <t>bc959223-fcf6-4e6e-8b96-e09ecb84faab</t>
  </si>
  <si>
    <t>f88a29f5-e74b-483b-a8cb-772c0ba8de92</t>
  </si>
  <si>
    <t>38c61f09-5bc8-4680-a566-5054cfe221d7</t>
  </si>
  <si>
    <t>a1ff8e69-f9a3-4052-81f3-2e9006000094</t>
  </si>
  <si>
    <t>86590d57-8af0-446a-a36d-ddc2712724ee</t>
  </si>
  <si>
    <t>d4c1241a-e7f9-4383-a396-c53736a34b59</t>
  </si>
  <si>
    <t>f9e54f5f-5887-41c5-9eb4-49b7d04f5c73</t>
  </si>
  <si>
    <t>aaf17987-f155-4a3b-8aea-c5a69c8b0ee3</t>
  </si>
  <si>
    <t>5f5b7210-6205-4e6c-aa9d-ff835a6ed000</t>
  </si>
  <si>
    <t>7a810a71-2792-432a-b851-cded30a9932f</t>
  </si>
  <si>
    <t>039e4da9-357e-4df2-9343-58cb5040967f</t>
  </si>
  <si>
    <t>d60af10e-11b6-478b-8a25-de1506f5c1cb</t>
  </si>
  <si>
    <t>63bf32e5-58df-4b45-9e12-f96a7840a7f6</t>
  </si>
  <si>
    <t>070bfe86-95f5-4c13-b619-cb56d37361cc</t>
  </si>
  <si>
    <t>e65e1a01-dff2-446f-a798-127c3fb232a2</t>
  </si>
  <si>
    <t>7b1ee269-5256-43de-8a2c-9e5b9c3c6665</t>
  </si>
  <si>
    <t>d5219d09-915f-4e4b-973b-03e7513321ed</t>
  </si>
  <si>
    <t>e54872d6-2e52-4f39-9792-9c0c383cfbd5</t>
  </si>
  <si>
    <t>64b377e0-aa9d-472b-bb75-d08eb39697a7</t>
  </si>
  <si>
    <t>e352150b-21bd-47b1-87ef-ae05fc21cd47</t>
  </si>
  <si>
    <t>f7d281ea-8849-48ff-8846-aa5e3089fb1e</t>
  </si>
  <si>
    <t>d61c19b2-619e-4e9e-8ca3-715f2aa3cc3a</t>
  </si>
  <si>
    <t>b3fb097c-676f-45e6-98ec-ae083d52a0c0</t>
  </si>
  <si>
    <t>bddf210c-37a8-4d50-ad52-15c914a7ede0</t>
  </si>
  <si>
    <t>daada062-0df2-42ca-8b87-75c42775496a</t>
  </si>
  <si>
    <t>be023516-ef97-42dc-ac2f-51b4894aa3e2</t>
  </si>
  <si>
    <t>9e7e4f38-b049-451b-88ad-12b691a22497</t>
  </si>
  <si>
    <t>7cd1f2f5-ad50-46b5-828e-6014922748bd</t>
  </si>
  <si>
    <t>a6c575f6-f0d5-42d0-916c-e6fd817eaeef</t>
  </si>
  <si>
    <t>f3848aba-9200-4cbf-b9c6-d1aea4aae9ac</t>
  </si>
  <si>
    <t>e4635aa0-a96f-4ef5-876b-d4d7b9d61e65</t>
  </si>
  <si>
    <t>9d6f4e52-a41a-4f19-bb75-7dc5bb8d1da6</t>
  </si>
  <si>
    <t>67cc4b68-29a4-4ff4-92d5-048bb440c444</t>
  </si>
  <si>
    <t>3b6648e9-0a45-4ee4-835e-f5053e09518b</t>
  </si>
  <si>
    <t>0637f33e-c7fc-4bcf-85fb-e6c226db0cb1</t>
  </si>
  <si>
    <t>1308939a-a4c4-4062-80f8-8e9d21dfe609</t>
  </si>
  <si>
    <t>cdc10c26-0b2d-4bf9-88c6-d5a9e6d7f6d2</t>
  </si>
  <si>
    <t>b7c64495-fefe-4518-8dc5-684f1fbdfff4</t>
  </si>
  <si>
    <t>56be4e42-ec43-49c6-b4b7-d7d71875a77a</t>
  </si>
  <si>
    <t>c675fb99-9b05-4374-91c7-78661b9a8880</t>
  </si>
  <si>
    <t>431390f2-51b8-4a0f-b9db-d11787c6af5c</t>
  </si>
  <si>
    <t>22b12177-0237-4332-a0c7-5a45ccc7f524</t>
  </si>
  <si>
    <t>1a52e684-370f-41cd-aa9d-90c32809a753</t>
  </si>
  <si>
    <t>34fb7e59-d8e3-4279-b1e1-8efa7e871e24</t>
  </si>
  <si>
    <t>038dedef-06a0-4b4a-aa73-98c627e473a6</t>
  </si>
  <si>
    <t>c9d28cc5-1435-4a54-8cf6-1584509bb254</t>
  </si>
  <si>
    <t>1acd5141-7af3-468b-bf41-50cda4a02270</t>
  </si>
  <si>
    <t>00d01139-02d9-4339-b1e1-f793f56f4792</t>
  </si>
  <si>
    <t>cf592f10-63d2-4838-bf04-2c2a118299f0</t>
  </si>
  <si>
    <t>1b8511b6-173b-43a4-bd02-57b605b10f50</t>
  </si>
  <si>
    <t>2ee5c67e-634b-4f8a-8ff1-2b7f3905675b</t>
  </si>
  <si>
    <t>af1a2e4f-86cd-4272-aa6d-6b5419e87ce2</t>
  </si>
  <si>
    <t>1df85b31-5093-40a0-bdae-5b9cf959e147</t>
  </si>
  <si>
    <t>72d69050-de4b-40df-8354-581c8ee1b81f</t>
  </si>
  <si>
    <t>5ad9897f-675b-43a2-bf06-361210c158df</t>
  </si>
  <si>
    <t>93fa0d0d-56e2-4efe-af99-2f70f4e84e6c</t>
  </si>
  <si>
    <t>03b2a279-4044-4de2-91f8-7d35438e73f1</t>
  </si>
  <si>
    <t>a13a5d3e-499e-4ade-a237-f2eee3b2569e</t>
  </si>
  <si>
    <t>4cc63092-c704-4822-b8ef-e56707235e2c</t>
  </si>
  <si>
    <t>0aa858b7-555e-4259-ae47-f8e059968e2e</t>
  </si>
  <si>
    <t>4cbbf41d-2915-4c82-b6ff-f8cb6b6e40ac</t>
  </si>
  <si>
    <t>625727c2-c8ba-445e-8fb4-831be90c82e1</t>
  </si>
  <si>
    <t>bbfa8835-3a41-4a9e-af59-2eaafd71f596</t>
  </si>
  <si>
    <t>a21af7eb-c351-4733-bc2e-c92581ddc2a3</t>
  </si>
  <si>
    <t>e305e1d9-af02-4e49-b863-d552a455a004</t>
  </si>
  <si>
    <t>ad57690f-3fa9-4318-8d14-e523cbd904d7</t>
  </si>
  <si>
    <t>237987cb-103e-4a96-9d08-d35cfdaee2f5</t>
  </si>
  <si>
    <t>450bf50d-4c31-4a9a-9b27-0a6584916cde</t>
  </si>
  <si>
    <t>ebcda959-8264-430a-ba9f-05310155bd18</t>
  </si>
  <si>
    <t>de9c3e89-8a11-4d48-a99d-c36ab150e4c0</t>
  </si>
  <si>
    <t>e0326c46-9420-498c-ae5f-4c7bca9c848f</t>
  </si>
  <si>
    <t>b12bb9b8-80d8-4960-bd90-34d9741a49b0</t>
  </si>
  <si>
    <t>0a19ff4f-fe11-4e18-8f27-a640cf9185a2</t>
  </si>
  <si>
    <t>88a3c26a-5ba8-450f-b3d3-8ec5b61d6d9d</t>
  </si>
  <si>
    <t>89f0637e-216c-4c39-8819-5ea07970f463</t>
  </si>
  <si>
    <t>2ace0519-18fc-4586-bf89-3fa810e2ee15</t>
  </si>
  <si>
    <t>d16c347c-4baa-4041-afb7-a52dd80ddf6b</t>
  </si>
  <si>
    <t>dfce007f-973c-441c-84b1-18fdf9df4ba0</t>
  </si>
  <si>
    <t>ba2b434e-d79e-45bc-a0ef-68f7d669449a</t>
  </si>
  <si>
    <t>9b752c78-4dd3-4857-b768-c38ef6f80ccf</t>
  </si>
  <si>
    <t>96f052e6-0610-4fe6-9633-da845772f638</t>
  </si>
  <si>
    <t>7b9470d1-cf19-403d-8d71-0d20e3637b29</t>
  </si>
  <si>
    <t>4c142319-4c2f-4da9-8806-fb099c25499c</t>
  </si>
  <si>
    <t>84cb0500-c268-40da-bc18-a47e30ff6b68</t>
  </si>
  <si>
    <t>cfd18927-99cc-44fe-b444-fac3a4068aa4</t>
  </si>
  <si>
    <t>c4603ab5-b0aa-4a2a-9557-01674ce2397c</t>
  </si>
  <si>
    <t>c2da80f9-b4c3-4250-a11f-ad24000fcba2</t>
  </si>
  <si>
    <t>381a3e76-c94a-4f7c-9d2c-731923c6fa80</t>
  </si>
  <si>
    <t>b7c4c5af-7429-4b25-8401-9fbd56ee24c1</t>
  </si>
  <si>
    <t>6c259fed-8f88-467f-9e7b-4a45f6194cd4</t>
  </si>
  <si>
    <t>768e7c16-8bfb-4e9c-ba43-df3fb7caf8fc</t>
  </si>
  <si>
    <t>92b224bd-7e9f-474a-a8fb-369dfd799328</t>
  </si>
  <si>
    <t>d280b15f-a8fb-41ae-86c6-8d7c4ac2914b</t>
  </si>
  <si>
    <t>9cee55e1-46a7-4a6a-b38a-1883b197b261</t>
  </si>
  <si>
    <t>0c7c2a86-3fa9-49d6-baa9-d91404de3efd</t>
  </si>
  <si>
    <t>384b1a86-3494-4ce8-94b8-8c211ce87950</t>
  </si>
  <si>
    <t>49ab1ef6-ae3f-406f-b2f1-96fd42932b59</t>
  </si>
  <si>
    <t>a56150d6-b6dc-42c8-804a-6f9844ceaa9d</t>
  </si>
  <si>
    <t>343b1b7b-5457-4a79-8ade-a39c6e0f565d</t>
  </si>
  <si>
    <t>92e57d8e-43b2-4528-869b-963ae540a293</t>
  </si>
  <si>
    <t>b3d55e94-a6ab-4ed7-8d05-1255ad60b8b1</t>
  </si>
  <si>
    <t>693faa95-d17b-47c4-b3d0-4463425c414c</t>
  </si>
  <si>
    <t>baeb6b5e-19c6-454a-afce-129eee87196a</t>
  </si>
  <si>
    <t>a86952f7-3ffe-4bae-8f4e-425ee145cde5</t>
  </si>
  <si>
    <t>8e0e3d5c-efd6-4df0-ab79-7d0275c3fe2c</t>
  </si>
  <si>
    <t>948c40a5-1d77-4751-8c1c-9a7ba2ed30bb</t>
  </si>
  <si>
    <t>2cfeb003-8f3c-40ca-a6b9-3e85c292fd4c</t>
  </si>
  <si>
    <t>6cf0d55b-0496-4c10-9ff0-c5373f915ba9</t>
  </si>
  <si>
    <t>f9edfbd5-5f80-405b-82e7-d302dfc8e201</t>
  </si>
  <si>
    <t>fa7ddf8f-9ec8-475f-b256-2c092ffea75f</t>
  </si>
  <si>
    <t>2d259088-e588-45f5-a2ea-8293d9822201</t>
  </si>
  <si>
    <t>2d6774ba-53b1-41e6-bf22-f1713110879c</t>
  </si>
  <si>
    <t>add7b5f9-b4f9-4993-9796-5a9213ac33f4</t>
  </si>
  <si>
    <t>3a282ca7-4f73-4ba6-9222-046a1a12ec50</t>
  </si>
  <si>
    <t>6411c28f-5a4b-4fe3-b9c8-fc260f3aefe6</t>
  </si>
  <si>
    <t>7d55465e-adea-4ba7-b020-fefcfc2ae020</t>
  </si>
  <si>
    <t>68a268a7-6787-4984-8630-d8eec020bfda</t>
  </si>
  <si>
    <t>8fbb4b49-8e4d-48da-b2e1-31bbbc0ec834</t>
  </si>
  <si>
    <t>756d2370-cd55-4d0a-aec8-8c67a25aa6ef</t>
  </si>
  <si>
    <t>79f5a66c-65ab-4fe2-8e9b-5deb55914083</t>
  </si>
  <si>
    <t>0805d64f-5104-4ad5-ae18-9886e36b0ae9</t>
  </si>
  <si>
    <t>e43c91b4-f0f5-4047-b0e0-6ea0ad63cda5</t>
  </si>
  <si>
    <t>95d60645-8c03-4fed-9941-561db5d5e7b7</t>
  </si>
  <si>
    <t>e9cdb2bb-dc4b-4c81-adc3-6808bca46c68</t>
  </si>
  <si>
    <t>783803c0-b863-4dfa-b828-e031d325c2e3</t>
  </si>
  <si>
    <t>af1506b0-b84e-47a5-b7a1-edac1388c18b</t>
  </si>
  <si>
    <t>b812efe2-ca4a-4a24-ba43-78984aeaf421</t>
  </si>
  <si>
    <t>b874f128-d539-4027-b9c1-ea296f210295</t>
  </si>
  <si>
    <t>40e59326-a99e-489b-87ee-e1b1cf257680</t>
  </si>
  <si>
    <t>2aa7aa40-3ec4-4114-a819-f2ffbd00f4ae</t>
  </si>
  <si>
    <t>03eda954-e024-4501-b256-6e4b32e0d89f</t>
  </si>
  <si>
    <t>d53984f4-ed5a-439a-8ac8-536062bff580</t>
  </si>
  <si>
    <t>1f21d033-897e-4496-9ee9-43b11bfacb30</t>
  </si>
  <si>
    <t>61bdbb02-14c0-40f1-b9e2-34b0a821594c</t>
  </si>
  <si>
    <t>45478646-f840-406f-87d7-f258aecf02b2</t>
  </si>
  <si>
    <t>bc65ec0d-a20f-41c2-9364-dff1c0a843d5</t>
  </si>
  <si>
    <t>86991f38-4177-4209-8dcb-c1abad2c1e93</t>
  </si>
  <si>
    <t>852d21e4-937d-424d-9348-921dd946e381</t>
  </si>
  <si>
    <t>1309d6d8-52f2-431f-b1a5-e77818bf4cde</t>
  </si>
  <si>
    <t>99a35dd0-b22a-4f66-86fe-6bffaf80d541</t>
  </si>
  <si>
    <t>a91b9ab1-948d-4982-b3d8-33cd63619ac3</t>
  </si>
  <si>
    <t>2270a7d5-6171-4643-90b8-f49851d4e37f</t>
  </si>
  <si>
    <t>31d90c50-d9ea-45b5-821f-f6c2c623482e</t>
  </si>
  <si>
    <t>36f27b8f-912d-4f5b-9c2a-33bd4d3570c0</t>
  </si>
  <si>
    <t>d44fd20c-600b-4399-abc2-722547bef527</t>
  </si>
  <si>
    <t>96ba6589-8ff4-4251-9d76-03277ffd9257</t>
  </si>
  <si>
    <t>7e877020-4a06-4cea-95b6-ceec3488244a</t>
  </si>
  <si>
    <t>94dec94e-92af-4b23-ba8b-c121a29de18a</t>
  </si>
  <si>
    <t>19b5d9ae-9197-4f7b-8fd8-b241535c3f58</t>
  </si>
  <si>
    <t>0ca9ae73-9731-4889-879d-3f796819b396</t>
  </si>
  <si>
    <t>fdfc90cc-5dfa-4837-b2a3-95255552a497</t>
  </si>
  <si>
    <t>973dbdc7-2872-49de-a1a3-52e8874632d9</t>
  </si>
  <si>
    <t>ef15a0cb-e28d-45c3-9d8d-c2a9c4220127</t>
  </si>
  <si>
    <t>533c4a6e-1ceb-42f8-9c41-0c7c86f28d02</t>
  </si>
  <si>
    <t>98cb130f-634a-4caa-9531-ba65b3545fdb</t>
  </si>
  <si>
    <t>39a2468b-9ff9-4377-8287-b67fcb87685a</t>
  </si>
  <si>
    <t>c30c4716-6399-457b-875b-0e6fe3f6eda3</t>
  </si>
  <si>
    <t>b1a0f487-f92d-4b02-9795-d637737183a4</t>
  </si>
  <si>
    <t>51bad1b9-e060-4523-9fb1-4b223dc33a0d</t>
  </si>
  <si>
    <t>d5133f22-babf-41ae-95a8-7d19e44614e8</t>
  </si>
  <si>
    <t>585f9f26-d608-4693-80ee-f72039de6478</t>
  </si>
  <si>
    <t>40a5252c-d106-47b6-9dd8-e0eb633ac07b</t>
  </si>
  <si>
    <t>394a3a92-16ea-4be0-b07b-bc022ddc9104</t>
  </si>
  <si>
    <t>73dcbc76-c361-44a6-9cc8-b7a975afd7c8</t>
  </si>
  <si>
    <t>f0d30229-7fe3-4e0a-86f8-1c1eb123588e</t>
  </si>
  <si>
    <t>d9323bf4-c0e5-41f7-8da0-a0a033758784</t>
  </si>
  <si>
    <t>88b3a64d-2964-4b00-a82d-a12a4980bade</t>
  </si>
  <si>
    <t>047021aa-eeb1-4c27-a196-84a7d10bbeb7</t>
  </si>
  <si>
    <t>76a2e884-9e97-4818-b894-aedce5886153</t>
  </si>
  <si>
    <t>b08c84ef-2be3-40b0-a137-df515153a072</t>
  </si>
  <si>
    <t>aed88a42-b14b-4d99-83f4-18d1cdc41613</t>
  </si>
  <si>
    <t>336ecbb3-ce3e-4622-ad56-2a59f687309c</t>
  </si>
  <si>
    <t>f3b4b420-bcd2-4a60-a09a-35d02922e31a</t>
  </si>
  <si>
    <t>f42a61de-f779-4b78-ae5c-7d28bd6ca889</t>
  </si>
  <si>
    <t>fa709af8-11db-45f9-979f-7c12404a05f9</t>
  </si>
  <si>
    <t>dcc6809c-ce63-4382-8653-99dabab445c3</t>
  </si>
  <si>
    <t>bf8eef99-8587-49ce-93be-e4e9d9fbd5ee</t>
  </si>
  <si>
    <t>6e2451eb-52ae-4d82-abfc-0625cff6f00c</t>
  </si>
  <si>
    <t>a98c6adb-e2c3-4d85-b42a-e405fb9b2406</t>
  </si>
  <si>
    <t>117534e9-f0de-425a-a02f-fcf2cf50b9dc</t>
  </si>
  <si>
    <t>437d873c-4a02-4944-a750-8c891f91e1d2</t>
  </si>
  <si>
    <t>a1d4cd60-e0a9-4caa-af3e-8fde169d4e50</t>
  </si>
  <si>
    <t>1954d010-0cc2-47f4-8202-d6625f6f1a03</t>
  </si>
  <si>
    <t>f2e0f05d-1366-4d74-bca6-aab1fd4a008d</t>
  </si>
  <si>
    <t>e439148d-5ec9-49e7-8d78-2117622086f5</t>
  </si>
  <si>
    <t>22f0e302-9891-4429-84bb-cc64f326d06d</t>
  </si>
  <si>
    <t>61458d83-e370-4dd3-8351-08a35bbafc25</t>
  </si>
  <si>
    <t>4197778c-1f82-49ea-9d02-1c8ca8c2ae83</t>
  </si>
  <si>
    <t>cf128dff-fe84-4157-9b45-1a2440046b72</t>
  </si>
  <si>
    <t>ff72328c-3562-4d05-be29-0bb395f84a73</t>
  </si>
  <si>
    <t>53bf60ef-7c8e-4d2c-8724-b9be6838d1c1</t>
  </si>
  <si>
    <t>71d70044-511a-458e-9efc-d59fd38d1bd6</t>
  </si>
  <si>
    <t>e35f2b45-b73d-4f62-af4b-6a4fa195e446</t>
  </si>
  <si>
    <t>32b74f85-b5df-454f-963b-97c2261276e0</t>
  </si>
  <si>
    <t>e974c522-9bba-4769-9c42-6b9406ce32ce</t>
  </si>
  <si>
    <t>140e7f68-d4b2-4e1c-93e6-88568e5d0347</t>
  </si>
  <si>
    <t>798fd56d-ae0f-4d03-9fe1-a6b21f7da50e</t>
  </si>
  <si>
    <t>4c5ff829-57c5-4005-98f2-ad8daf3bb9f5</t>
  </si>
  <si>
    <t>93df277b-6cb8-4bfb-a9c9-feb79846d0ec</t>
  </si>
  <si>
    <t>343ab7b1-ae26-4f19-9d60-3323d0d2510d</t>
  </si>
  <si>
    <t>f53dc660-d9d0-4656-b334-985263155f56</t>
  </si>
  <si>
    <t>523580bf-6d33-475b-91d7-060062006ebe</t>
  </si>
  <si>
    <t>4aadec70-addb-43c2-9044-273f39226d07</t>
  </si>
  <si>
    <t>7d68459b-a4ee-431d-8e3e-42da6b39eb57</t>
  </si>
  <si>
    <t>d294b45a-02d6-4dd9-900f-449b1ec072bc</t>
  </si>
  <si>
    <t>15a2f42a-50b5-469f-bf62-af2c83f8f776</t>
  </si>
  <si>
    <t>dcda6939-c3a7-48d8-b2b4-15f32a34bfe7</t>
  </si>
  <si>
    <t>cb8238ad-919e-4cec-aa19-910ad15b5b50</t>
  </si>
  <si>
    <t>ba27b578-dec8-4583-b697-943a3faecd02</t>
  </si>
  <si>
    <t>0d20bfcd-73f8-4d8a-a08d-4362c504df48</t>
  </si>
  <si>
    <t>aace9f0e-d210-43e6-9c28-1e5947d85831</t>
  </si>
  <si>
    <t>c28dc9dc-37e8-4a8c-8928-4f915f3b654b</t>
  </si>
  <si>
    <t>1496e0e0-fb56-451d-8207-1d7a2af42a2e</t>
  </si>
  <si>
    <t>5f84ed18-14d7-4c5d-845c-630170650ac3</t>
  </si>
  <si>
    <t>5db91954-e745-456e-869b-47318dd89eb1</t>
  </si>
  <si>
    <t>c425c917-da89-41ab-b23a-8e0c827c6137</t>
  </si>
  <si>
    <t>b76ec393-3a3a-402f-995d-f257a70b6246</t>
  </si>
  <si>
    <t>55ebc9e8-ef1c-46bc-8b80-61473617b865</t>
  </si>
  <si>
    <t>b04dd2dc-5547-4a25-a602-76b2f571ba97</t>
  </si>
  <si>
    <t>03c4abee-0a4c-4c04-8d17-6629165f1ce0</t>
  </si>
  <si>
    <t>14e6f736-de48-44ba-b7c6-f319745df334</t>
  </si>
  <si>
    <t>92089497-d5a5-4283-8e1f-18330050740b</t>
  </si>
  <si>
    <t>e6dfa0da-f81f-4084-a18f-7d49494f7e19</t>
  </si>
  <si>
    <t>e43c840b-8c9c-411f-9ea6-8105adc0d4dc</t>
  </si>
  <si>
    <t>389e74ac-8484-4ec2-8081-8cb16d9c65b1</t>
  </si>
  <si>
    <t>17c4fb57-be2a-4b60-ad3f-2aff23b17904</t>
  </si>
  <si>
    <t>dabd7fe3-ce2d-45da-8f52-f5cc69a4fa58</t>
  </si>
  <si>
    <t>4178b6ad-96be-4601-a2ea-df1da52ff9e0</t>
  </si>
  <si>
    <t>4b94149f-6689-4f18-b840-8b207aa77ce2</t>
  </si>
  <si>
    <t>f1466856-01e8-483c-8765-f892ae7222cd</t>
  </si>
  <si>
    <t>b07df717-c70a-4f85-afd9-a480f822cd65</t>
  </si>
  <si>
    <t>108479d8-cf78-4239-9141-faf3821ec7a1</t>
  </si>
  <si>
    <t>caf58c65-c9fc-4111-8ba9-b6220784ee0e</t>
  </si>
  <si>
    <t>7f66a45f-fd3c-4eed-b935-538e114cc66f</t>
  </si>
  <si>
    <t>db7055e0-1f71-4da9-9af9-6b3f1d0ddb5f</t>
  </si>
  <si>
    <t>abd071a1-5fad-41e5-ae7a-7c8bbb1d11bb</t>
  </si>
  <si>
    <t>ae17a196-ab22-425a-b135-3e6575c2ebe7</t>
  </si>
  <si>
    <t>167ef512-84c8-40b5-850c-f4e1d4d895ca</t>
  </si>
  <si>
    <t>5150a79d-5f5d-4123-af7e-37eb54ea7b06</t>
  </si>
  <si>
    <t>f1c6b252-b7d8-4558-9f00-bf8e75c08a2b</t>
  </si>
  <si>
    <t>fe2fe6d0-513e-4ced-bfd0-aa7d73648d35</t>
  </si>
  <si>
    <t>9a783c4f-92d3-4df8-9bda-cf86fea8da05</t>
  </si>
  <si>
    <t>276c0836-d449-47fc-b121-5a5f5b897524</t>
  </si>
  <si>
    <t>5f684559-caf6-441e-8bf2-56e5a97a8fd4</t>
  </si>
  <si>
    <t>ef22045e-15ed-4ef6-bc05-fc5f16371871</t>
  </si>
  <si>
    <t>f935da40-8457-40ac-9d63-3d99a7129222</t>
  </si>
  <si>
    <t>8faaf457-32b4-4c91-b4a5-80fa35ca435b</t>
  </si>
  <si>
    <t>2206873e-c776-4654-b23d-b0f6c6edfbd9</t>
  </si>
  <si>
    <t>9ab504eb-561e-4418-9587-dd3932c0e3bd</t>
  </si>
  <si>
    <t>e40e3669-5d3e-4a51-b92b-df98d3967939</t>
  </si>
  <si>
    <t>1f019236-195c-40ab-a14e-e0bb739a54e2</t>
  </si>
  <si>
    <t>7e9128f8-bc47-4fc7-b1b2-68af2a7820fd</t>
  </si>
  <si>
    <t>4ec3a170-2c0a-44f4-a629-aa6d2eded19e</t>
  </si>
  <si>
    <t>5a7d3af8-6b3c-4dc7-9d9b-538adc23ea80</t>
  </si>
  <si>
    <t>29ed8a76-ae1a-4004-b779-68f1f9edaedf</t>
  </si>
  <si>
    <t>5592ed1e-bc1c-4bf4-b0c5-a406f3f19e66</t>
  </si>
  <si>
    <t>afdfcd17-b1a6-439e-99e3-78b443e93cf8</t>
  </si>
  <si>
    <t>4b2fb455-ad88-43a4-bfa5-9d946d697d15</t>
  </si>
  <si>
    <t>0b9942ec-b875-46bb-ba7c-3dad3f106847</t>
  </si>
  <si>
    <t>03559e6c-620a-44ac-ad7a-a89c0eb07018</t>
  </si>
  <si>
    <t>f39c6316-53ec-41b0-b927-5c8d0196cada</t>
  </si>
  <si>
    <t>1c48799a-2576-4233-abc4-885eef503545</t>
  </si>
  <si>
    <t>8bacfb86-793f-4818-b2d0-e62473218a6f</t>
  </si>
  <si>
    <t>02b8c02a-013f-47fc-ab42-a49d1033b5df</t>
  </si>
  <si>
    <t>cab71680-87c4-4495-87c2-4e3acd610836</t>
  </si>
  <si>
    <t>c0bdd703-f75f-4c43-be7e-4fc8076fe94e</t>
  </si>
  <si>
    <t>f4efe3ce-b8ba-45c5-9c5c-f65c5bc6c13e</t>
  </si>
  <si>
    <t>2dc98e21-6d9a-47b4-83c0-840b1ff35eb9</t>
  </si>
  <si>
    <t>6bf78ac5-9f48-461d-84ee-aaa09bc67354</t>
  </si>
  <si>
    <t>008100c0-101a-45b3-98a5-748cef5f3c1c</t>
  </si>
  <si>
    <t>05773398-eb0d-4129-af54-2894d5c86781</t>
  </si>
  <si>
    <t>5b6f2d3e-c2d2-4007-8d6d-6bcabe25875f</t>
  </si>
  <si>
    <t>845526fe-cf0a-4a77-8327-cd6bf9c89e60</t>
  </si>
  <si>
    <t>f1e950e1-100d-47df-9c7d-e9fbcf6b83bc</t>
  </si>
  <si>
    <t>94c1caac-ab97-46a0-bcac-ce7bdc99e051</t>
  </si>
  <si>
    <t>02bce37c-ef0b-4c33-b01d-de5a6a1ab16b</t>
  </si>
  <si>
    <t>cf82ba49-be53-47bf-9527-6e9a979bdc2c</t>
  </si>
  <si>
    <t>6b52b893-796c-41f6-befb-639465ce1cb7</t>
  </si>
  <si>
    <t>b3e3b64a-623f-4439-ac97-8ae8685dac8e</t>
  </si>
  <si>
    <t>61339524-411c-46c0-9222-3d0240fb66d5</t>
  </si>
  <si>
    <t>338be17d-f825-43ae-8806-e0885bbcc6b2</t>
  </si>
  <si>
    <t>ccb3dd97-a90b-43ea-a600-af490c52c188</t>
  </si>
  <si>
    <t>8f2c23cf-d164-415f-9f36-25e7f022fdcd</t>
  </si>
  <si>
    <t>c3138a03-6a7f-41ee-b0f9-e3846af89863</t>
  </si>
  <si>
    <t>b78d7353-5fe0-4fcd-9cd8-c4a3e303da8f</t>
  </si>
  <si>
    <t>9efeac6d-9f59-4376-8625-6080724eba52</t>
  </si>
  <si>
    <t>30d119f9-e6f8-4feb-bce7-070108563af9</t>
  </si>
  <si>
    <t>ce16d02a-6549-44f3-828c-fc73978183ed</t>
  </si>
  <si>
    <t>b8951c81-d124-4fc6-a9da-b1084bff0f87</t>
  </si>
  <si>
    <t>0ccb37c0-9faa-4d6f-809e-d2b562841000</t>
  </si>
  <si>
    <t>6b1aebfc-5631-46cf-8d62-e1eb645c1a11</t>
  </si>
  <si>
    <t>f7d1d45a-d5fe-4c50-812a-506fd6ad83c9</t>
  </si>
  <si>
    <t>b70b3fb5-57ea-47d2-a065-fc4968bb1b57</t>
  </si>
  <si>
    <t>9aed2a45-96fe-4887-a112-da7a0ab4758f</t>
  </si>
  <si>
    <t>97a225db-e99c-4edc-8260-969c2b012446</t>
  </si>
  <si>
    <t>e81e7324-4e0d-4377-9b70-b2437b141eb3</t>
  </si>
  <si>
    <t>1f260f85-1f89-4cf5-ac09-1ff972b344ff</t>
  </si>
  <si>
    <t>7852cf5e-0ea7-435c-9939-5856c8d87127</t>
  </si>
  <si>
    <t>a81cd05d-c4b6-4850-ac80-b402e8581375</t>
  </si>
  <si>
    <t>4b77f498-8c9d-4f35-b803-2d2efb4d86cb</t>
  </si>
  <si>
    <t>9a9f6ff1-9900-4eb9-a6dc-4f6b39cd2c7f</t>
  </si>
  <si>
    <t>1381dedd-1acf-4706-a76d-4cb7f8f37b4c</t>
  </si>
  <si>
    <t>0cbdb36a-c282-4f6f-a050-9ed9f14a5dde</t>
  </si>
  <si>
    <t>a530b865-3dcf-415d-812a-fdffe7422ba8</t>
  </si>
  <si>
    <t>095a9b90-b61e-4034-ae14-1dc9f013ca8b</t>
  </si>
  <si>
    <t>d9b33bb7-ad0b-4223-9439-85d1f88d53b2</t>
  </si>
  <si>
    <t>2033853d-7c47-4e18-9e3e-8bca2ce52aaa</t>
  </si>
  <si>
    <t>48293cee-f573-4a87-8cbd-f4b665cfc38f</t>
  </si>
  <si>
    <t>c552b851-d2da-4e12-bef0-d5e268f11784</t>
  </si>
  <si>
    <t>d44a583b-0c8e-4a1a-9d72-a93ec3073c31</t>
  </si>
  <si>
    <t>3f3f6597-e710-4569-9bc9-bdfd41d5aa7f</t>
  </si>
  <si>
    <t>ebc01c1d-60d9-4c1b-abd9-3f8e15919c52</t>
  </si>
  <si>
    <t>3a595083-c194-40e0-bc42-a07bf71641af</t>
  </si>
  <si>
    <t>636fd86a-628c-47f9-b4a9-df3d0110396d</t>
  </si>
  <si>
    <t>d01d2b46-cc2f-47d5-b5ba-2220c18de9c1</t>
  </si>
  <si>
    <t>9da277a3-0c63-469b-8014-0934f584b068</t>
  </si>
  <si>
    <t>8119b649-c4f2-4935-8332-3a225427180a</t>
  </si>
  <si>
    <t>3ee5d536-96a5-44ed-a0ee-c2d309d83aaf</t>
  </si>
  <si>
    <t>0d7558f3-2f9a-4b05-a00c-bc4a99b3fd84</t>
  </si>
  <si>
    <t>3d450851-0b1c-4807-b071-c672ccec499b</t>
  </si>
  <si>
    <t>420947b0-d757-4eb0-bf29-0983605368f4</t>
  </si>
  <si>
    <t>a224f58d-3304-4e80-a10d-98d5ee9066a9</t>
  </si>
  <si>
    <t>efc0f06f-8aa7-4165-ac03-0df0be3d3fc0</t>
  </si>
  <si>
    <t>11aa10c4-74c2-4ad6-911a-018257455ce0</t>
  </si>
  <si>
    <t>6169c8c0-cb5e-49dd-918c-e99f0b177c84</t>
  </si>
  <si>
    <t>8f2816fa-2f80-4398-9fb1-d8163f5d37ad</t>
  </si>
  <si>
    <t>3c9bd456-54e2-4b6b-bb0e-e08306f53238</t>
  </si>
  <si>
    <t>db3dfb70-9d5f-4da0-8a87-6cf373d6fca4</t>
  </si>
  <si>
    <t>8166d662-568f-43f5-a458-242b404652e6</t>
  </si>
  <si>
    <t>319ab4af-d97a-4bee-96f0-2b69ec97a7ea</t>
  </si>
  <si>
    <t>c8f8ca25-9131-470a-9c07-9474f7b76718</t>
  </si>
  <si>
    <t>8bb1e4cf-f5c2-4215-852c-c3efc1b3b4d9</t>
  </si>
  <si>
    <t>9bd42d8b-30f2-41be-a419-38342b71102a</t>
  </si>
  <si>
    <t>a2989fc9-c810-47b5-892c-fdc6db3a879b</t>
  </si>
  <si>
    <t>319e8701-d330-4f45-a2dd-2ca40175ea0a</t>
  </si>
  <si>
    <t>8efc85f2-aa14-41d2-a98d-5280c5ca40a6</t>
  </si>
  <si>
    <t>02caa9bc-ecd5-4a31-9ec9-3bb2243e3ddb</t>
  </si>
  <si>
    <t>fe6f372e-6f33-4565-9d44-bae63cc96657</t>
  </si>
  <si>
    <t>1d9e9bcc-aee6-4feb-b3ae-0abea8858b17</t>
  </si>
  <si>
    <t>cd23404d-8498-4c1a-9cfb-51eb91ad5ad6</t>
  </si>
  <si>
    <t>7a7a044f-a17c-4519-aecb-1827261e1b17</t>
  </si>
  <si>
    <t>5b1f0a94-f959-40bb-8990-32795c7cb5cd</t>
  </si>
  <si>
    <t>ee965530-6a73-4454-af69-21de597be9b8</t>
  </si>
  <si>
    <t>a61ed66b-12d3-47ee-bd69-040b7df75a6d</t>
  </si>
  <si>
    <t>1655f32b-0975-461f-af79-6914112be71d</t>
  </si>
  <si>
    <t>505842c4-a812-44af-9134-c86cad5dbc22</t>
  </si>
  <si>
    <t>896c7cc0-01bf-49df-a647-58fc812c9686</t>
  </si>
  <si>
    <t>fd79d099-ba32-4d48-b99d-daebd881a174</t>
  </si>
  <si>
    <t>d7045002-481b-40f5-9467-219baffdeb7c</t>
  </si>
  <si>
    <t>1799498b-0907-49fc-8029-7772cf1d0f09</t>
  </si>
  <si>
    <t>040d1ac4-71d9-4533-90ca-0e3df22e9ce7</t>
  </si>
  <si>
    <t>e2cd2678-34f6-4fbf-89a8-8ae12b937f9b</t>
  </si>
  <si>
    <t>483a9bfa-1f8e-40e6-bd28-b0b5e3dcada1</t>
  </si>
  <si>
    <t>48aacaf5-98c2-43c1-b09f-1cfb97d0e05b</t>
  </si>
  <si>
    <t>dba2ad5f-a62f-4edf-ac0d-b81290ada10c</t>
  </si>
  <si>
    <t>3769085a-5e2b-412b-a87c-4cbb34ca5bca</t>
  </si>
  <si>
    <t>4fbb80d6-3b61-43ae-aa2a-27ccd725fa44</t>
  </si>
  <si>
    <t>e64a6aa2-5707-4435-810e-020cc0e4232f</t>
  </si>
  <si>
    <t>274913b7-1e72-4931-8757-34e3396519b1</t>
  </si>
  <si>
    <t>23194be4-9c75-4502-9a5d-c129c33ae954</t>
  </si>
  <si>
    <t>8c6d4d43-04b3-40bf-b29d-4a422659171f</t>
  </si>
  <si>
    <t>d49451b7-2946-4e76-a974-f40e1ab98939</t>
  </si>
  <si>
    <t>bcd452aa-8276-4f18-ad34-c496f9decced</t>
  </si>
  <si>
    <t>64ee1ad8-752a-4556-8ace-3c76a9f89ce9</t>
  </si>
  <si>
    <t>7ad4b104-dd2d-4499-8eba-e9eb80c4390d</t>
  </si>
  <si>
    <t>73871884-6cb4-4810-a45b-7eb055b20148</t>
  </si>
  <si>
    <t>11dedabf-dce1-4749-92c6-9514a1e02600</t>
  </si>
  <si>
    <t>4ce5811d-d9f8-4db1-842a-cecb93dc4166</t>
  </si>
  <si>
    <t>c2c5efd3-ad1c-49a0-aa36-4f464f17c85a</t>
  </si>
  <si>
    <t>a91a41dd-d0e7-47ee-abaf-4d6e265a6516</t>
  </si>
  <si>
    <t>d131190f-e84c-442f-bfa3-d51b06cbaf93</t>
  </si>
  <si>
    <t>8eeaedac-eb49-40d7-accd-3ac9e010ba48</t>
  </si>
  <si>
    <t>845c0f61-62a5-4601-8d54-d6f461788878</t>
  </si>
  <si>
    <t>5721d912-7bdf-46cd-8fec-394e7bd6a345</t>
  </si>
  <si>
    <t>ded871d4-f380-48ee-8f9d-b7e809dc67be</t>
  </si>
  <si>
    <t>fb015b0d-4a84-48b4-aae1-8106f245a808</t>
  </si>
  <si>
    <t>044c8a8b-cc42-4e3b-8196-ccb3e9f37516</t>
  </si>
  <si>
    <t>bcc13d19-b58a-44c2-b563-7652d51d15c7</t>
  </si>
  <si>
    <t>ad15cd71-ced0-4aaa-9e01-76efe6aa7402</t>
  </si>
  <si>
    <t>d3fb8d8b-3eed-4d1d-860a-b1b72b26e330</t>
  </si>
  <si>
    <t>c9e3c944-7471-4c74-bbe7-351bde7f38d7</t>
  </si>
  <si>
    <t>6c476630-ea01-4ff9-987e-263fd02999aa</t>
  </si>
  <si>
    <t>00157a5e-6f06-4750-a196-47d81243fa33</t>
  </si>
  <si>
    <t>d50dce7d-0bb5-4856-820d-92bb5613fd6a</t>
  </si>
  <si>
    <t>12b509ab-84a4-40da-8340-f12dea5c6e45</t>
  </si>
  <si>
    <t>2593598b-a7a1-45b0-9ead-3097982756d2</t>
  </si>
  <si>
    <t>2019881e-8a97-4e1a-b7d2-62dea9c32b41</t>
  </si>
  <si>
    <t>03dd3e89-c18a-443d-96b0-8afe68f4580b</t>
  </si>
  <si>
    <t>1c73ce96-dc69-4787-a9e5-c5b408f5fbce</t>
  </si>
  <si>
    <t>83535700-cc5b-4c97-bef9-12f890040215</t>
  </si>
  <si>
    <t>471366d6-3105-482e-85cb-df6539f9084a</t>
  </si>
  <si>
    <t>aaed96fb-4c3a-4f2e-844d-efa1e1b7c6ef</t>
  </si>
  <si>
    <t>08dcc2d0-0f59-4fb6-8d64-4fb44bf8f729</t>
  </si>
  <si>
    <t>5a9ddad0-4d14-4c96-b824-b22c188710c9</t>
  </si>
  <si>
    <t>6a0c7482-6757-426c-a7c5-fe83bd5eb21a</t>
  </si>
  <si>
    <t>96e4078f-6f42-4300-af30-7f47f79507d2</t>
  </si>
  <si>
    <t>4037ff38-e537-4904-b14a-d95ada60e39b</t>
  </si>
  <si>
    <t>6534ae13-2af4-4954-9eff-688cc68096c2</t>
  </si>
  <si>
    <t>5ad15cd1-c715-4a6a-a2a0-e24837a623cf</t>
  </si>
  <si>
    <t>cde74e86-d331-4698-b174-3793630f679d</t>
  </si>
  <si>
    <t>4e4b4210-859a-4688-9999-6aa8428a3007</t>
  </si>
  <si>
    <t>638479b6-5781-4e1f-b293-ddd23e8fcc7c</t>
  </si>
  <si>
    <t>6629ab30-866b-4e7b-9f6a-5375852efe52</t>
  </si>
  <si>
    <t>eb602865-d68c-48bc-8daf-5a0762210d7d</t>
  </si>
  <si>
    <t>09a715c0-1cae-46a4-86bb-46c4e58e1f28</t>
  </si>
  <si>
    <t>bf0e0fd9-e517-4f9a-8fe7-9c6baa19710b</t>
  </si>
  <si>
    <t>960d45a5-5cbd-4240-b406-b700d07f97ad</t>
  </si>
  <si>
    <t>1e82246e-489c-4e29-afb6-e95eeede1b9c</t>
  </si>
  <si>
    <t>a9427024-8f7f-4b85-a629-4ef73eeeb73f</t>
  </si>
  <si>
    <t>01667f7b-8df6-49c5-ade1-a52292e48ca9</t>
  </si>
  <si>
    <t>4971123b-5c4a-4813-9650-73d6beae54f0</t>
  </si>
  <si>
    <t>58ab4f54-dd91-413e-b0a0-fb5190555fa2</t>
  </si>
  <si>
    <t>2c783672-4c22-4980-83ec-d98dc438fd93</t>
  </si>
  <si>
    <t>71b5a9f5-8b30-4138-8172-18a5a086a0db</t>
  </si>
  <si>
    <t>79ebd632-6c5c-405a-b501-867a4d8a2822</t>
  </si>
  <si>
    <t>9960d02e-ddd3-49d6-8eb4-794ce28e76bf</t>
  </si>
  <si>
    <t>5c12f014-6ad8-4f50-8634-a22f24d9457a</t>
  </si>
  <si>
    <t>1a2ce97d-9ce5-45df-b505-76e85c0d2b81</t>
  </si>
  <si>
    <t>e15bcb0a-69b6-4a0c-ae14-027d20e7cbd1</t>
  </si>
  <si>
    <t>5f085013-a62a-42b5-aada-46cda0ef482e</t>
  </si>
  <si>
    <t>13964219-9a65-42b1-92d4-11de41cc031e</t>
  </si>
  <si>
    <t>1e08868a-0d7e-4eec-b228-a0b381642150</t>
  </si>
  <si>
    <t>03cdc706-ccb3-4739-93f5-34ec2ac476f8</t>
  </si>
  <si>
    <t>5e9ad573-8c80-4fc3-a57a-b93c92ad0385</t>
  </si>
  <si>
    <t>03b0e977-d367-488c-a34b-c5ec8f653725</t>
  </si>
  <si>
    <t>27b1660c-23de-47f3-af6f-a4aca2008fd2</t>
  </si>
  <si>
    <t>26f15576-645e-43de-aaa1-547688b8614c</t>
  </si>
  <si>
    <t>a89fb73b-039b-4c99-aeb6-9f08cff13b34</t>
  </si>
  <si>
    <t>f4bc9751-75f0-41c2-b746-a2f064088a4a</t>
  </si>
  <si>
    <t>0e545385-3e54-465a-b0b3-836faf276a30</t>
  </si>
  <si>
    <t>c401b4ce-6f00-4cbd-a388-3040961e5ab2</t>
  </si>
  <si>
    <t>55801810-3878-4df9-90b8-1c117943afca</t>
  </si>
  <si>
    <t>07158b7a-b9ca-43d4-9ddc-60027ac54cae</t>
  </si>
  <si>
    <t>761e9595-df43-4082-99cf-8b450c05365e</t>
  </si>
  <si>
    <t>5543010c-eece-4057-bce1-c9ee87468b81</t>
  </si>
  <si>
    <t>087d129e-ef2e-4842-9ae1-3033dab4b795</t>
  </si>
  <si>
    <t>61134479-774e-470d-9ced-2c364c0e461f</t>
  </si>
  <si>
    <t>ef50d70b-6dbc-4d42-bde0-6ebbb250212f</t>
  </si>
  <si>
    <t>4f99fa59-7bc0-4d65-881f-36938cb70a98</t>
  </si>
  <si>
    <t>c4332b9c-65dd-4d98-9df7-33fc2a00bb59</t>
  </si>
  <si>
    <t>0dac0bc6-5615-4961-a7f1-51a9c77d69d7</t>
  </si>
  <si>
    <t>dbb9f46d-a4cf-424c-aa47-54375395b1dd</t>
  </si>
  <si>
    <t>5649db0f-5297-4521-8472-ddfef7c62d6d</t>
  </si>
  <si>
    <t>0e0d1aed-b981-4fc7-8325-1f29ae9f2bdf</t>
  </si>
  <si>
    <t>dc267b52-5766-4959-8d07-7ce1c85b67b2</t>
  </si>
  <si>
    <t>fec47539-6053-4599-a4e6-baec8a752e54</t>
  </si>
  <si>
    <t>0c9a30a6-0324-4ae4-90b1-93cb6fd1ed58</t>
  </si>
  <si>
    <t>b927af2d-5a56-47fb-9a0d-c3b449eb1fd0</t>
  </si>
  <si>
    <t>9baf5065-c533-40c4-bb20-29e6f768b1a3</t>
  </si>
  <si>
    <t>3d004579-658a-4bcd-9ed6-35f51fd1f309</t>
  </si>
  <si>
    <t>777a55a3-eb38-44be-a3ee-5807026815ed</t>
  </si>
  <si>
    <t>0ff93cfd-d9fd-48fa-82cb-694fa0f75cd3</t>
  </si>
  <si>
    <t>ff28317f-d347-47c4-b35f-4ac44dc35e4c</t>
  </si>
  <si>
    <t>007ca391-f641-40d4-827c-e0a8770c2ea8</t>
  </si>
  <si>
    <t>65ce318f-833c-4f97-9a75-60bcf62fa354</t>
  </si>
  <si>
    <t>cbd8c597-8a95-412a-822d-b54c03b0e1e5</t>
  </si>
  <si>
    <t>a37c0705-1db6-40f1-8191-2c2290d06850</t>
  </si>
  <si>
    <t>7c1d3732-5e3c-4826-9424-ff8534c735a6</t>
  </si>
  <si>
    <t>d13fe795-85b0-4e7c-ab50-1b46b4889554</t>
  </si>
  <si>
    <t>e824e316-f660-49b6-a7fb-d6f9ead83ad7</t>
  </si>
  <si>
    <t>5545cbba-8cf9-4115-892f-379bcfea4b31</t>
  </si>
  <si>
    <t>f4f5691c-5bc0-4945-9320-ef3a2100d15e</t>
  </si>
  <si>
    <t>5e5ed317-8b1a-40f3-93f7-b911997df956</t>
  </si>
  <si>
    <t>ac41e876-4ff3-4328-8e31-0172d02a573a</t>
  </si>
  <si>
    <t>b328d412-f420-4226-b78e-8271ad2efb52</t>
  </si>
  <si>
    <t>91d6bd6c-cfd0-48b6-8b49-9f18500005cb</t>
  </si>
  <si>
    <t>caff75fa-2546-402c-823f-703df8381031</t>
  </si>
  <si>
    <t>bceaabf6-b96b-432e-a6a0-4d103031bf0a</t>
  </si>
  <si>
    <t>6a24b6f1-bf3b-4b26-8d9f-571a4ad9fa13</t>
  </si>
  <si>
    <t>b6457df7-bb52-4a53-896a-b79dbdaa3191</t>
  </si>
  <si>
    <t>0e306356-d40e-4746-87e2-bb58df20cf34</t>
  </si>
  <si>
    <t>9ceb79c4-668f-47e2-bc56-f0a354461b6d</t>
  </si>
  <si>
    <t>3a69e7cd-e4d2-4bfb-b333-de2857085d88</t>
  </si>
  <si>
    <t>87b679b3-f6ce-425b-a02c-0a53b55626b8</t>
  </si>
  <si>
    <t>ec5c1764-494e-48ea-b1b1-1a5bfd8da88e</t>
  </si>
  <si>
    <t>d578fe88-22fa-402e-9d4a-7e8d5fe751d0</t>
  </si>
  <si>
    <t>16f78838-620e-477a-8a7b-f1d4e8cd6043</t>
  </si>
  <si>
    <t>c091fbbf-13c6-4654-b2ac-a99fe51b49de</t>
  </si>
  <si>
    <t>d7b2bb02-01e4-45ef-9c33-2df564c58662</t>
  </si>
  <si>
    <t>1f88b9d0-c842-4488-85a0-6f74757ab305</t>
  </si>
  <si>
    <t>e447a6d0-6947-4495-a46d-34dc18890177</t>
  </si>
  <si>
    <t>685aa78e-3e8a-431f-b0bf-588612d60489</t>
  </si>
  <si>
    <t>2e71da0a-b7b1-4518-8e85-efbdc288a61c</t>
  </si>
  <si>
    <t>e7197d43-2ef7-4944-9618-47a8dd82ee14</t>
  </si>
  <si>
    <t>66f144f2-db63-4f06-8d12-f8c73112e730</t>
  </si>
  <si>
    <t>83a31ecb-3dcb-428a-a5d0-d12452bfb589</t>
  </si>
  <si>
    <t>3051e5b3-c72a-45d2-ac8b-b6114ec0614b</t>
  </si>
  <si>
    <t>7c7e9d0c-6c11-4984-9d8b-b8c9ca722d9d</t>
  </si>
  <si>
    <t>b7fccbb9-3fa6-4f41-9b61-9fc4337ce169</t>
  </si>
  <si>
    <t>911a68de-70a4-4e20-8e85-58adf7ebbcd7</t>
  </si>
  <si>
    <t>88cae06b-1bc6-4294-beb6-a5bdf1f715da</t>
  </si>
  <si>
    <t>6b85d14e-b51f-4ff4-9668-1afd0dcf0452</t>
  </si>
  <si>
    <t>b2e8468a-d144-4d1d-a8bc-6eba1b3dafc4</t>
  </si>
  <si>
    <t>f911d2d5-7c16-4746-ad70-1648bc33aecb</t>
  </si>
  <si>
    <t>960c7632-c6cb-4df6-ac6f-2af1cc9df8e0</t>
  </si>
  <si>
    <t>fad9f384-8975-42ca-b778-2f66b6481b6a</t>
  </si>
  <si>
    <t>49514558-be9a-4422-9d0f-c748f43329a7</t>
  </si>
  <si>
    <t>bb99c4a3-9b71-4ec2-b533-bf3fae49fe04</t>
  </si>
  <si>
    <t>2f12568b-b980-4e68-8c7d-1a82abbe4db9</t>
  </si>
  <si>
    <t>bbed7cf7-c24f-4459-a811-c25421494ce0</t>
  </si>
  <si>
    <t>7e01c953-4211-4727-9a9d-25454bf73171</t>
  </si>
  <si>
    <t>7f1b089e-b9e9-49e8-89c0-ff25fc6bdef8</t>
  </si>
  <si>
    <t>36a4e8db-193e-40e3-a326-4eaf6c66d315</t>
  </si>
  <si>
    <t>870889c4-14eb-4602-8c96-7d5326d70d7d</t>
  </si>
  <si>
    <t>9809cbf5-6236-45fe-af2e-03cb8336d7c6</t>
  </si>
  <si>
    <t>a0a90a5e-05f0-49b8-97a3-668474378846</t>
  </si>
  <si>
    <t>965103f4-07d3-47c2-9c6e-9ad7e3e15cbb</t>
  </si>
  <si>
    <t>6448115c-7a26-4572-a323-8494e10d0126</t>
  </si>
  <si>
    <t>588dbb2c-2cb4-45e3-a7d0-8b12f4960af4</t>
  </si>
  <si>
    <t>b6f7d045-15bf-4944-af4e-c9243907cd08</t>
  </si>
  <si>
    <t>99200a71-7c53-46ac-a8e2-d56427bab76e</t>
  </si>
  <si>
    <t>c2657a11-d7eb-4942-8916-2f206dae54d3</t>
  </si>
  <si>
    <t>32633750-5a9f-4862-98a4-eb5bbcee4d58</t>
  </si>
  <si>
    <t>5570c666-a1e5-42d8-a2ce-42f520adf033</t>
  </si>
  <si>
    <t>4445a1df-c13b-4119-8b65-4cc39fc58aa4</t>
  </si>
  <si>
    <t>753fe4a7-3efd-47ad-8703-8a8c7aa6312b</t>
  </si>
  <si>
    <t>d78d87cb-32c1-4123-a8be-f919b7f92c85</t>
  </si>
  <si>
    <t>d30ec6b7-a1a8-4d76-a603-57e35af8899b</t>
  </si>
  <si>
    <t>e96b23ad-5461-4ae8-a22c-0c2b7c66b5d7</t>
  </si>
  <si>
    <t>3fbe7abc-901d-4e14-b889-77b9f693af0a</t>
  </si>
  <si>
    <t>8b4a5b80-c73d-44c0-8bbb-8bceda45a7db</t>
  </si>
  <si>
    <t>15f62ac7-efc9-4e27-8296-59ac889401be</t>
  </si>
  <si>
    <t>aa8a9cb1-73ae-4ee4-a9cd-4171354fc872</t>
  </si>
  <si>
    <t>fdd80469-81cf-48fe-b3f4-607b9154eae1</t>
  </si>
  <si>
    <t>bebc4879-c7e8-441e-9b5a-3bef291ce082</t>
  </si>
  <si>
    <t>5e8b5352-91e0-42a5-afba-7e5eec66fa0e</t>
  </si>
  <si>
    <t>c3210d42-7d3a-40df-8d49-d447b00b6e70</t>
  </si>
  <si>
    <t>da48d406-c143-4049-8087-349229e39328</t>
  </si>
  <si>
    <t>191e45f9-d102-41dd-8130-fd9277603ca0</t>
  </si>
  <si>
    <t>bbca88c4-0a19-4cb5-92a7-c740eafe802d</t>
  </si>
  <si>
    <t>56998dd6-ab06-4398-86e0-1530c4ccbe34</t>
  </si>
  <si>
    <t>e6f7229c-9d1e-4934-b986-6b307c16aa03</t>
  </si>
  <si>
    <t>a51bc646-1a4e-4ded-977f-f8f4471586bd</t>
  </si>
  <si>
    <t>1a308f00-9801-4823-92cd-41be42f2a2ab</t>
  </si>
  <si>
    <t>4254fb0b-3a8e-472e-92eb-2e1d4c27d01d</t>
  </si>
  <si>
    <t>4a557b03-777a-4703-8a97-3e013834e202</t>
  </si>
  <si>
    <t>01fef9b0-a9cd-4538-9f29-bb7e6da0acae</t>
  </si>
  <si>
    <t>5b52f5ac-f94a-4d00-8170-ba959e937b8e</t>
  </si>
  <si>
    <t>5ad95f28-321c-4fae-8d0f-3074bcf62db4</t>
  </si>
  <si>
    <t>9e2c0193-cb11-4235-adee-7ec9501ee30d</t>
  </si>
  <si>
    <t>6ff865c6-b08a-41e8-b126-8ef4b7dc8136</t>
  </si>
  <si>
    <t>960a9de8-7d3d-4074-800b-9a6aa3fe10fc</t>
  </si>
  <si>
    <t>0390bb07-10f4-4c5b-af61-661c19c76408</t>
  </si>
  <si>
    <t>a8ed01af-61ed-4287-8345-4e653c243085</t>
  </si>
  <si>
    <t>89df2096-d79b-4161-93f8-d20e5a44808f</t>
  </si>
  <si>
    <t>bf2229d5-ccd1-4769-b754-1b706761bd63</t>
  </si>
  <si>
    <t>94ac3510-79b5-47b2-876d-a79ca164ded9</t>
  </si>
  <si>
    <t>80c733a7-f767-48d9-ac13-9fe2f8d07ab0</t>
  </si>
  <si>
    <t>9adcd624-3961-41a1-9d5d-296fdbf3fcd6</t>
  </si>
  <si>
    <t>f9487af9-3a01-4860-8148-2a1e40ac28b2</t>
  </si>
  <si>
    <t>24f2d546-ca0b-4ffe-bdf6-2986f74642da</t>
  </si>
  <si>
    <t>c643e9d1-1eac-4aa1-976a-0442ef22f443</t>
  </si>
  <si>
    <t>6d3df523-f547-4351-a6a4-81366cc96d89</t>
  </si>
  <si>
    <t>faab998f-164d-44a4-9fba-90222a1b1ba7</t>
  </si>
  <si>
    <t>583e940c-084b-49f6-8a3e-a042e979fe6f</t>
  </si>
  <si>
    <t>a0dca80f-4454-42b7-8305-96461828149f</t>
  </si>
  <si>
    <t>dd787ed2-a329-4bb9-a2f5-90a37bf2bcdd</t>
  </si>
  <si>
    <t>c5ec20c2-3f8d-4293-877b-27af14a239ca</t>
  </si>
  <si>
    <t>acf22cfc-576f-4c11-9181-226f3e15b598</t>
  </si>
  <si>
    <t>e101538c-69b4-46bf-9c47-025f744cc4eb</t>
  </si>
  <si>
    <t>87dac9d9-c62d-4313-98dc-bfe7c1eede66</t>
  </si>
  <si>
    <t>54d1a64a-0700-4c74-9206-f6d635fbfa2a</t>
  </si>
  <si>
    <t>1e516b1b-115d-4c24-aa78-da956b7289c3</t>
  </si>
  <si>
    <t>da506006-91e5-42d9-bcb9-542cd85be27e</t>
  </si>
  <si>
    <t>f6d2461e-ec11-4999-8dc4-30db1916e790</t>
  </si>
  <si>
    <t>7ab1c086-bd2c-487c-9fe7-c9876c4e4262</t>
  </si>
  <si>
    <t>d6944524-2d7a-41d2-a0cc-8afdf4430720</t>
  </si>
  <si>
    <t>affe795a-1a26-4355-bf6d-944e6a5965cc</t>
  </si>
  <si>
    <t>4a1eeddd-d49d-45da-af5a-ea33b842618c</t>
  </si>
  <si>
    <t>43be14c1-9364-4f22-980f-89d75362ce7f</t>
  </si>
  <si>
    <t>86f49b6d-ad50-465b-b078-21ac17514675</t>
  </si>
  <si>
    <t>2f9c30c9-2be7-4566-91d6-8eb28150ebf3</t>
  </si>
  <si>
    <t>e56c83c9-8f52-4b5d-b9e7-e70a504624dd</t>
  </si>
  <si>
    <t>6e36d4b4-240c-4c03-8992-6081bd83d5b1</t>
  </si>
  <si>
    <t>e8036b9a-3d74-4839-bf06-740bc5bff078</t>
  </si>
  <si>
    <t>4ebb4492-d829-4be3-8aeb-c9d007ca7d9c</t>
  </si>
  <si>
    <t>6e7370f5-6cad-4342-b1dd-f83ecbdfeb10</t>
  </si>
  <si>
    <t>2cd9acf6-36c0-41ab-a4f2-508aa121b474</t>
  </si>
  <si>
    <t>752cf6b7-efc7-4fd8-a23f-0e184b3a65d9</t>
  </si>
  <si>
    <t>3baa91de-738d-41bc-8ee0-002bce12168a</t>
  </si>
  <si>
    <t>8d08cf86-559b-49fd-a29b-e2a75df79b44</t>
  </si>
  <si>
    <t>41cb1a8a-7665-444d-9ce5-0e74561c6ef3</t>
  </si>
  <si>
    <t>b1f0fe1d-c1e5-4c4f-89d8-83329a41bdc5</t>
  </si>
  <si>
    <t>6833327f-17e3-4128-b607-d1473229037b</t>
  </si>
  <si>
    <t>5c7379de-acaf-4fc8-a8b4-2d63478dc603</t>
  </si>
  <si>
    <t>2bc746c6-f7b3-48ab-be70-79ae0478af7a</t>
  </si>
  <si>
    <t>5b53a7ff-fa16-4713-9597-1f5b511095c7</t>
  </si>
  <si>
    <t>6902b63d-6685-4df0-8348-a50612ad58cb</t>
  </si>
  <si>
    <t>37936739-a0e3-4144-baf5-472843b93b4f</t>
  </si>
  <si>
    <t>7fe35410-0bad-45ce-ae15-566d1f4d8461</t>
  </si>
  <si>
    <t>73832eab-cdf6-43c2-897a-68bafd54c24a</t>
  </si>
  <si>
    <t>79b416b0-2ea8-4b00-b960-1a0e47f347b9</t>
  </si>
  <si>
    <t>0b3a271d-ac97-454f-8abd-948924091167</t>
  </si>
  <si>
    <t>4b5f96b6-281a-4102-b5b0-bdd87a66b2eb</t>
  </si>
  <si>
    <t>9237aeee-6d1d-454d-bab9-26b5e82c738e</t>
  </si>
  <si>
    <t>32789c6d-60cf-4d7c-a6d7-21a4752e3579</t>
  </si>
  <si>
    <t>2e2ccb05-15c7-4518-a5fe-195e6fc9042c</t>
  </si>
  <si>
    <t>589b8e0c-27dd-4759-920e-5ec6a7b14498</t>
  </si>
  <si>
    <t>3ea7f833-b87a-4aaf-9adf-a73c9f548c9a</t>
  </si>
  <si>
    <t>d21881df-31ec-4990-bb92-5df4cf9579fd</t>
  </si>
  <si>
    <t>7e7db2f0-52a0-4c48-9c9c-0d7e97a0b241</t>
  </si>
  <si>
    <t>63136727-477a-4dfe-bb0a-82c75d3fb089</t>
  </si>
  <si>
    <t>2d04e920-9b25-4068-a4ae-fd8e9c9b739e</t>
  </si>
  <si>
    <t>aeafc363-89d2-440d-95fd-ffdb79570982</t>
  </si>
  <si>
    <t>a5d30d68-d084-427e-95be-8de9e9f786f2</t>
  </si>
  <si>
    <t>098749d9-eae5-4fa7-a134-d328b76a21b1</t>
  </si>
  <si>
    <t>f3fe2443-3a54-4ffd-97a2-989697f7f3a7</t>
  </si>
  <si>
    <t>2bc77094-850c-43cc-8ec8-3ae2c6ed3dec</t>
  </si>
  <si>
    <t>64105f3f-ddc7-4f85-b42b-96d8746ef241</t>
  </si>
  <si>
    <t>5c45b88b-ac15-4221-a9bd-5e2d6f1ae3ba</t>
  </si>
  <si>
    <t>70feeb6b-3d7a-48b0-9bdc-2be890f525a5</t>
  </si>
  <si>
    <t>6496457b-f57f-423e-9f76-bc4dd065f517</t>
  </si>
  <si>
    <t>ff4d9359-e844-4d55-a8f6-b7e727647154</t>
  </si>
  <si>
    <t>51fe3e94-a9d2-4a1f-b92a-1323adb3b44c</t>
  </si>
  <si>
    <t>ba106d22-85da-423f-bc5a-47cdd60f7b14</t>
  </si>
  <si>
    <t>cb0e8dad-f7e1-4384-8cd9-c6158c9b7c2e</t>
  </si>
  <si>
    <t>3c49d419-bd97-4d04-8525-10c91456dbc9</t>
  </si>
  <si>
    <t>eb4a5587-b361-4594-8485-5dcab63003e7</t>
  </si>
  <si>
    <t>9840e5dd-d988-4543-a23a-3a7641d8dc9d</t>
  </si>
  <si>
    <t>02007007-d0fc-46ed-8eb7-8dfc99cbf664</t>
  </si>
  <si>
    <t>13fc6b4b-3eb7-474e-81f0-210e12009422</t>
  </si>
  <si>
    <t>7f818969-79a2-4fec-8175-442c6c851e6c</t>
  </si>
  <si>
    <t>f2088647-2df1-420a-91f9-b98631001f9b</t>
  </si>
  <si>
    <t>065afaaf-1ae7-4619-a756-fdcf14970067</t>
  </si>
  <si>
    <t>2f26a8b2-3dbb-44ac-b217-519b990a6f57</t>
  </si>
  <si>
    <t>ddebfdcd-37d1-4ff5-81db-581fd6711584</t>
  </si>
  <si>
    <t>ff7ed113-0c23-4060-b0a5-df614c03e41a</t>
  </si>
  <si>
    <t>9aa50500-2d45-401d-af52-865f7c0daad8</t>
  </si>
  <si>
    <t>2b9f3ed9-5ff3-421c-8968-e16eaa3340b9</t>
  </si>
  <si>
    <t>7da73064-fb74-4ff3-8e30-f57858c74fcf</t>
  </si>
  <si>
    <t>1e42e169-c904-4361-b2ef-753c8e7a1112</t>
  </si>
  <si>
    <t>44688b26-3e77-4fb7-b1c8-6b99d3a86c36</t>
  </si>
  <si>
    <t>ca20ab21-618b-4c5d-ada5-265ac0c9f60c</t>
  </si>
  <si>
    <t>9bdc9482-bbb2-4616-a10b-a918ea567d32</t>
  </si>
  <si>
    <t>21b5a5fb-536f-45e4-ab3d-c83561cabf6d</t>
  </si>
  <si>
    <t>5ab7fedf-67f1-4fa9-881a-6104c4247df8</t>
  </si>
  <si>
    <t>0febe6d8-a879-4d51-9599-c4fce59571e4</t>
  </si>
  <si>
    <t>98031c85-9fe7-4998-bce8-2973fc4e3d76</t>
  </si>
  <si>
    <t>f04420a4-436a-41f4-b2ac-44766205c5de</t>
  </si>
  <si>
    <t>085ae8e0-b0f4-43ef-bf6a-b665d3d4f460</t>
  </si>
  <si>
    <t>6d69c785-cb9f-480e-8e1e-409cc75d1783</t>
  </si>
  <si>
    <t>f5a117f1-fb4f-4791-8077-a40690cb3737</t>
  </si>
  <si>
    <t>35f8d228-d3f9-44ae-bdc7-1ac505c2ae82</t>
  </si>
  <si>
    <t>af7ef458-25e9-421a-a70c-6113df984a77</t>
  </si>
  <si>
    <t>74c3d3a3-3959-4904-ab2a-fd52c4c7da6c</t>
  </si>
  <si>
    <t>ba6c1a2e-3d19-4ab6-81ac-d5089a79dd67</t>
  </si>
  <si>
    <t>0f7e0804-8f50-4f15-9319-14a45120f390</t>
  </si>
  <si>
    <t>cc3388b2-09b3-42a5-803a-8884a65c784e</t>
  </si>
  <si>
    <t>e096650c-6514-46a2-8904-f92fbd812fcc</t>
  </si>
  <si>
    <t>a729f6b7-fa6b-4a05-87ae-2ad22b2521d8</t>
  </si>
  <si>
    <t>37909217-5c14-4190-8833-937aa85dec58</t>
  </si>
  <si>
    <t>42537d6b-f481-49de-bbc1-880ba1d5f3c7</t>
  </si>
  <si>
    <t>5c867005-6963-4144-96c4-28a298a9e05b</t>
  </si>
  <si>
    <t>027a58bb-0b81-4572-a350-7d2afdd61e38</t>
  </si>
  <si>
    <t>c547dc21-cb2e-445f-b29d-43783f79cd2d</t>
  </si>
  <si>
    <t>4cb20b48-edc3-476a-9b90-983690f6d3ce</t>
  </si>
  <si>
    <t>f49b5b62-d98e-403b-864c-36a2baaa86cd</t>
  </si>
  <si>
    <t>74ad690e-e15e-405e-9901-7dcb938a9494</t>
  </si>
  <si>
    <t>2cbf388d-c163-4c69-9190-990e4be71dac</t>
  </si>
  <si>
    <t>5e06f635-990f-4971-8c71-66df71b816d8</t>
  </si>
  <si>
    <t>fae3d5e8-eb01-4646-b440-a92b66556110</t>
  </si>
  <si>
    <t>4c6f11af-7f17-4b75-954e-dc6d142f1394</t>
  </si>
  <si>
    <t>9d41c41f-2460-4343-9ae5-6a7dac65a1b0</t>
  </si>
  <si>
    <t>97a81ddc-a588-4106-a9e5-f5acaed1b8a7</t>
  </si>
  <si>
    <t>4472828c-368b-4d2c-a5a8-141d21c67f0a</t>
  </si>
  <si>
    <t>865f760a-c563-4a93-949d-b285b46241cc</t>
  </si>
  <si>
    <t>53132cac-5a51-4962-bb70-dd9f840599b9</t>
  </si>
  <si>
    <t>d617e3c8-73ec-4845-b80e-0cea9dc725f6</t>
  </si>
  <si>
    <t>08d6efb1-a061-499f-a4c5-1b93e6434e29</t>
  </si>
  <si>
    <t>bb859e06-499a-4365-8253-31e2ccc6ef86</t>
  </si>
  <si>
    <t>3008db2d-fd0d-40ea-ba0d-eed7fc80bfc5</t>
  </si>
  <si>
    <t>68fa8457-897e-4446-be5a-d0352806f086</t>
  </si>
  <si>
    <t>b42e9d20-9b19-4bff-aac4-9c2cc4e2b9ff</t>
  </si>
  <si>
    <t>aed72c40-4667-4888-89a2-a25cff331071</t>
  </si>
  <si>
    <t>de73e741-0ef7-449d-ac80-7fea1a3ec7df</t>
  </si>
  <si>
    <t>ea3d598f-0dbf-4675-9209-56942a28beb6</t>
  </si>
  <si>
    <t>4af847ac-5c91-4ce1-80c0-386ad8950f3d</t>
  </si>
  <si>
    <t>1008ea38-60c4-476a-a1cf-ca0f1a6aa538</t>
  </si>
  <si>
    <t>80839948-3841-471a-86cc-a199fdddfb81</t>
  </si>
  <si>
    <t>3a73cc48-2e3f-43b2-8afe-08ce2eed38cb</t>
  </si>
  <si>
    <t>60b9a93a-e588-4d8b-9804-250291596397</t>
  </si>
  <si>
    <t>46e9db17-5f63-4c64-b9eb-af95a46256f2</t>
  </si>
  <si>
    <t>0320d1ae-6be2-4f87-a9f7-945c946b50fb</t>
  </si>
  <si>
    <t>ae8c3914-b954-48c6-8f27-b1c0e80dd7e4</t>
  </si>
  <si>
    <t>74f638fe-9eb9-4297-b572-593fb144b051</t>
  </si>
  <si>
    <t>1207a931-7dbf-4541-ab76-c474bbb43b0c</t>
  </si>
  <si>
    <t>de8c05c3-03e1-4006-a3e4-b71e3942bbfd</t>
  </si>
  <si>
    <t>c563c248-7d32-4f10-8b19-bc1582eb64d6</t>
  </si>
  <si>
    <t>341cf6d2-aadc-4ec4-a638-3adfa42ce568</t>
  </si>
  <si>
    <t>0a3c6231-843f-4c9a-b1a4-6eb5c6e4a036</t>
  </si>
  <si>
    <t>6e1e6879-e81d-402d-b2d4-28ec172297a0</t>
  </si>
  <si>
    <t>d098e9c2-303f-477e-a60e-c58b792cb62e</t>
  </si>
  <si>
    <t>d9005742-7fc2-476f-9144-f4bcd199cd8a</t>
  </si>
  <si>
    <t>aedd13f1-ae3f-4a89-a159-05b7ef234242</t>
  </si>
  <si>
    <t>942d4dfa-b775-4b64-8131-bd7a331bcd22</t>
  </si>
  <si>
    <t>31e8c2db-7152-4e70-be88-6d3d423ef3fa</t>
  </si>
  <si>
    <t>86343937-6469-44d7-9e15-4d0801f41de4</t>
  </si>
  <si>
    <t>1c4777fc-f115-43e1-8388-b3f72a9f0868</t>
  </si>
  <si>
    <t>bc093c2c-a662-4da2-bba5-10f9f44673a4</t>
  </si>
  <si>
    <t>128ca957-e7b7-41a3-8d88-89f15f5d76b0</t>
  </si>
  <si>
    <t>e18fcf9d-83c6-4a67-b2cb-61aebebb4a20</t>
  </si>
  <si>
    <t>9a0f8564-9bcb-4079-bab2-2acf4dea3089</t>
  </si>
  <si>
    <t>b2cddbe2-d1ab-41a3-8f4e-0a788982c73f</t>
  </si>
  <si>
    <t>1b2f3059-ea98-412a-9eef-5a9297b8b398</t>
  </si>
  <si>
    <t>7dc1bd73-445a-4a0d-9da4-b70ace5b80e3</t>
  </si>
  <si>
    <t>f0fb0137-5cac-4b06-a4cd-b9c8cf557ddf</t>
  </si>
  <si>
    <t>361378ef-c6af-4a56-b98f-a8339676b7a7</t>
  </si>
  <si>
    <t>4c5a5ce7-1f6a-43d3-8233-37de259461c8</t>
  </si>
  <si>
    <t>93f7e9d7-5fe2-4ef7-a2a3-10aac5c11af7</t>
  </si>
  <si>
    <t>ca96aae5-c64e-46d5-8f4b-7bd92b5c9ac7</t>
  </si>
  <si>
    <t>1a5dd397-c1fe-4772-aa54-0084065c03c5</t>
  </si>
  <si>
    <t>218dc80a-a1f2-4cb0-83f7-332f21f9345b</t>
  </si>
  <si>
    <t>db7f80b0-d356-4a8a-9717-8f280eecf56f</t>
  </si>
  <si>
    <t>06bcadb0-3f8a-4f4b-bd38-62e466564e78</t>
  </si>
  <si>
    <t>3c13d0e8-7b54-4591-af1b-a36934a93ecb</t>
  </si>
  <si>
    <t>44c20b2b-f16b-415a-843a-1f15b0ea3abf</t>
  </si>
  <si>
    <t>b8334e31-8921-4f16-a0e2-bfd3516246fa</t>
  </si>
  <si>
    <t>27cf3420-03f8-41fd-9cbf-cc13e8f5d60c</t>
  </si>
  <si>
    <t>8e04f2f2-3993-41cc-bffd-52c168c84cb2</t>
  </si>
  <si>
    <t>1cd5a2cb-30b2-4ebb-97ac-24b5193b6309</t>
  </si>
  <si>
    <t>08c281b3-6eaa-42dd-90db-349fa47fb9ec</t>
  </si>
  <si>
    <t>fce6db8e-420d-473b-bfc0-00d6b908277d</t>
  </si>
  <si>
    <t>a8f24868-0ac9-46db-855d-099789979d97</t>
  </si>
  <si>
    <t>2a334ccc-441c-4937-a8b2-f3e1e44d80cb</t>
  </si>
  <si>
    <t>8ad80eea-fe34-413e-9940-46631e72d80b</t>
  </si>
  <si>
    <t>4e72f4d5-807b-4c54-8e03-16e72042677c</t>
  </si>
  <si>
    <t>832c0d20-02a5-46fc-8c93-3ab9c4f3e573</t>
  </si>
  <si>
    <t>05a71fb2-a8dc-4c67-8b86-c990c2c8f8bf</t>
  </si>
  <si>
    <t>5bff88d8-bf01-4ece-a1cd-fa4df63dbeba</t>
  </si>
  <si>
    <t>0ae2b3bd-2976-4507-a471-8b583f48c5bc</t>
  </si>
  <si>
    <t>f71c0ac9-11ca-461f-903a-3c5be906d432</t>
  </si>
  <si>
    <t>bf47143a-016d-4443-9485-fce2dd5dcb82</t>
  </si>
  <si>
    <t>d2050b87-8dc7-4fd2-b214-21e999a05cdd</t>
  </si>
  <si>
    <t>d9dd9f53-0a8f-4b13-bf65-aca63ca3ba2f</t>
  </si>
  <si>
    <t>f82507da-1b75-4422-aa03-99cae83f9253</t>
  </si>
  <si>
    <t>8d6c0a5e-3286-42b9-99aa-1272f19f9ccc</t>
  </si>
  <si>
    <t>7a77343d-243c-4a0c-b6c1-e9eedd8fc610</t>
  </si>
  <si>
    <t>68c1e4ea-8154-4ec0-9c00-eea9dde93a71</t>
  </si>
  <si>
    <t>13c75f37-5306-43d6-b407-50990d8e2936</t>
  </si>
  <si>
    <t>1ebbdc23-a70d-419b-9aea-7743306ead6c</t>
  </si>
  <si>
    <t>7cfb0996-4e10-496d-b614-ae32e2062afa</t>
  </si>
  <si>
    <t>bcfdf5f3-c1bc-46bf-9ee4-74cad408471e</t>
  </si>
  <si>
    <t>e2aa44c9-465e-4c8b-80ac-dede7cc88bed</t>
  </si>
  <si>
    <t>f6509b24-385b-4b9f-a4bd-0c388c24277c</t>
  </si>
  <si>
    <t>793b7bbd-be8a-48d3-8226-12d73deef693</t>
  </si>
  <si>
    <t>2a1d0788-43c3-4f2c-819a-87581fbd5bc2</t>
  </si>
  <si>
    <t>c7a2f141-eef0-48e3-a32b-3e67623dae90</t>
  </si>
  <si>
    <t>2fb2450f-de86-4109-9682-eaa55a82f3cd</t>
  </si>
  <si>
    <t>c795d7bd-751a-489c-b781-2e08ec90c2a3</t>
  </si>
  <si>
    <t>a11d80a4-b86a-4023-8115-507ab57ea98f</t>
  </si>
  <si>
    <t>667231ef-7609-4ec4-ace0-b707a06c090f</t>
  </si>
  <si>
    <t>b4bc6987-f363-4e0d-901c-11c84147f97f</t>
  </si>
  <si>
    <t>fa15ad4d-72bd-4ecc-9c4b-dbe8fcb29b0d</t>
  </si>
  <si>
    <t>45123bde-b296-4e89-af71-e618fda4fde6</t>
  </si>
  <si>
    <t>952cd559-e138-4c28-8bd9-48cd877aa616</t>
  </si>
  <si>
    <t>c9df7b00-aeb2-4453-b92f-06c52575bfc3</t>
  </si>
  <si>
    <t>76087dde-3968-481b-9c1c-a369983e7247</t>
  </si>
  <si>
    <t>f79e0367-ca9f-4d58-a35d-533a3ea00092</t>
  </si>
  <si>
    <t>262f4416-7d9b-4c92-968e-45f4f89f69e1</t>
  </si>
  <si>
    <t>02f2dd04-687b-44ed-8da3-d607addcc7d4</t>
  </si>
  <si>
    <t>1c0b6fb8-8956-4c46-8955-66b06fbaacda</t>
  </si>
  <si>
    <t>d5dc3c60-f11c-48da-85c7-14e8a32eaaed</t>
  </si>
  <si>
    <t>5a30f9ec-52e9-472a-8abd-6450cc913c4f</t>
  </si>
  <si>
    <t>cc918041-5aee-46ae-8605-5cbeb1e7bdb0</t>
  </si>
  <si>
    <t>427096e3-dcc8-465a-b0de-7f3659aef2a5</t>
  </si>
  <si>
    <t>2cceea8b-e0cc-42b7-a4e4-a5cdc369bde7</t>
  </si>
  <si>
    <t>88611b9e-170d-4a96-9b61-57a641037324</t>
  </si>
  <si>
    <t>59d4ffcd-4248-43bd-90fb-1eacaa63ef7e</t>
  </si>
  <si>
    <t>4655b30d-2c23-45e0-be7d-6b4b7e8e9050</t>
  </si>
  <si>
    <t>a8c56ff3-62b2-438d-85a5-e578e3a1d54e</t>
  </si>
  <si>
    <t>aae39c6c-3489-47d1-99e5-49e000b9933d</t>
  </si>
  <si>
    <t>7c61d539-1ea4-4cf7-ad18-1d1168070305</t>
  </si>
  <si>
    <t>4a78f15e-97f4-4e1a-8ac1-c30fb01fedb1</t>
  </si>
  <si>
    <t>fe483456-9cff-4140-bb72-9b33cb174eff</t>
  </si>
  <si>
    <t>c507b48d-e0ca-4f44-a9b3-61bfafaf7e6c</t>
  </si>
  <si>
    <t>f1004695-286d-4603-a564-abb24a5c0c2e</t>
  </si>
  <si>
    <t>d4d6a280-9ee5-47fd-a68c-83bf5b0b4c72</t>
  </si>
  <si>
    <t>f0c96490-8098-4314-8d53-d448fdd94bb8</t>
  </si>
  <si>
    <t>5f9756f0-9477-44de-b652-1e33550726a4</t>
  </si>
  <si>
    <t>878b0e13-7a04-480d-9126-0aae43d97478</t>
  </si>
  <si>
    <t>1c266d7e-550f-49ee-861b-b2765b0474d7</t>
  </si>
  <si>
    <t>4453f7b7-4fdb-48b1-b040-c66d492cb4f1</t>
  </si>
  <si>
    <t>e370e02e-229b-4c9a-a60b-b79ec18ce5ac</t>
  </si>
  <si>
    <t>d98b8a2d-187f-46e5-a8c7-0c1cf2c2601d</t>
  </si>
  <si>
    <t>37dbace7-6492-4967-abf6-d4d8372b1cb5</t>
  </si>
  <si>
    <t>6a4d1b1e-48e7-4a90-9ecb-a6f0a345c6f6</t>
  </si>
  <si>
    <t>9cdfcbc8-abbc-4257-8532-99d7487e4d43</t>
  </si>
  <si>
    <t>2d0eb7c8-960e-44f0-88aa-ec8ae35c4653</t>
  </si>
  <si>
    <t>511f2613-8e56-4cfc-8595-93e96da049eb</t>
  </si>
  <si>
    <t>8a8cb5d3-9603-40be-a871-f1e7340e5b88</t>
  </si>
  <si>
    <t>dc4227ff-d244-4f8e-ad27-c70fb5cafb5b</t>
  </si>
  <si>
    <t>3964aa53-fc55-4137-bfa6-a23e62b5266f</t>
  </si>
  <si>
    <t>aa670e83-b69d-4972-bd05-083d69abdd73</t>
  </si>
  <si>
    <t>6c351fbd-aa1c-42cd-9eaa-ac288a575175</t>
  </si>
  <si>
    <t>dc10f222-ce25-465c-b2f8-c64fbea2a69c</t>
  </si>
  <si>
    <t>1c22e1ee-9a1f-42e5-b6a8-7849168dd534</t>
  </si>
  <si>
    <t>a46ffe0b-465c-4a22-815a-6c677ce067d1</t>
  </si>
  <si>
    <t>283b6b31-ab52-486c-88b9-02819d2d2081</t>
  </si>
  <si>
    <t>a806c23b-faca-4ade-b2ea-d5dec68e7e12</t>
  </si>
  <si>
    <t>d359529c-4b7a-4115-bb32-199ba3bf40a7</t>
  </si>
  <si>
    <t>277e2449-55e9-4baa-91e7-7f9e2cc7fb9b</t>
  </si>
  <si>
    <t>13023bf9-63c9-46b9-9e0b-462010ece651</t>
  </si>
  <si>
    <t>f53d1bfb-2789-419c-a412-513c3908aa08</t>
  </si>
  <si>
    <t>65357cb2-1b12-48de-9500-a7815d1a4e8a</t>
  </si>
  <si>
    <t>41e3f892-1e27-44af-af69-1215816dafdc</t>
  </si>
  <si>
    <t>81e302b1-e1fe-4ebc-8c0c-29993c2737c4</t>
  </si>
  <si>
    <t>77c2bad9-a661-4af2-b133-c4c24b36aaae</t>
  </si>
  <si>
    <t>f1bd143c-a854-43a7-93c2-f79da6d286a9</t>
  </si>
  <si>
    <t>b1738613-1b8e-43a1-8dd0-ef43ad8a35c2</t>
  </si>
  <si>
    <t>95871ff0-0c45-49a3-9359-c2ba847db1ef</t>
  </si>
  <si>
    <t>76f54228-2cf9-446c-8e78-832600d74125</t>
  </si>
  <si>
    <t>8815d4cf-e950-45c0-9225-9081468c36ea</t>
  </si>
  <si>
    <t>435d17ce-06af-4fbe-8f69-3b63223958d5</t>
  </si>
  <si>
    <t>717b65fd-260b-4675-8f83-61e8d4758ed4</t>
  </si>
  <si>
    <t>c617f33e-9515-4c6c-971f-71f4ce519733</t>
  </si>
  <si>
    <t>c7d45ba3-c101-4a57-a940-3fb10dd6d462</t>
  </si>
  <si>
    <t>42920ca1-0fad-4e85-83c4-5f77bcf61096</t>
  </si>
  <si>
    <t>1cbb37ac-7791-4e39-9c5b-e944e706e478</t>
  </si>
  <si>
    <t>14bd9184-784d-4d2e-915c-0ef3f0c914c0</t>
  </si>
  <si>
    <t>4a0c191e-7492-4a43-bdc9-454bd2f667df</t>
  </si>
  <si>
    <t>92ceb015-3535-4ae7-a35e-3f94eb1c9854</t>
  </si>
  <si>
    <t>a44940fd-f0f7-4f4b-99b4-f3872f18244f</t>
  </si>
  <si>
    <t>f2864737-cb2b-425d-a432-fdcc040ac7a4</t>
  </si>
  <si>
    <t>9fa25b7f-57db-4739-b2b5-225ebfe97b52</t>
  </si>
  <si>
    <t>4da8c8ee-d6d8-4c15-a14c-3e9b3491f10d</t>
  </si>
  <si>
    <t>c35c838e-8fa3-4c18-a2b5-fe83feb60dc3</t>
  </si>
  <si>
    <t>c7a69055-eb57-4c44-9265-c954b970fa46</t>
  </si>
  <si>
    <t>631048be-1fd3-4239-85e6-ce1260320f4d</t>
  </si>
  <si>
    <t>addbbea5-b61b-4b93-a10f-69ec66755407</t>
  </si>
  <si>
    <t>0e689672-8c8a-4a70-9fdc-1cc212eb6023</t>
  </si>
  <si>
    <t>6daff5e3-45e4-441b-ac5d-732ef752fe80</t>
  </si>
  <si>
    <t>9639b089-9c98-4994-88e1-53a4dfd4c0a1</t>
  </si>
  <si>
    <t>b9064464-bfcb-46fa-a9a0-a50cac2069cd</t>
  </si>
  <si>
    <t>a59d4b7f-9bde-4e64-a63d-8d1af17b5d89</t>
  </si>
  <si>
    <t>40978157-1585-4984-9708-4ec73993c2bd</t>
  </si>
  <si>
    <t>9cb91f40-3557-485a-95f4-566067aa96bc</t>
  </si>
  <si>
    <t>f5bad34a-2dd3-4a44-9ed1-7956dfa93803</t>
  </si>
  <si>
    <t>450ce3aa-7eb9-4037-a9d8-a0d9cccef0e1</t>
  </si>
  <si>
    <t>99aed99e-b9ea-4b68-919c-5414053807ec</t>
  </si>
  <si>
    <t>4b6a351d-0062-4dab-8a4b-ab427852bc1b</t>
  </si>
  <si>
    <t>a7697015-6be5-4ff3-a14f-06996e9cd185</t>
  </si>
  <si>
    <t>21a53c43-47c6-4da1-a25e-ee54d7d1002e</t>
  </si>
  <si>
    <t>b1fbd3d1-6cc0-486d-a049-1a50c2f9b418</t>
  </si>
  <si>
    <t>1df962c6-a20e-4180-bf86-7b798335d29f</t>
  </si>
  <si>
    <t>a55342be-1bf3-4476-868e-909a6dc383f8</t>
  </si>
  <si>
    <t>02d72e23-fb8d-4c39-8a6f-b2a9db517b43</t>
  </si>
  <si>
    <t>3d74a295-c2c9-4bf3-877c-96d2ed3a5985</t>
  </si>
  <si>
    <t>0a09d30d-0715-4360-87e9-f5beab4ec7f2</t>
  </si>
  <si>
    <t>f70e7c01-8542-45b5-93ef-462b308cf8b1</t>
  </si>
  <si>
    <t>2485fe42-594d-4762-b884-879c22ddd336</t>
  </si>
  <si>
    <t>0291f5d5-174d-4cca-8d57-7a1b1a599b4b</t>
  </si>
  <si>
    <t>CustomerName</t>
  </si>
  <si>
    <t>CompanyName</t>
  </si>
  <si>
    <t>Email</t>
  </si>
  <si>
    <t>Geography</t>
  </si>
  <si>
    <t>CustomerType</t>
  </si>
  <si>
    <t>AcquisitionDate</t>
  </si>
  <si>
    <t>initial_plan</t>
  </si>
  <si>
    <t>initial_subscription_type</t>
  </si>
  <si>
    <t>Jacqueline Cervantes</t>
  </si>
  <si>
    <t>Rodriguez, Mckee and Henry</t>
  </si>
  <si>
    <t>pattersonapril@example.org</t>
  </si>
  <si>
    <t>Europe</t>
  </si>
  <si>
    <t>Retail</t>
  </si>
  <si>
    <t>SMBs</t>
  </si>
  <si>
    <t>Affiliate</t>
  </si>
  <si>
    <t>Roberto Houston</t>
  </si>
  <si>
    <t>Hall, Reese and Powell</t>
  </si>
  <si>
    <t>hullrobin@example.org</t>
  </si>
  <si>
    <t>Asia-Pacific</t>
  </si>
  <si>
    <t>Healthcare</t>
  </si>
  <si>
    <t>Paid Search</t>
  </si>
  <si>
    <t>Mary Wood</t>
  </si>
  <si>
    <t>Hamilton, Wheeler and Ramirez</t>
  </si>
  <si>
    <t>michael63@example.net</t>
  </si>
  <si>
    <t>North America</t>
  </si>
  <si>
    <t>Other</t>
  </si>
  <si>
    <t>Taylor Wilson</t>
  </si>
  <si>
    <t>Jimenez Ltd</t>
  </si>
  <si>
    <t>ihall@example.net</t>
  </si>
  <si>
    <t>Social Media</t>
  </si>
  <si>
    <t>Kelly Reed</t>
  </si>
  <si>
    <t>Chandler, Wilson and Miller</t>
  </si>
  <si>
    <t>crystal91@example.org</t>
  </si>
  <si>
    <t>Mid-Market</t>
  </si>
  <si>
    <t>Rachel Navarro</t>
  </si>
  <si>
    <t>Gates-Holt</t>
  </si>
  <si>
    <t>dawn06@example.com</t>
  </si>
  <si>
    <t>Jaime Walker</t>
  </si>
  <si>
    <t>Moore-Hudson</t>
  </si>
  <si>
    <t>zholt@example.net</t>
  </si>
  <si>
    <t>Lisa Garcia</t>
  </si>
  <si>
    <t>Townsend-Brooks</t>
  </si>
  <si>
    <t>afreeman@example.net</t>
  </si>
  <si>
    <t>Tech</t>
  </si>
  <si>
    <t>4d86773a-d627-4821-a670-f3a6b3f185ed</t>
  </si>
  <si>
    <t>Yesenia Spencer</t>
  </si>
  <si>
    <t>Flores LLC</t>
  </si>
  <si>
    <t>nicole28@example.net</t>
  </si>
  <si>
    <t>Content</t>
  </si>
  <si>
    <t>Angel Lewis</t>
  </si>
  <si>
    <t>Harmon-Caldwell</t>
  </si>
  <si>
    <t>chelsea13@example.net</t>
  </si>
  <si>
    <t>Ashlee Ramirez</t>
  </si>
  <si>
    <t>Lucas LLC</t>
  </si>
  <si>
    <t>ruth92@example.com</t>
  </si>
  <si>
    <t>Carl Hopkins</t>
  </si>
  <si>
    <t>Castro-Lopez</t>
  </si>
  <si>
    <t>victoriaalexander@example.net</t>
  </si>
  <si>
    <t>Mary Villegas</t>
  </si>
  <si>
    <t>Jimenez, Watson and Martinez</t>
  </si>
  <si>
    <t>fwest@example.com</t>
  </si>
  <si>
    <t>Bruce Webb</t>
  </si>
  <si>
    <t>Rogers, Lynn and Mcmahon</t>
  </si>
  <si>
    <t>whiterebecca@example.com</t>
  </si>
  <si>
    <t>Education</t>
  </si>
  <si>
    <t>Lisa Greene</t>
  </si>
  <si>
    <t>Lawrence, Lopez and Harrell</t>
  </si>
  <si>
    <t>johnsonjonathan@example.com</t>
  </si>
  <si>
    <t>Timothy Baker</t>
  </si>
  <si>
    <t>Williams, Salas and Hicks</t>
  </si>
  <si>
    <t>amorales@example.org</t>
  </si>
  <si>
    <t>Trevor Williams</t>
  </si>
  <si>
    <t>Lopez Ltd</t>
  </si>
  <si>
    <t>iguzman@example.net</t>
  </si>
  <si>
    <t>Kelly Santiago</t>
  </si>
  <si>
    <t>Hale-Conley</t>
  </si>
  <si>
    <t>julie13@example.org</t>
  </si>
  <si>
    <t>Lori Davis</t>
  </si>
  <si>
    <t>Turner-Ruiz</t>
  </si>
  <si>
    <t>danielharris@example.net</t>
  </si>
  <si>
    <t>Troy Brewer</t>
  </si>
  <si>
    <t>Harris, Gilbert and Lee</t>
  </si>
  <si>
    <t>johnsonkenneth@example.org</t>
  </si>
  <si>
    <t>Mr. Lawrence Robbins</t>
  </si>
  <si>
    <t>Williams-Perry</t>
  </si>
  <si>
    <t>gregory85@example.com</t>
  </si>
  <si>
    <t>Brittany Vincent</t>
  </si>
  <si>
    <t>Johnson Inc</t>
  </si>
  <si>
    <t>megan37@example.org</t>
  </si>
  <si>
    <t>Tyrone Morton</t>
  </si>
  <si>
    <t>Johnson, Dalton and Prince</t>
  </si>
  <si>
    <t>walshzachary@example.net</t>
  </si>
  <si>
    <t>Oscar Benitez</t>
  </si>
  <si>
    <t>Cruz Group</t>
  </si>
  <si>
    <t>ubecker@example.org</t>
  </si>
  <si>
    <t>Benjamin Rogers</t>
  </si>
  <si>
    <t>Adams, Garcia and Hernandez</t>
  </si>
  <si>
    <t>andrewssarah@example.com</t>
  </si>
  <si>
    <t>Michael Gallegos</t>
  </si>
  <si>
    <t>Montgomery, Williams and Murphy</t>
  </si>
  <si>
    <t>cruzmorgan@example.net</t>
  </si>
  <si>
    <t>James Faulkner</t>
  </si>
  <si>
    <t>Love LLC</t>
  </si>
  <si>
    <t>grivera@example.com</t>
  </si>
  <si>
    <t>Kellie Ferrell</t>
  </si>
  <si>
    <t>Gonzales PLC</t>
  </si>
  <si>
    <t>ymueller@example.org</t>
  </si>
  <si>
    <t>Raymond Mullins</t>
  </si>
  <si>
    <t>Logan, Boyer and Wise</t>
  </si>
  <si>
    <t>vjones@example.com</t>
  </si>
  <si>
    <t>Kaitlin Dickerson</t>
  </si>
  <si>
    <t>Rowe and Sons</t>
  </si>
  <si>
    <t>colemanrobert@example.org</t>
  </si>
  <si>
    <t>Michael Robertson</t>
  </si>
  <si>
    <t>Burke Inc</t>
  </si>
  <si>
    <t>jake14@example.net</t>
  </si>
  <si>
    <t>Alexander Todd</t>
  </si>
  <si>
    <t>Bowers, Mcconnell and Chavez</t>
  </si>
  <si>
    <t>thompsonjamie@example.org</t>
  </si>
  <si>
    <t>Sarah Miller</t>
  </si>
  <si>
    <t>Baird, Ortiz and Richardson</t>
  </si>
  <si>
    <t>mary47@example.net</t>
  </si>
  <si>
    <t>Timothy Larsen</t>
  </si>
  <si>
    <t>Stephens and Sons</t>
  </si>
  <si>
    <t>dsnyder@example.com</t>
  </si>
  <si>
    <t>Rachel Thompson</t>
  </si>
  <si>
    <t>Garcia-Johnson</t>
  </si>
  <si>
    <t>hoffmansamuel@example.com</t>
  </si>
  <si>
    <t>Mariah Richmond</t>
  </si>
  <si>
    <t>Brown-Baker</t>
  </si>
  <si>
    <t>stevedixon@example.net</t>
  </si>
  <si>
    <t>Barbara Castillo</t>
  </si>
  <si>
    <t>Carter Ltd</t>
  </si>
  <si>
    <t>mshannon@example.net</t>
  </si>
  <si>
    <t>Michael Castro</t>
  </si>
  <si>
    <t>Reid Inc</t>
  </si>
  <si>
    <t>ppreston@example.org</t>
  </si>
  <si>
    <t>Andrew Green</t>
  </si>
  <si>
    <t>Vaughn-Ruiz</t>
  </si>
  <si>
    <t>michael12@example.net</t>
  </si>
  <si>
    <t>Anthony Reed</t>
  </si>
  <si>
    <t>Rodgers-Chapman</t>
  </si>
  <si>
    <t>ricardocoleman@example.net</t>
  </si>
  <si>
    <t>Shane Perez</t>
  </si>
  <si>
    <t>Vasquez, Nichols and Melendez</t>
  </si>
  <si>
    <t>ustone@example.org</t>
  </si>
  <si>
    <t>Kevin Flores</t>
  </si>
  <si>
    <t>Scott, Burke and Santos</t>
  </si>
  <si>
    <t>brittany72@example.org</t>
  </si>
  <si>
    <t>Jacqueline Shepherd</t>
  </si>
  <si>
    <t>Grant-Wood</t>
  </si>
  <si>
    <t>heather13@example.com</t>
  </si>
  <si>
    <t>Christina Rojas</t>
  </si>
  <si>
    <t>Duncan-Smith</t>
  </si>
  <si>
    <t>smithlindsay@example.com</t>
  </si>
  <si>
    <t>Benjamin Guerra</t>
  </si>
  <si>
    <t>Davis, House and Peterson</t>
  </si>
  <si>
    <t>rebeccamonroe@example.org</t>
  </si>
  <si>
    <t>Elizabeth Brown</t>
  </si>
  <si>
    <t>Butler-Clark</t>
  </si>
  <si>
    <t>steven81@example.net</t>
  </si>
  <si>
    <t>Nicholas Adams</t>
  </si>
  <si>
    <t>Odonnell Group</t>
  </si>
  <si>
    <t>laura30@example.org</t>
  </si>
  <si>
    <t>Melanie Gonzalez</t>
  </si>
  <si>
    <t>Monroe Group</t>
  </si>
  <si>
    <t>ivan44@example.com</t>
  </si>
  <si>
    <t>April Parker</t>
  </si>
  <si>
    <t>Leon-Wilson</t>
  </si>
  <si>
    <t>qbutler@example.com</t>
  </si>
  <si>
    <t>Dr. Paula Ford DVM</t>
  </si>
  <si>
    <t>Hayes-Espinoza</t>
  </si>
  <si>
    <t>brianconner@example.net</t>
  </si>
  <si>
    <t>Alex Santos</t>
  </si>
  <si>
    <t>Hernandez and Sons</t>
  </si>
  <si>
    <t>billy92@example.com</t>
  </si>
  <si>
    <t>Susan Mcdonald</t>
  </si>
  <si>
    <t>Santana Group</t>
  </si>
  <si>
    <t>gerald88@example.org</t>
  </si>
  <si>
    <t>Brittany Morris</t>
  </si>
  <si>
    <t>Watson Inc</t>
  </si>
  <si>
    <t>bcarson@example.org</t>
  </si>
  <si>
    <t>Steven Hurst</t>
  </si>
  <si>
    <t>Peters, Todd and Gibbs</t>
  </si>
  <si>
    <t>ramoschristopher@example.org</t>
  </si>
  <si>
    <t>Patrick Thompson</t>
  </si>
  <si>
    <t>Anderson-Stout</t>
  </si>
  <si>
    <t>daltontorres@example.org</t>
  </si>
  <si>
    <t>Nicholas Jones</t>
  </si>
  <si>
    <t>Davis PLC</t>
  </si>
  <si>
    <t>sherri80@example.net</t>
  </si>
  <si>
    <t>Timothy Campbell</t>
  </si>
  <si>
    <t>Sanchez-Ryan</t>
  </si>
  <si>
    <t>hsanchez@example.com</t>
  </si>
  <si>
    <t>Jonathan Phillips</t>
  </si>
  <si>
    <t>Evans, Hansen and Perez</t>
  </si>
  <si>
    <t>carlalittle@example.com</t>
  </si>
  <si>
    <t>Maria Cochran</t>
  </si>
  <si>
    <t>Brooks-Choi</t>
  </si>
  <si>
    <t>portertheresa@example.com</t>
  </si>
  <si>
    <t>Francis Austin</t>
  </si>
  <si>
    <t>Murillo LLC</t>
  </si>
  <si>
    <t>vincentwatson@example.net</t>
  </si>
  <si>
    <t>James Huber</t>
  </si>
  <si>
    <t>Olson, Andersen and Phillips</t>
  </si>
  <si>
    <t>medinanicole@example.org</t>
  </si>
  <si>
    <t>Anna Miller</t>
  </si>
  <si>
    <t>Flynn Group</t>
  </si>
  <si>
    <t>jamiethomas@example.org</t>
  </si>
  <si>
    <t>Jessica Wilson</t>
  </si>
  <si>
    <t>Wilkins, Barker and Moore</t>
  </si>
  <si>
    <t>davidparker@example.net</t>
  </si>
  <si>
    <t>Hannah Hernandez</t>
  </si>
  <si>
    <t>Robinson LLC</t>
  </si>
  <si>
    <t>jonescolton@example.com</t>
  </si>
  <si>
    <t>Michael Cooper</t>
  </si>
  <si>
    <t>Wood Group</t>
  </si>
  <si>
    <t>brenda05@example.org</t>
  </si>
  <si>
    <t>Matthew Smith</t>
  </si>
  <si>
    <t>Montes Ltd</t>
  </si>
  <si>
    <t>nicholascarter@example.org</t>
  </si>
  <si>
    <t>Lisa Flynn</t>
  </si>
  <si>
    <t>Cooper Ltd</t>
  </si>
  <si>
    <t>esmith@example.org</t>
  </si>
  <si>
    <t>Benjamin Smith</t>
  </si>
  <si>
    <t>Bautista, Gould and Green</t>
  </si>
  <si>
    <t>medinatonya@example.net</t>
  </si>
  <si>
    <t>Robert Willis</t>
  </si>
  <si>
    <t>Fischer, Holloway and Chavez</t>
  </si>
  <si>
    <t>caseyrobert@example.org</t>
  </si>
  <si>
    <t>Amanda Barron</t>
  </si>
  <si>
    <t>Lee, Garcia and Hanson</t>
  </si>
  <si>
    <t>bcalderon@example.org</t>
  </si>
  <si>
    <t>Alyssa Lopez</t>
  </si>
  <si>
    <t>Mcclain, Edwards and Hampton</t>
  </si>
  <si>
    <t>waltonolivia@example.com</t>
  </si>
  <si>
    <t>Brooke Jackson</t>
  </si>
  <si>
    <t>York-Morgan</t>
  </si>
  <si>
    <t>matthewharrington@example.net</t>
  </si>
  <si>
    <t>Dakota Johnson</t>
  </si>
  <si>
    <t>Lewis, Knight and Doyle</t>
  </si>
  <si>
    <t>angela31@example.com</t>
  </si>
  <si>
    <t>Kristen Page</t>
  </si>
  <si>
    <t>Johnson and Sons</t>
  </si>
  <si>
    <t>brian60@example.com</t>
  </si>
  <si>
    <t>Tiffany Villa MD</t>
  </si>
  <si>
    <t>Lewis, Wilkins and Scott</t>
  </si>
  <si>
    <t>christopher23@example.net</t>
  </si>
  <si>
    <t>Kathleen Arnold</t>
  </si>
  <si>
    <t>Jones, Reeves and Rogers</t>
  </si>
  <si>
    <t>juan77@example.com</t>
  </si>
  <si>
    <t>Katrina Clarke</t>
  </si>
  <si>
    <t>Jenkins-Horton</t>
  </si>
  <si>
    <t>doneal@example.com</t>
  </si>
  <si>
    <t>Jordan Fisher</t>
  </si>
  <si>
    <t>Jackson Inc</t>
  </si>
  <si>
    <t>luisclarke@example.com</t>
  </si>
  <si>
    <t>Matthew Sawyer</t>
  </si>
  <si>
    <t>Hayes, Barker and Griffin</t>
  </si>
  <si>
    <t>pnorris@example.org</t>
  </si>
  <si>
    <t>Courtney Johnson</t>
  </si>
  <si>
    <t>Sanchez LLC</t>
  </si>
  <si>
    <t>davidsonjohn@example.net</t>
  </si>
  <si>
    <t>Christopher Cruz</t>
  </si>
  <si>
    <t>Smith-Thompson</t>
  </si>
  <si>
    <t>cassandra08@example.org</t>
  </si>
  <si>
    <t>Amber Williams</t>
  </si>
  <si>
    <t>Peters Group</t>
  </si>
  <si>
    <t>stricklanddylan@example.org</t>
  </si>
  <si>
    <t>Manuel Floyd</t>
  </si>
  <si>
    <t>Moran-Woods</t>
  </si>
  <si>
    <t>hector33@example.com</t>
  </si>
  <si>
    <t>Michele Rodriguez</t>
  </si>
  <si>
    <t>Sweeney, Berry and Dixon</t>
  </si>
  <si>
    <t>wilsonanna@example.org</t>
  </si>
  <si>
    <t>Jacqueline Roberts</t>
  </si>
  <si>
    <t>Cooper-Buck</t>
  </si>
  <si>
    <t>molinaalexis@example.org</t>
  </si>
  <si>
    <t>Robert Morris</t>
  </si>
  <si>
    <t>Simmons, Duncan and Boyd</t>
  </si>
  <si>
    <t>patricia34@example.com</t>
  </si>
  <si>
    <t>Mark Henderson</t>
  </si>
  <si>
    <t>Ball Inc</t>
  </si>
  <si>
    <t>jason75@example.com</t>
  </si>
  <si>
    <t>Brittany Saunders</t>
  </si>
  <si>
    <t>Bauer, Lane and Pierce</t>
  </si>
  <si>
    <t>derekryan@example.net</t>
  </si>
  <si>
    <t>Kaylee Campos</t>
  </si>
  <si>
    <t>lawrencewilliam@example.org</t>
  </si>
  <si>
    <t>Angela Golden</t>
  </si>
  <si>
    <t>Mcpherson Ltd</t>
  </si>
  <si>
    <t>lgutierrez@example.net</t>
  </si>
  <si>
    <t>Gavin Gray</t>
  </si>
  <si>
    <t>Drake-Jones</t>
  </si>
  <si>
    <t>mwright@example.net</t>
  </si>
  <si>
    <t>Nicholas Hart</t>
  </si>
  <si>
    <t>Nguyen LLC</t>
  </si>
  <si>
    <t>zchapman@example.net</t>
  </si>
  <si>
    <t>Dawn Harris</t>
  </si>
  <si>
    <t>Burton Group</t>
  </si>
  <si>
    <t>heather16@example.com</t>
  </si>
  <si>
    <t>Martin Johns</t>
  </si>
  <si>
    <t>Riggs-Adkins</t>
  </si>
  <si>
    <t>vortiz@example.net</t>
  </si>
  <si>
    <t>David Everett</t>
  </si>
  <si>
    <t>Perry-Evans</t>
  </si>
  <si>
    <t>franklinheather@example.com</t>
  </si>
  <si>
    <t>Sarah Wright</t>
  </si>
  <si>
    <t>Perry, Phillips and Pratt</t>
  </si>
  <si>
    <t>jenniferchristensen@example.net</t>
  </si>
  <si>
    <t>Walter Moore MD</t>
  </si>
  <si>
    <t>Powers, Cline and Romero</t>
  </si>
  <si>
    <t>edgar48@example.net</t>
  </si>
  <si>
    <t>Ralph Osborne</t>
  </si>
  <si>
    <t>Bennett Group</t>
  </si>
  <si>
    <t>michaelsherman@example.net</t>
  </si>
  <si>
    <t>Samantha Burke</t>
  </si>
  <si>
    <t>Mckay-Ortiz</t>
  </si>
  <si>
    <t>jeffreyhowell@example.net</t>
  </si>
  <si>
    <t>Kenneth Barnes</t>
  </si>
  <si>
    <t>Johns Group</t>
  </si>
  <si>
    <t>hwong@example.org</t>
  </si>
  <si>
    <t>Justin Norris</t>
  </si>
  <si>
    <t>Cross Inc</t>
  </si>
  <si>
    <t>vcannon@example.com</t>
  </si>
  <si>
    <t>Nathaniel Cooper</t>
  </si>
  <si>
    <t>Buchanan, Smith and Evans</t>
  </si>
  <si>
    <t>ericlevy@example.org</t>
  </si>
  <si>
    <t>Bryan Neal</t>
  </si>
  <si>
    <t>Carter, Ford and Villanueva</t>
  </si>
  <si>
    <t>wwilson@example.org</t>
  </si>
  <si>
    <t>Charles Miller</t>
  </si>
  <si>
    <t>Zamora-Foster</t>
  </si>
  <si>
    <t>cody82@example.org</t>
  </si>
  <si>
    <t>Sherry Nash</t>
  </si>
  <si>
    <t>Wilson Inc</t>
  </si>
  <si>
    <t>abigail18@example.net</t>
  </si>
  <si>
    <t>Kayla Baker MD</t>
  </si>
  <si>
    <t>Hutchinson and Sons</t>
  </si>
  <si>
    <t>michael27@example.com</t>
  </si>
  <si>
    <t>Laura Garcia</t>
  </si>
  <si>
    <t>Ford-Ellis</t>
  </si>
  <si>
    <t>jwilkerson@example.com</t>
  </si>
  <si>
    <t>Stacy Bailey</t>
  </si>
  <si>
    <t>Odom LLC</t>
  </si>
  <si>
    <t>melissaturner@example.net</t>
  </si>
  <si>
    <t>Karen Houston</t>
  </si>
  <si>
    <t>Buchanan-Grant</t>
  </si>
  <si>
    <t>normanallison@example.com</t>
  </si>
  <si>
    <t>Lori Carter</t>
  </si>
  <si>
    <t>Burgess-Lowe</t>
  </si>
  <si>
    <t>owilliams@example.net</t>
  </si>
  <si>
    <t>Kristina Young</t>
  </si>
  <si>
    <t>Ryan-Morales</t>
  </si>
  <si>
    <t>jeffreybrown@example.net</t>
  </si>
  <si>
    <t>Amber Terry</t>
  </si>
  <si>
    <t>Johnson-Russell</t>
  </si>
  <si>
    <t>gford@example.net</t>
  </si>
  <si>
    <t>Christy George</t>
  </si>
  <si>
    <t>Jackson, Duncan and Bishop</t>
  </si>
  <si>
    <t>josephwright@example.org</t>
  </si>
  <si>
    <t>Lindsey Conley</t>
  </si>
  <si>
    <t>Miranda, Rangel and Warren</t>
  </si>
  <si>
    <t>vwalters@example.org</t>
  </si>
  <si>
    <t>Angela Barrett</t>
  </si>
  <si>
    <t>Acevedo-Stafford</t>
  </si>
  <si>
    <t>randy29@example.net</t>
  </si>
  <si>
    <t>Hannah Macias</t>
  </si>
  <si>
    <t>Frey and Sons</t>
  </si>
  <si>
    <t>bradleyponce@example.org</t>
  </si>
  <si>
    <t>William Cline</t>
  </si>
  <si>
    <t>Friedman PLC</t>
  </si>
  <si>
    <t>danielwright@example.org</t>
  </si>
  <si>
    <t>Kathleen Parker</t>
  </si>
  <si>
    <t>Perez and Sons</t>
  </si>
  <si>
    <t>wilsonwanda@example.net</t>
  </si>
  <si>
    <t>Ann Burnett</t>
  </si>
  <si>
    <t>Brown PLC</t>
  </si>
  <si>
    <t>traci16@example.org</t>
  </si>
  <si>
    <t>Leon Smith</t>
  </si>
  <si>
    <t>Leonard-Bennett</t>
  </si>
  <si>
    <t>williamsadam@example.net</t>
  </si>
  <si>
    <t>Maria Haas</t>
  </si>
  <si>
    <t>Lee, Morrison and French</t>
  </si>
  <si>
    <t>blakechristina@example.net</t>
  </si>
  <si>
    <t>Christina Gordon</t>
  </si>
  <si>
    <t>Acosta-Holmes</t>
  </si>
  <si>
    <t>leslie37@example.com</t>
  </si>
  <si>
    <t>Natasha Williams</t>
  </si>
  <si>
    <t>Jones, Garrett and Hammond</t>
  </si>
  <si>
    <t>arnolddavid@example.com</t>
  </si>
  <si>
    <t>Danielle Phillips</t>
  </si>
  <si>
    <t>Adams, Wagner and Horne</t>
  </si>
  <si>
    <t>derek21@example.net</t>
  </si>
  <si>
    <t>Jennifer Walter</t>
  </si>
  <si>
    <t>Hampton Ltd</t>
  </si>
  <si>
    <t>bsullivan@example.org</t>
  </si>
  <si>
    <t>Ashley Nelson</t>
  </si>
  <si>
    <t>Hernandez, Fuller and Wilson</t>
  </si>
  <si>
    <t>feliciasmith@example.com</t>
  </si>
  <si>
    <t>James Brooks</t>
  </si>
  <si>
    <t>Peterson PLC</t>
  </si>
  <si>
    <t>zmccullough@example.com</t>
  </si>
  <si>
    <t>Autumn Miller</t>
  </si>
  <si>
    <t>King Ltd</t>
  </si>
  <si>
    <t>jasonlane@example.com</t>
  </si>
  <si>
    <t>Kyle Parker</t>
  </si>
  <si>
    <t>Nguyen-Mitchell</t>
  </si>
  <si>
    <t>cooksavannah@example.net</t>
  </si>
  <si>
    <t>Steven Murphy</t>
  </si>
  <si>
    <t>Rodriguez LLC</t>
  </si>
  <si>
    <t>ashley77@example.net</t>
  </si>
  <si>
    <t>Jason Cox</t>
  </si>
  <si>
    <t>Hunter-Moran</t>
  </si>
  <si>
    <t>fsolis@example.org</t>
  </si>
  <si>
    <t>Katelyn Harris</t>
  </si>
  <si>
    <t>Schwartz Inc</t>
  </si>
  <si>
    <t>nicolejackson@example.org</t>
  </si>
  <si>
    <t>Nicole Avery</t>
  </si>
  <si>
    <t>Wright and Sons</t>
  </si>
  <si>
    <t>holmesrichard@example.com</t>
  </si>
  <si>
    <t>Kathryn Freeman</t>
  </si>
  <si>
    <t>Warner Ltd</t>
  </si>
  <si>
    <t>barbara43@example.org</t>
  </si>
  <si>
    <t>Troy Clark</t>
  </si>
  <si>
    <t>Baxter, Waters and Livingston</t>
  </si>
  <si>
    <t>iscott@example.com</t>
  </si>
  <si>
    <t>Anthony Martin</t>
  </si>
  <si>
    <t>Christian-Bass</t>
  </si>
  <si>
    <t>smithkatherine@example.org</t>
  </si>
  <si>
    <t>Lisa Perez</t>
  </si>
  <si>
    <t>Figueroa, Rice and Jones</t>
  </si>
  <si>
    <t>rachel20@example.net</t>
  </si>
  <si>
    <t>Matthew Garcia</t>
  </si>
  <si>
    <t>Good-Perkins</t>
  </si>
  <si>
    <t>kristinmiller@example.com</t>
  </si>
  <si>
    <t>Emily Lewis</t>
  </si>
  <si>
    <t>Singleton, Valenzuela and Klein</t>
  </si>
  <si>
    <t>bradley07@example.org</t>
  </si>
  <si>
    <t>Jennifer Fowler</t>
  </si>
  <si>
    <t>Crosby Group</t>
  </si>
  <si>
    <t>michael97@example.org</t>
  </si>
  <si>
    <t>Marissa Trujillo</t>
  </si>
  <si>
    <t>Banks Group</t>
  </si>
  <si>
    <t>danielpoole@example.net</t>
  </si>
  <si>
    <t>Jessica Rivera</t>
  </si>
  <si>
    <t>Estrada Inc</t>
  </si>
  <si>
    <t>saraweiss@example.com</t>
  </si>
  <si>
    <t>Nicole Hernandez</t>
  </si>
  <si>
    <t>Farmer-Goodman</t>
  </si>
  <si>
    <t>vfisher@example.org</t>
  </si>
  <si>
    <t>Stephen Graves</t>
  </si>
  <si>
    <t>Ford-White</t>
  </si>
  <si>
    <t>valerie73@example.net</t>
  </si>
  <si>
    <t>Maria Buchanan</t>
  </si>
  <si>
    <t>Byrd, Johnson and Jackson</t>
  </si>
  <si>
    <t>ijackson@example.net</t>
  </si>
  <si>
    <t>Kevin Montgomery</t>
  </si>
  <si>
    <t>Norman-Parker</t>
  </si>
  <si>
    <t>ygonzalez@example.org</t>
  </si>
  <si>
    <t>David Lawson</t>
  </si>
  <si>
    <t>Cobb-Martin</t>
  </si>
  <si>
    <t>daniel97@example.com</t>
  </si>
  <si>
    <t>Eric Reeves</t>
  </si>
  <si>
    <t>Mercer-Knight</t>
  </si>
  <si>
    <t>laura17@example.net</t>
  </si>
  <si>
    <t>Robert Moore</t>
  </si>
  <si>
    <t>Taylor Ltd</t>
  </si>
  <si>
    <t>kirk92@example.org</t>
  </si>
  <si>
    <t>Jeremy Mitchell</t>
  </si>
  <si>
    <t>Johnson LLC</t>
  </si>
  <si>
    <t>ccrane@example.net</t>
  </si>
  <si>
    <t>Aaron Blanchard</t>
  </si>
  <si>
    <t>Suarez, Reilly and Douglas</t>
  </si>
  <si>
    <t>stevengallagher@example.net</t>
  </si>
  <si>
    <t>David Chapman</t>
  </si>
  <si>
    <t>Sweeney, Wise and Thomas</t>
  </si>
  <si>
    <t>dcisneros@example.com</t>
  </si>
  <si>
    <t>Christopher James</t>
  </si>
  <si>
    <t>Price-Hughes</t>
  </si>
  <si>
    <t>eric12@example.com</t>
  </si>
  <si>
    <t>Jason Hickman</t>
  </si>
  <si>
    <t>Garcia, Reynolds and Brown</t>
  </si>
  <si>
    <t>odaniels@example.net</t>
  </si>
  <si>
    <t>Debra Jackson</t>
  </si>
  <si>
    <t>Hall and Sons</t>
  </si>
  <si>
    <t>nroach@example.org</t>
  </si>
  <si>
    <t>Megan Garcia</t>
  </si>
  <si>
    <t>Duran Inc</t>
  </si>
  <si>
    <t>uyork@example.com</t>
  </si>
  <si>
    <t>Frank Shaffer</t>
  </si>
  <si>
    <t>Bell, Noble and Pierce</t>
  </si>
  <si>
    <t>proberts@example.org</t>
  </si>
  <si>
    <t>Crystal Smith</t>
  </si>
  <si>
    <t>Nguyen-Moore</t>
  </si>
  <si>
    <t>heather90@example.com</t>
  </si>
  <si>
    <t>Maurice Smith II</t>
  </si>
  <si>
    <t>Anderson PLC</t>
  </si>
  <si>
    <t>prattdavid@example.com</t>
  </si>
  <si>
    <t>Tracey Holder</t>
  </si>
  <si>
    <t>Grant-Calderon</t>
  </si>
  <si>
    <t>lgraves@example.net</t>
  </si>
  <si>
    <t>Laura Anderson</t>
  </si>
  <si>
    <t>Callahan, Williams and Robertson</t>
  </si>
  <si>
    <t>sgonzalez@example.org</t>
  </si>
  <si>
    <t>Tammie Chen</t>
  </si>
  <si>
    <t>Smith, Robinson and Mitchell</t>
  </si>
  <si>
    <t>james72@example.net</t>
  </si>
  <si>
    <t>Jesse Price</t>
  </si>
  <si>
    <t>Gaines, Frazier and Holmes</t>
  </si>
  <si>
    <t>mcontreras@example.net</t>
  </si>
  <si>
    <t>Cheryl Kane</t>
  </si>
  <si>
    <t>Haas-Lowery</t>
  </si>
  <si>
    <t>kennethharris@example.org</t>
  </si>
  <si>
    <t>Matthew Fischer</t>
  </si>
  <si>
    <t>Owens Group</t>
  </si>
  <si>
    <t>williamsmatthew@example.com</t>
  </si>
  <si>
    <t>Kristen Smith</t>
  </si>
  <si>
    <t>Harmon, Coleman and Cunningham</t>
  </si>
  <si>
    <t>denise37@example.com</t>
  </si>
  <si>
    <t>Patrick Delacruz</t>
  </si>
  <si>
    <t>Drake-Cook</t>
  </si>
  <si>
    <t>jasonmendoza@example.com</t>
  </si>
  <si>
    <t>Angel Delacruz</t>
  </si>
  <si>
    <t>Houston, Turner and Harris</t>
  </si>
  <si>
    <t>thomasmitchell@example.net</t>
  </si>
  <si>
    <t>Austin Oneal</t>
  </si>
  <si>
    <t>Mckinney PLC</t>
  </si>
  <si>
    <t>lori28@example.net</t>
  </si>
  <si>
    <t>Susan Livingston</t>
  </si>
  <si>
    <t>Barker-Taylor</t>
  </si>
  <si>
    <t>ginacurry@example.com</t>
  </si>
  <si>
    <t>Joseph Jackson</t>
  </si>
  <si>
    <t>Webb-Vance</t>
  </si>
  <si>
    <t>christinedominguez@example.net</t>
  </si>
  <si>
    <t>Brian Fox</t>
  </si>
  <si>
    <t>Burns, Dunn and Campbell</t>
  </si>
  <si>
    <t>candice67@example.org</t>
  </si>
  <si>
    <t>Ashley Taylor</t>
  </si>
  <si>
    <t>Roman-Jones</t>
  </si>
  <si>
    <t>faithwoods@example.org</t>
  </si>
  <si>
    <t>Randy Harmon</t>
  </si>
  <si>
    <t>Davis Group</t>
  </si>
  <si>
    <t>diazjonathan@example.org</t>
  </si>
  <si>
    <t>Ryan Vazquez</t>
  </si>
  <si>
    <t>Blankenship, Dodson and Watkins</t>
  </si>
  <si>
    <t>jessicasweeney@example.org</t>
  </si>
  <si>
    <t>Nichole Harris DVM</t>
  </si>
  <si>
    <t>Miller, Wallace and Roberts</t>
  </si>
  <si>
    <t>orobinson@example.com</t>
  </si>
  <si>
    <t>James Franklin</t>
  </si>
  <si>
    <t>Powell, Perkins and Mason</t>
  </si>
  <si>
    <t>anthonymcintyre@example.org</t>
  </si>
  <si>
    <t>Ann Underwood</t>
  </si>
  <si>
    <t>Frazier LLC</t>
  </si>
  <si>
    <t>david78@example.net</t>
  </si>
  <si>
    <t>Jordan Ross</t>
  </si>
  <si>
    <t>Rose Ltd</t>
  </si>
  <si>
    <t>zlynn@example.net</t>
  </si>
  <si>
    <t>Jon Mitchell</t>
  </si>
  <si>
    <t>Hardin, Pacheco and Rivera</t>
  </si>
  <si>
    <t>browngregory@example.net</t>
  </si>
  <si>
    <t>78881b76-0aec-4f9e-928f-ad7b50da0104</t>
  </si>
  <si>
    <t>David Bruce</t>
  </si>
  <si>
    <t>White Inc</t>
  </si>
  <si>
    <t>hoodlaura@example.net</t>
  </si>
  <si>
    <t>Tracey Walker</t>
  </si>
  <si>
    <t>Mayer, Clark and Brady</t>
  </si>
  <si>
    <t>batesjennifer@example.net</t>
  </si>
  <si>
    <t>Jeffrey Hill</t>
  </si>
  <si>
    <t>Woods, Diaz and Perry</t>
  </si>
  <si>
    <t>katrina05@example.org</t>
  </si>
  <si>
    <t>Richard Ellis</t>
  </si>
  <si>
    <t>Castro, Vaughan and Miller</t>
  </si>
  <si>
    <t>duane89@example.org</t>
  </si>
  <si>
    <t>Vickie Montgomery</t>
  </si>
  <si>
    <t>Shelton, Chase and Ray</t>
  </si>
  <si>
    <t>jonathan05@example.org</t>
  </si>
  <si>
    <t>Michael Foster</t>
  </si>
  <si>
    <t>Johnson PLC</t>
  </si>
  <si>
    <t>jaredwalker@example.org</t>
  </si>
  <si>
    <t>Daniel Shaw</t>
  </si>
  <si>
    <t>ggarcia@example.com</t>
  </si>
  <si>
    <t>Lauren Gilbert</t>
  </si>
  <si>
    <t>Lopez, Johnson and Soto</t>
  </si>
  <si>
    <t>ghughes@example.com</t>
  </si>
  <si>
    <t>Mrs. Kimberly Williams</t>
  </si>
  <si>
    <t>Baxter, Sexton and Stokes</t>
  </si>
  <si>
    <t>ljackson@example.net</t>
  </si>
  <si>
    <t>Peter Hobbs</t>
  </si>
  <si>
    <t>Vargas LLC</t>
  </si>
  <si>
    <t>parkergabriel@example.net</t>
  </si>
  <si>
    <t>Kelly Holden</t>
  </si>
  <si>
    <t>Harris, Cook and Harmon</t>
  </si>
  <si>
    <t>markrubio@example.net</t>
  </si>
  <si>
    <t>Charles Harper</t>
  </si>
  <si>
    <t>Reyes Group</t>
  </si>
  <si>
    <t>csims@example.net</t>
  </si>
  <si>
    <t>Aaron Swanson</t>
  </si>
  <si>
    <t>Pittman Group</t>
  </si>
  <si>
    <t>figueroabernard@example.net</t>
  </si>
  <si>
    <t>Ronald Reese</t>
  </si>
  <si>
    <t>Garcia-Hawkins</t>
  </si>
  <si>
    <t>hwebb@example.org</t>
  </si>
  <si>
    <t>Dr. Christopher Martinez</t>
  </si>
  <si>
    <t>Rivera, Greer and Cole</t>
  </si>
  <si>
    <t>poolejames@example.net</t>
  </si>
  <si>
    <t>Stephen Blake</t>
  </si>
  <si>
    <t>Johnson, Wilkerson and Pacheco</t>
  </si>
  <si>
    <t>earl48@example.net</t>
  </si>
  <si>
    <t>Paul Evans</t>
  </si>
  <si>
    <t>Maxwell-Jones</t>
  </si>
  <si>
    <t>destiny91@example.com</t>
  </si>
  <si>
    <t>Patricia Simmons</t>
  </si>
  <si>
    <t>Preston-Cole</t>
  </si>
  <si>
    <t>meredith92@example.net</t>
  </si>
  <si>
    <t>Anthony Kelley</t>
  </si>
  <si>
    <t>Moreno-Ashley</t>
  </si>
  <si>
    <t>scott81@example.net</t>
  </si>
  <si>
    <t>Desiree Porter</t>
  </si>
  <si>
    <t>Garcia LLC</t>
  </si>
  <si>
    <t>stephanie38@example.com</t>
  </si>
  <si>
    <t>Customer Status</t>
  </si>
  <si>
    <t>Create Assumptions tab for all data assumptions</t>
  </si>
  <si>
    <t>Assumptions</t>
  </si>
  <si>
    <t>Start of Period</t>
  </si>
  <si>
    <t>End of Period</t>
  </si>
  <si>
    <t># Years Retention if no churn</t>
  </si>
  <si>
    <t>Step 2</t>
  </si>
  <si>
    <t>Step 3</t>
  </si>
  <si>
    <t>Unique Active Customers on Jan '23</t>
  </si>
  <si>
    <t>Step 4</t>
  </si>
  <si>
    <t>Dependendent: Step 2</t>
  </si>
  <si>
    <t>Dependendent: Step 3</t>
  </si>
  <si>
    <t>Dependendent: Step 1</t>
  </si>
  <si>
    <t>Step 5</t>
  </si>
  <si>
    <t>Step 6</t>
  </si>
  <si>
    <t>Dependendent: Step 5</t>
  </si>
  <si>
    <t>Step 7</t>
  </si>
  <si>
    <t>Subscription Data</t>
  </si>
  <si>
    <t>Customer Data</t>
  </si>
  <si>
    <t>Order Data</t>
  </si>
  <si>
    <t>Step 8</t>
  </si>
  <si>
    <t>Active Jan 2023 Cohort</t>
  </si>
  <si>
    <t>Identify which orders belong to customers with active subscriptions in Jan 2023 on customer and order data</t>
  </si>
  <si>
    <t>Customer LTV by Subscription &amp; Plan</t>
  </si>
  <si>
    <t>Total</t>
  </si>
  <si>
    <t>Profit per User by Subscription &amp; Plan</t>
  </si>
  <si>
    <t>Customer Churn by Subscription &amp; Plan</t>
  </si>
  <si>
    <t>Create tables for Customer LTV by Initial Subscription &amp; Plan</t>
  </si>
  <si>
    <t>Step 10</t>
  </si>
  <si>
    <t>Create tables for Profit per User and Customer Churn metrics</t>
  </si>
  <si>
    <t>Step 11</t>
  </si>
  <si>
    <t>Active Jan 2023 Cohort who Ordered in 2023</t>
  </si>
  <si>
    <t>Calculate Initial Plan Date on Subscription Data table</t>
  </si>
  <si>
    <t>Identify active subscriptions in Jan 2023 on Subscription Data table</t>
  </si>
  <si>
    <t>Find Initial Plan Type &amp; Subscription Type on Subscription Data table</t>
  </si>
  <si>
    <t>Join Industry Segment and Acquisition Channel from Customer Data to Subscription Data table</t>
  </si>
  <si>
    <t>Identify Unique active customers in Jan 23 on Subscription Data table</t>
  </si>
  <si>
    <t>Identify customer status on Subscription Data table, Churned or Retained during the period</t>
  </si>
  <si>
    <t>Join "Unique Active Customers on Jan '23" column to Order and Customer Data tables</t>
  </si>
  <si>
    <t>Dependendent: Step 2,3,4</t>
  </si>
  <si>
    <t>Identify Active Jan 2023 Cohort customers who ordered in 2023 on Customer Data table</t>
  </si>
  <si>
    <t>Join Initial Plan and Subscription Type from Subscription Table to Customer Table</t>
  </si>
  <si>
    <t>Join Initial Plan, Subscription Type, acquisition channel, geography, industry, customer type from Customer Table to Order Table</t>
  </si>
  <si>
    <t>Dependendent: Step 10</t>
  </si>
  <si>
    <t>Step 12</t>
  </si>
  <si>
    <t>Step 13</t>
  </si>
  <si>
    <t>Step 14</t>
  </si>
  <si>
    <t>Step 15</t>
  </si>
  <si>
    <t>Formulas/Functions:</t>
  </si>
  <si>
    <t>If(and</t>
  </si>
  <si>
    <t>If(countif</t>
  </si>
  <si>
    <t>Minifs</t>
  </si>
  <si>
    <t>Index(match</t>
  </si>
  <si>
    <t>Calculate churn rate, take unique active customers for the cohort</t>
  </si>
  <si>
    <t>and divide by the number that churned in 2023</t>
  </si>
  <si>
    <t xml:space="preserve">Calculate Profit per User metrics, get profit from order that belong to </t>
  </si>
  <si>
    <t>Dependent: Steps 2-12</t>
  </si>
  <si>
    <t>Step 16</t>
  </si>
  <si>
    <t>the cohort of customers who were active in Jan 2023 and ordered in 2023 and</t>
  </si>
  <si>
    <t>divide by the number of customers who were active in jan 2023 and ordered in 2023</t>
  </si>
  <si>
    <t>Dependent: Steps 1, 14-15</t>
  </si>
  <si>
    <t>Iferror</t>
  </si>
  <si>
    <t>If</t>
  </si>
  <si>
    <t>Sumifs</t>
  </si>
  <si>
    <t>Countifs</t>
  </si>
  <si>
    <t>Divide</t>
  </si>
  <si>
    <t xml:space="preserve">Calculate LTV, using formula if churn is 0 then take the assumption of </t>
  </si>
  <si>
    <t>5 year churn rate and multiply it by profit per user, if its not then divide profit per user by churn</t>
  </si>
  <si>
    <t>Step 17</t>
  </si>
  <si>
    <t>Repeat for LTV by other attributes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</si>
</sst>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2060"/>
      <name val="Aptos Narrow"/>
      <family val="2"/>
      <scheme val="minor"/>
    </font>
    <font>
      <sz val="11"/>
      <color rgb="FF00B050"/>
      <name val="Aptos Narrow"/>
      <family val="2"/>
      <scheme val="minor"/>
    </font>
    <font>
      <b/>
      <sz val="11"/>
      <color rgb="FF00B05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0" fillId="2" borderId="0" xfId="0" applyFill="1"/>
    <xf numFmtId="14" fontId="3" fillId="3" borderId="0" xfId="0" applyNumberFormat="1" applyFont="1" applyFill="1"/>
    <xf numFmtId="9" fontId="0" fillId="0" borderId="0" xfId="1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165" fontId="0" fillId="0" borderId="0" xfId="0" applyNumberFormat="1"/>
    <xf numFmtId="165" fontId="0" fillId="0" borderId="5" xfId="0" applyNumberFormat="1" applyBorder="1"/>
    <xf numFmtId="0" fontId="2" fillId="0" borderId="6" xfId="0" applyFont="1" applyBorder="1"/>
    <xf numFmtId="165" fontId="2" fillId="0" borderId="7" xfId="0" applyNumberFormat="1" applyFont="1" applyBorder="1"/>
    <xf numFmtId="165" fontId="2" fillId="0" borderId="8" xfId="0" applyNumberFormat="1" applyFont="1" applyBorder="1"/>
    <xf numFmtId="165" fontId="4" fillId="0" borderId="0" xfId="0" applyNumberFormat="1" applyFont="1"/>
    <xf numFmtId="165" fontId="4" fillId="0" borderId="5" xfId="0" applyNumberFormat="1" applyFont="1" applyBorder="1"/>
    <xf numFmtId="165" fontId="5" fillId="0" borderId="7" xfId="0" applyNumberFormat="1" applyFont="1" applyBorder="1"/>
    <xf numFmtId="165" fontId="5" fillId="0" borderId="8" xfId="0" applyNumberFormat="1" applyFont="1" applyBorder="1"/>
    <xf numFmtId="9" fontId="4" fillId="0" borderId="0" xfId="1" applyFont="1" applyBorder="1"/>
    <xf numFmtId="9" fontId="4" fillId="0" borderId="5" xfId="1" applyFont="1" applyBorder="1"/>
    <xf numFmtId="9" fontId="4" fillId="0" borderId="7" xfId="1" applyFont="1" applyBorder="1"/>
    <xf numFmtId="9" fontId="4" fillId="0" borderId="8" xfId="1" applyFont="1" applyBorder="1"/>
    <xf numFmtId="1" fontId="3" fillId="3" borderId="0" xfId="0" applyNumberFormat="1" applyFont="1" applyFill="1"/>
    <xf numFmtId="0" fontId="0" fillId="4" borderId="0" xfId="0" applyFill="1"/>
    <xf numFmtId="14" fontId="0" fillId="4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82D5-CF0A-4A9A-8E4E-DE4D95FDD148}">
  <dimension ref="A2:C9"/>
  <sheetViews>
    <sheetView tabSelected="1" workbookViewId="0"/>
  </sheetViews>
  <sheetFormatPr defaultRowHeight="15" x14ac:dyDescent="0.25"/>
  <cols>
    <col min="2" max="2" width="26.42578125" bestFit="1" customWidth="1"/>
    <col min="3" max="3" width="10.42578125" bestFit="1" customWidth="1"/>
  </cols>
  <sheetData>
    <row r="2" spans="1:3" x14ac:dyDescent="0.25">
      <c r="A2" t="s">
        <v>0</v>
      </c>
      <c r="B2" t="s">
        <v>4644</v>
      </c>
    </row>
    <row r="6" spans="1:3" x14ac:dyDescent="0.25">
      <c r="B6" s="2" t="s">
        <v>4645</v>
      </c>
      <c r="C6" s="2"/>
    </row>
    <row r="7" spans="1:3" x14ac:dyDescent="0.25">
      <c r="B7" t="s">
        <v>4646</v>
      </c>
      <c r="C7" s="3">
        <v>44927</v>
      </c>
    </row>
    <row r="8" spans="1:3" x14ac:dyDescent="0.25">
      <c r="B8" t="s">
        <v>4647</v>
      </c>
      <c r="C8" s="3">
        <v>45291</v>
      </c>
    </row>
    <row r="9" spans="1:3" x14ac:dyDescent="0.25">
      <c r="B9" s="4" t="s">
        <v>4648</v>
      </c>
      <c r="C9" s="2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32679-AFDF-4ED6-B978-1AAD54C34161}">
  <dimension ref="A2:AU2389"/>
  <sheetViews>
    <sheetView workbookViewId="0"/>
  </sheetViews>
  <sheetFormatPr defaultRowHeight="15" x14ac:dyDescent="0.25"/>
  <cols>
    <col min="1" max="1" width="19.42578125" customWidth="1"/>
    <col min="2" max="2" width="30.5703125" customWidth="1"/>
    <col min="3" max="3" width="11.85546875" customWidth="1"/>
    <col min="4" max="6" width="10.42578125" bestFit="1" customWidth="1"/>
    <col min="9" max="9" width="16.7109375" customWidth="1"/>
    <col min="10" max="10" width="14.5703125" customWidth="1"/>
    <col min="11" max="11" width="10" customWidth="1"/>
    <col min="12" max="13" width="15.140625" bestFit="1" customWidth="1"/>
    <col min="14" max="14" width="13.7109375" customWidth="1"/>
    <col min="15" max="15" width="11.140625" customWidth="1"/>
    <col min="16" max="16" width="12.5703125" customWidth="1"/>
    <col min="17" max="17" width="27.28515625" bestFit="1" customWidth="1"/>
    <col min="18" max="18" width="11.85546875" bestFit="1" customWidth="1"/>
    <col min="19" max="21" width="11.85546875" customWidth="1"/>
    <col min="22" max="22" width="13.85546875" bestFit="1" customWidth="1"/>
    <col min="23" max="23" width="10.5703125" bestFit="1" customWidth="1"/>
    <col min="24" max="24" width="13.85546875" bestFit="1" customWidth="1"/>
    <col min="25" max="25" width="15.85546875" bestFit="1" customWidth="1"/>
    <col min="26" max="26" width="19.28515625" bestFit="1" customWidth="1"/>
    <col min="27" max="27" width="11" bestFit="1" customWidth="1"/>
    <col min="28" max="28" width="23" bestFit="1" customWidth="1"/>
    <col min="29" max="29" width="43.42578125" bestFit="1" customWidth="1"/>
    <col min="30" max="30" width="30.140625" customWidth="1"/>
    <col min="33" max="33" width="9.7109375" bestFit="1" customWidth="1"/>
    <col min="34" max="34" width="11.85546875" bestFit="1" customWidth="1"/>
    <col min="35" max="35" width="11.85546875" customWidth="1"/>
    <col min="36" max="36" width="10.42578125" bestFit="1" customWidth="1"/>
    <col min="37" max="37" width="9.85546875" bestFit="1" customWidth="1"/>
    <col min="38" max="38" width="16.7109375" bestFit="1" customWidth="1"/>
    <col min="39" max="39" width="7.85546875" bestFit="1" customWidth="1"/>
    <col min="40" max="40" width="7" bestFit="1" customWidth="1"/>
    <col min="41" max="41" width="19.28515625" bestFit="1" customWidth="1"/>
    <col min="42" max="42" width="10.140625" bestFit="1" customWidth="1"/>
    <col min="43" max="43" width="8.140625" bestFit="1" customWidth="1"/>
    <col min="44" max="44" width="13.85546875" bestFit="1" customWidth="1"/>
    <col min="45" max="45" width="15.140625" bestFit="1" customWidth="1"/>
    <col min="46" max="46" width="22.5703125" bestFit="1" customWidth="1"/>
    <col min="47" max="47" width="22.85546875" bestFit="1" customWidth="1"/>
  </cols>
  <sheetData>
    <row r="2" spans="1:9" x14ac:dyDescent="0.25">
      <c r="A2" t="s">
        <v>4649</v>
      </c>
      <c r="B2" t="s">
        <v>4676</v>
      </c>
      <c r="E2" s="1"/>
      <c r="I2" t="s">
        <v>4655</v>
      </c>
    </row>
    <row r="3" spans="1:9" x14ac:dyDescent="0.25">
      <c r="A3" t="s">
        <v>4650</v>
      </c>
      <c r="B3" t="s">
        <v>4679</v>
      </c>
      <c r="I3" t="s">
        <v>4653</v>
      </c>
    </row>
    <row r="4" spans="1:9" x14ac:dyDescent="0.25">
      <c r="A4" t="s">
        <v>4652</v>
      </c>
      <c r="B4" t="s">
        <v>4680</v>
      </c>
      <c r="I4" t="s">
        <v>4654</v>
      </c>
    </row>
    <row r="5" spans="1:9" x14ac:dyDescent="0.25">
      <c r="A5" t="s">
        <v>4656</v>
      </c>
      <c r="B5" t="s">
        <v>4675</v>
      </c>
    </row>
    <row r="6" spans="1:9" x14ac:dyDescent="0.25">
      <c r="A6" t="s">
        <v>4657</v>
      </c>
      <c r="B6" t="s">
        <v>4677</v>
      </c>
      <c r="I6" t="s">
        <v>4658</v>
      </c>
    </row>
    <row r="7" spans="1:9" x14ac:dyDescent="0.25">
      <c r="A7" t="s">
        <v>4659</v>
      </c>
      <c r="B7" t="s">
        <v>4678</v>
      </c>
    </row>
    <row r="8" spans="1:9" x14ac:dyDescent="0.25">
      <c r="A8" t="s">
        <v>4663</v>
      </c>
      <c r="B8" t="s">
        <v>4665</v>
      </c>
      <c r="I8" t="s">
        <v>4682</v>
      </c>
    </row>
    <row r="9" spans="1:9" x14ac:dyDescent="0.25">
      <c r="B9" t="s">
        <v>4681</v>
      </c>
    </row>
    <row r="10" spans="1:9" x14ac:dyDescent="0.25">
      <c r="A10" t="s">
        <v>4671</v>
      </c>
      <c r="B10" t="s">
        <v>4684</v>
      </c>
    </row>
    <row r="11" spans="1:9" x14ac:dyDescent="0.25">
      <c r="A11" t="s">
        <v>4673</v>
      </c>
      <c r="B11" t="s">
        <v>4685</v>
      </c>
      <c r="I11" t="s">
        <v>4686</v>
      </c>
    </row>
    <row r="12" spans="1:9" x14ac:dyDescent="0.25">
      <c r="A12" t="s">
        <v>4687</v>
      </c>
      <c r="B12" t="s">
        <v>4683</v>
      </c>
    </row>
    <row r="14" spans="1:9" x14ac:dyDescent="0.25">
      <c r="A14" t="s">
        <v>4691</v>
      </c>
      <c r="B14" t="s">
        <v>4692</v>
      </c>
    </row>
    <row r="15" spans="1:9" x14ac:dyDescent="0.25">
      <c r="B15" t="s">
        <v>4693</v>
      </c>
    </row>
    <row r="16" spans="1:9" x14ac:dyDescent="0.25">
      <c r="B16" t="s">
        <v>4694</v>
      </c>
    </row>
    <row r="17" spans="1:47" x14ac:dyDescent="0.25">
      <c r="B17" t="s">
        <v>4695</v>
      </c>
    </row>
    <row r="19" spans="1:47" x14ac:dyDescent="0.25">
      <c r="A19" t="s">
        <v>4660</v>
      </c>
      <c r="R19" t="s">
        <v>4661</v>
      </c>
      <c r="AG19" t="s">
        <v>4662</v>
      </c>
    </row>
    <row r="20" spans="1:47" x14ac:dyDescent="0.25">
      <c r="A20" t="s">
        <v>1</v>
      </c>
      <c r="B20" t="s">
        <v>2</v>
      </c>
      <c r="C20" t="s">
        <v>3</v>
      </c>
      <c r="D20" t="s">
        <v>4</v>
      </c>
      <c r="E20" t="s">
        <v>5</v>
      </c>
      <c r="F20" t="s">
        <v>6</v>
      </c>
      <c r="G20" t="s">
        <v>7</v>
      </c>
      <c r="H20" t="s">
        <v>8</v>
      </c>
      <c r="I20" s="23" t="s">
        <v>12</v>
      </c>
      <c r="J20" s="23" t="s">
        <v>4651</v>
      </c>
      <c r="K20" s="23" t="s">
        <v>4643</v>
      </c>
      <c r="L20" s="23" t="s">
        <v>9</v>
      </c>
      <c r="M20" s="23" t="s">
        <v>10</v>
      </c>
      <c r="N20" s="23" t="s">
        <v>11</v>
      </c>
      <c r="O20" s="23" t="s">
        <v>13</v>
      </c>
      <c r="P20" s="23" t="s">
        <v>14</v>
      </c>
      <c r="R20" t="s">
        <v>2</v>
      </c>
      <c r="S20" t="s">
        <v>4021</v>
      </c>
      <c r="T20" t="s">
        <v>4022</v>
      </c>
      <c r="U20" t="s">
        <v>4023</v>
      </c>
      <c r="V20" t="s">
        <v>4024</v>
      </c>
      <c r="W20" t="s">
        <v>13</v>
      </c>
      <c r="X20" t="s">
        <v>4025</v>
      </c>
      <c r="Y20" t="s">
        <v>4026</v>
      </c>
      <c r="Z20" t="s">
        <v>14</v>
      </c>
      <c r="AA20" s="23" t="s">
        <v>4027</v>
      </c>
      <c r="AB20" s="23" t="s">
        <v>4028</v>
      </c>
      <c r="AC20" s="23" t="s">
        <v>4664</v>
      </c>
      <c r="AD20" s="23" t="s">
        <v>4674</v>
      </c>
      <c r="AG20" t="s">
        <v>1805</v>
      </c>
      <c r="AH20" t="s">
        <v>2</v>
      </c>
      <c r="AI20" t="s">
        <v>1</v>
      </c>
      <c r="AJ20" t="s">
        <v>1806</v>
      </c>
      <c r="AK20" t="s">
        <v>3</v>
      </c>
      <c r="AL20" t="s">
        <v>4</v>
      </c>
      <c r="AM20" t="s">
        <v>1807</v>
      </c>
      <c r="AN20" t="s">
        <v>1808</v>
      </c>
      <c r="AO20" s="23" t="s">
        <v>1809</v>
      </c>
      <c r="AP20" s="23" t="s">
        <v>1810</v>
      </c>
      <c r="AQ20" s="23" t="s">
        <v>1811</v>
      </c>
      <c r="AR20" s="23" t="s">
        <v>1812</v>
      </c>
      <c r="AS20" s="23" t="s">
        <v>10</v>
      </c>
      <c r="AT20" s="23" t="s">
        <v>11</v>
      </c>
      <c r="AU20" s="23" t="s">
        <v>4664</v>
      </c>
    </row>
    <row r="21" spans="1:47" x14ac:dyDescent="0.25">
      <c r="A21" t="s">
        <v>15</v>
      </c>
      <c r="B21" t="s">
        <v>16</v>
      </c>
      <c r="C21" t="s">
        <v>17</v>
      </c>
      <c r="D21" s="1" t="s">
        <v>18</v>
      </c>
      <c r="E21" s="1">
        <v>44994</v>
      </c>
      <c r="F21" s="1">
        <v>45024</v>
      </c>
      <c r="G21" t="s">
        <v>19</v>
      </c>
      <c r="H21">
        <v>75</v>
      </c>
      <c r="I21" s="23" t="str">
        <f>IF(AND(E21&lt;=EOMONTH('Step 1'!$C$7,0),F21&gt;='Step 1'!$C$7),"Yes","No")</f>
        <v>No</v>
      </c>
      <c r="J21" s="23" t="str">
        <f>IF(I21="Yes",IF(COUNTIFS($B$21:$B21,B21,$I$21:$I21,"Yes")=1,"Yes",""),"")</f>
        <v/>
      </c>
      <c r="K21" s="23" t="str">
        <f>IF(J21="Yes",IF(COUNTIFS($B:$B,B21,$F:$F,"&gt;="&amp;'Step 1'!$C$8)&gt;0,"Retained","Churned"),"")</f>
        <v/>
      </c>
      <c r="L21" s="24">
        <f>_xlfn.MINIFS($E:$E,$B:$B,B21)</f>
        <v>44994</v>
      </c>
      <c r="M21" s="24" t="str">
        <f>INDEX($C:$C,MATCH($L21,$E:$E,0))</f>
        <v>Basic</v>
      </c>
      <c r="N21" s="24" t="str">
        <f>INDEX($D:$D,MATCH($L21,$E:$E,0))</f>
        <v>Monthly</v>
      </c>
      <c r="O21" s="23" t="str">
        <f>INDEX('Step 2-12'!$W:$W,MATCH('Step 2-12'!$B21,'Step 2-12'!$R:$R,0))</f>
        <v>Retail</v>
      </c>
      <c r="P21" s="23" t="str">
        <f>INDEX('Step 2-12'!$Z:$Z,MATCH('Step 2-12'!$B21,'Step 2-12'!$R:$R,0))</f>
        <v>Affiliate</v>
      </c>
      <c r="R21" t="s">
        <v>16</v>
      </c>
      <c r="S21" t="s">
        <v>4029</v>
      </c>
      <c r="T21" t="s">
        <v>4030</v>
      </c>
      <c r="U21" t="s">
        <v>4031</v>
      </c>
      <c r="V21" t="s">
        <v>4032</v>
      </c>
      <c r="W21" t="s">
        <v>4033</v>
      </c>
      <c r="X21" t="s">
        <v>4034</v>
      </c>
      <c r="Y21" s="1">
        <v>44987</v>
      </c>
      <c r="Z21" t="s">
        <v>4035</v>
      </c>
      <c r="AA21" s="23" t="str">
        <f>INDEX('Step 2-12'!$M:$M,MATCH('Step 2-12'!$R21,'Step 2-12'!$B:$B,0))</f>
        <v>Basic</v>
      </c>
      <c r="AB21" s="23" t="str">
        <f>INDEX('Step 2-12'!$N:$N,MATCH('Step 2-12'!$R21,'Step 2-12'!$B:$B,0))</f>
        <v>Monthly</v>
      </c>
      <c r="AC21" s="23" t="str">
        <f>INDEX($J$20:$J$1603,MATCH($R21,$B$20:$B$1603,0))</f>
        <v/>
      </c>
      <c r="AD21" s="23" t="str">
        <f>IF(COUNTIFS($AH:$AH,$R21,$AU:$AU,"Yes",$AJ:$AJ,"&gt;="&amp;'Step 1'!$C$7,$AJ:$AJ,"&lt;="&amp;'Step 1'!$C$8)&gt;0,"Yes","No")</f>
        <v>No</v>
      </c>
      <c r="AG21" t="s">
        <v>1813</v>
      </c>
      <c r="AH21" t="s">
        <v>404</v>
      </c>
      <c r="AI21" t="s">
        <v>403</v>
      </c>
      <c r="AJ21" s="1">
        <v>45503</v>
      </c>
      <c r="AK21" t="s">
        <v>50</v>
      </c>
      <c r="AL21" t="s">
        <v>18</v>
      </c>
      <c r="AM21">
        <v>135</v>
      </c>
      <c r="AN21">
        <v>110.7</v>
      </c>
      <c r="AO21" s="24" t="str">
        <f>INDEX('Step 2-12'!$Z:$Z,MATCH('Step 2-12'!$AH21,'Step 2-12'!$R:$R,0))</f>
        <v>Email</v>
      </c>
      <c r="AP21" s="24" t="str">
        <f>INDEX('Step 2-12'!$V:$V,MATCH('Step 2-12'!$AH21,'Step 2-12'!$R:$R,0))</f>
        <v>North America</v>
      </c>
      <c r="AQ21" s="24" t="str">
        <f>INDEX('Step 2-12'!$W:$W,MATCH('Step 2-12'!$AH21,'Step 2-12'!$R:$R,0))</f>
        <v>Retail</v>
      </c>
      <c r="AR21" s="24" t="str">
        <f>INDEX('Step 2-12'!$X:$X,MATCH('Step 2-12'!$AH21,'Step 2-12'!$R:$R,0))</f>
        <v>Mid-Market</v>
      </c>
      <c r="AS21" s="23" t="str">
        <f>INDEX('Step 2-12'!$AA:$AA,MATCH('Step 2-12'!$AH21,'Step 2-12'!$R:$R,0))</f>
        <v>Basic</v>
      </c>
      <c r="AT21" s="23" t="str">
        <f>INDEX('Step 2-12'!$AB:$AB,MATCH('Step 2-12'!$AH21,'Step 2-12'!$R:$R,0))</f>
        <v>Monthly</v>
      </c>
      <c r="AU21" s="23" t="str">
        <f>INDEX($J$20:$J$1603,MATCH($AH21,$B$20:$B$1603,0))</f>
        <v/>
      </c>
    </row>
    <row r="22" spans="1:47" x14ac:dyDescent="0.25">
      <c r="A22" t="s">
        <v>20</v>
      </c>
      <c r="B22" t="s">
        <v>16</v>
      </c>
      <c r="C22" t="s">
        <v>17</v>
      </c>
      <c r="D22" s="1" t="s">
        <v>18</v>
      </c>
      <c r="E22" s="1">
        <v>45025</v>
      </c>
      <c r="F22" s="1">
        <v>45055</v>
      </c>
      <c r="G22" t="s">
        <v>19</v>
      </c>
      <c r="H22">
        <v>75</v>
      </c>
      <c r="I22" s="23" t="str">
        <f>IF(AND(E22&lt;=EOMONTH('Step 1'!$C$7,0),F22&gt;='Step 1'!$C$7),"Yes","No")</f>
        <v>No</v>
      </c>
      <c r="J22" s="23" t="str">
        <f>IF(I22="Yes",IF(COUNTIFS($B$21:$B22,B22,$I$21:$I22,"Yes")=1,"Yes",""),"")</f>
        <v/>
      </c>
      <c r="K22" s="23" t="str">
        <f>IF(J22="Yes",IF(COUNTIFS($B:$B,B22,$F:$F,"&gt;="&amp;'Step 1'!$C$8)&gt;0,"Retained","Churned"),"")</f>
        <v/>
      </c>
      <c r="L22" s="24">
        <f>_xlfn.MINIFS($E:$E,$B:$B,B22)</f>
        <v>44994</v>
      </c>
      <c r="M22" s="24" t="str">
        <f>INDEX($C:$C,MATCH($L22,$E:$E,0))</f>
        <v>Basic</v>
      </c>
      <c r="N22" s="24" t="str">
        <f>INDEX($D:$D,MATCH($L22,$E:$E,0))</f>
        <v>Monthly</v>
      </c>
      <c r="O22" s="23" t="str">
        <f>INDEX('Step 2-12'!$W:$W,MATCH('Step 2-12'!$B22,'Step 2-12'!$R:$R,0))</f>
        <v>Retail</v>
      </c>
      <c r="P22" s="23" t="str">
        <f>INDEX('Step 2-12'!$Z:$Z,MATCH('Step 2-12'!$B22,'Step 2-12'!$R:$R,0))</f>
        <v>Affiliate</v>
      </c>
      <c r="R22" t="s">
        <v>42</v>
      </c>
      <c r="S22" t="s">
        <v>4036</v>
      </c>
      <c r="T22" t="s">
        <v>4037</v>
      </c>
      <c r="U22" t="s">
        <v>4038</v>
      </c>
      <c r="V22" t="s">
        <v>4039</v>
      </c>
      <c r="W22" t="s">
        <v>4040</v>
      </c>
      <c r="X22" t="s">
        <v>4034</v>
      </c>
      <c r="Y22" s="1">
        <v>45340</v>
      </c>
      <c r="Z22" t="s">
        <v>4041</v>
      </c>
      <c r="AA22" s="23" t="str">
        <f>INDEX('Step 2-12'!$M:$M,MATCH('Step 2-12'!$R22,'Step 2-12'!$B:$B,0))</f>
        <v>Basic</v>
      </c>
      <c r="AB22" s="23" t="str">
        <f>INDEX('Step 2-12'!$N:$N,MATCH('Step 2-12'!$R22,'Step 2-12'!$B:$B,0))</f>
        <v>Monthly</v>
      </c>
      <c r="AC22" s="23" t="str">
        <f t="shared" ref="AC22:AC85" si="0">INDEX($J$20:$J$1603,MATCH($R22,$B$20:$B$1603,0))</f>
        <v/>
      </c>
      <c r="AD22" s="23" t="str">
        <f>IF(COUNTIFS($AH:$AH,$R22,$AU:$AU,"Yes",$AJ:$AJ,"&gt;="&amp;'Step 1'!$C$7,$AJ:$AJ,"&lt;="&amp;'Step 1'!$C$8)&gt;0,"Yes","No")</f>
        <v>No</v>
      </c>
      <c r="AG22" t="s">
        <v>1814</v>
      </c>
      <c r="AH22" t="s">
        <v>404</v>
      </c>
      <c r="AI22" t="s">
        <v>405</v>
      </c>
      <c r="AJ22" s="1">
        <v>45534</v>
      </c>
      <c r="AK22" t="s">
        <v>50</v>
      </c>
      <c r="AL22" t="s">
        <v>18</v>
      </c>
      <c r="AM22">
        <v>135</v>
      </c>
      <c r="AN22">
        <v>110.7</v>
      </c>
      <c r="AO22" s="24" t="str">
        <f>INDEX('Step 2-12'!$Z:$Z,MATCH('Step 2-12'!$AH22,'Step 2-12'!$R:$R,0))</f>
        <v>Email</v>
      </c>
      <c r="AP22" s="24" t="str">
        <f>INDEX('Step 2-12'!$V:$V,MATCH('Step 2-12'!$AH22,'Step 2-12'!$R:$R,0))</f>
        <v>North America</v>
      </c>
      <c r="AQ22" s="24" t="str">
        <f>INDEX('Step 2-12'!$W:$W,MATCH('Step 2-12'!$AH22,'Step 2-12'!$R:$R,0))</f>
        <v>Retail</v>
      </c>
      <c r="AR22" s="24" t="str">
        <f>INDEX('Step 2-12'!$X:$X,MATCH('Step 2-12'!$AH22,'Step 2-12'!$R:$R,0))</f>
        <v>Mid-Market</v>
      </c>
      <c r="AS22" s="23" t="str">
        <f>INDEX('Step 2-12'!$AA:$AA,MATCH('Step 2-12'!$AH22,'Step 2-12'!$R:$R,0))</f>
        <v>Basic</v>
      </c>
      <c r="AT22" s="23" t="str">
        <f>INDEX('Step 2-12'!$AB:$AB,MATCH('Step 2-12'!$AH22,'Step 2-12'!$R:$R,0))</f>
        <v>Monthly</v>
      </c>
      <c r="AU22" s="23" t="str">
        <f>INDEX($J$20:$J$1603,MATCH($AH22,$B$20:$B$1603,0))</f>
        <v/>
      </c>
    </row>
    <row r="23" spans="1:47" x14ac:dyDescent="0.25">
      <c r="A23" t="s">
        <v>21</v>
      </c>
      <c r="B23" t="s">
        <v>16</v>
      </c>
      <c r="C23" t="s">
        <v>17</v>
      </c>
      <c r="D23" s="1" t="s">
        <v>18</v>
      </c>
      <c r="E23" s="1">
        <v>45056</v>
      </c>
      <c r="F23" s="1">
        <v>45086</v>
      </c>
      <c r="G23" t="s">
        <v>19</v>
      </c>
      <c r="H23">
        <v>75</v>
      </c>
      <c r="I23" s="23" t="str">
        <f>IF(AND(E23&lt;=EOMONTH('Step 1'!$C$7,0),F23&gt;='Step 1'!$C$7),"Yes","No")</f>
        <v>No</v>
      </c>
      <c r="J23" s="23" t="str">
        <f>IF(I23="Yes",IF(COUNTIFS($B$21:$B23,B23,$I$21:$I23,"Yes")=1,"Yes",""),"")</f>
        <v/>
      </c>
      <c r="K23" s="23" t="str">
        <f>IF(J23="Yes",IF(COUNTIFS($B:$B,B23,$F:$F,"&gt;="&amp;'Step 1'!$C$8)&gt;0,"Retained","Churned"),"")</f>
        <v/>
      </c>
      <c r="L23" s="24">
        <f>_xlfn.MINIFS($E:$E,$B:$B,B23)</f>
        <v>44994</v>
      </c>
      <c r="M23" s="24" t="str">
        <f>INDEX($C:$C,MATCH($L23,$E:$E,0))</f>
        <v>Basic</v>
      </c>
      <c r="N23" s="24" t="str">
        <f>INDEX($D:$D,MATCH($L23,$E:$E,0))</f>
        <v>Monthly</v>
      </c>
      <c r="O23" s="23" t="str">
        <f>INDEX('Step 2-12'!$W:$W,MATCH('Step 2-12'!$B23,'Step 2-12'!$R:$R,0))</f>
        <v>Retail</v>
      </c>
      <c r="P23" s="23" t="str">
        <f>INDEX('Step 2-12'!$Z:$Z,MATCH('Step 2-12'!$B23,'Step 2-12'!$R:$R,0))</f>
        <v>Affiliate</v>
      </c>
      <c r="R23" t="s">
        <v>49</v>
      </c>
      <c r="S23" t="s">
        <v>4042</v>
      </c>
      <c r="T23" t="s">
        <v>4043</v>
      </c>
      <c r="U23" t="s">
        <v>4044</v>
      </c>
      <c r="V23" t="s">
        <v>4045</v>
      </c>
      <c r="W23" t="s">
        <v>4046</v>
      </c>
      <c r="X23" t="s">
        <v>4034</v>
      </c>
      <c r="Y23" s="1">
        <v>44903</v>
      </c>
      <c r="Z23" t="s">
        <v>4041</v>
      </c>
      <c r="AA23" s="23" t="str">
        <f>INDEX('Step 2-12'!$M:$M,MATCH('Step 2-12'!$R23,'Step 2-12'!$B:$B,0))</f>
        <v>Pro</v>
      </c>
      <c r="AB23" s="23" t="str">
        <f>INDEX('Step 2-12'!$N:$N,MATCH('Step 2-12'!$R23,'Step 2-12'!$B:$B,0))</f>
        <v>Annual</v>
      </c>
      <c r="AC23" s="23" t="str">
        <f t="shared" si="0"/>
        <v>Yes</v>
      </c>
      <c r="AD23" s="23" t="str">
        <f>IF(COUNTIFS($AH:$AH,$R23,$AU:$AU,"Yes",$AJ:$AJ,"&gt;="&amp;'Step 1'!$C$7,$AJ:$AJ,"&lt;="&amp;'Step 1'!$C$8)&gt;0,"Yes","No")</f>
        <v>No</v>
      </c>
      <c r="AG23" t="s">
        <v>1815</v>
      </c>
      <c r="AH23" t="s">
        <v>404</v>
      </c>
      <c r="AI23" t="s">
        <v>406</v>
      </c>
      <c r="AJ23" s="1">
        <v>45565</v>
      </c>
      <c r="AK23" t="s">
        <v>50</v>
      </c>
      <c r="AL23" t="s">
        <v>18</v>
      </c>
      <c r="AM23">
        <v>135</v>
      </c>
      <c r="AN23">
        <v>110.7</v>
      </c>
      <c r="AO23" s="24" t="str">
        <f>INDEX('Step 2-12'!$Z:$Z,MATCH('Step 2-12'!$AH23,'Step 2-12'!$R:$R,0))</f>
        <v>Email</v>
      </c>
      <c r="AP23" s="24" t="str">
        <f>INDEX('Step 2-12'!$V:$V,MATCH('Step 2-12'!$AH23,'Step 2-12'!$R:$R,0))</f>
        <v>North America</v>
      </c>
      <c r="AQ23" s="24" t="str">
        <f>INDEX('Step 2-12'!$W:$W,MATCH('Step 2-12'!$AH23,'Step 2-12'!$R:$R,0))</f>
        <v>Retail</v>
      </c>
      <c r="AR23" s="24" t="str">
        <f>INDEX('Step 2-12'!$X:$X,MATCH('Step 2-12'!$AH23,'Step 2-12'!$R:$R,0))</f>
        <v>Mid-Market</v>
      </c>
      <c r="AS23" s="23" t="str">
        <f>INDEX('Step 2-12'!$AA:$AA,MATCH('Step 2-12'!$AH23,'Step 2-12'!$R:$R,0))</f>
        <v>Basic</v>
      </c>
      <c r="AT23" s="23" t="str">
        <f>INDEX('Step 2-12'!$AB:$AB,MATCH('Step 2-12'!$AH23,'Step 2-12'!$R:$R,0))</f>
        <v>Monthly</v>
      </c>
      <c r="AU23" s="23" t="str">
        <f>INDEX($J$20:$J$1603,MATCH($AH23,$B$20:$B$1603,0))</f>
        <v/>
      </c>
    </row>
    <row r="24" spans="1:47" x14ac:dyDescent="0.25">
      <c r="A24" t="s">
        <v>22</v>
      </c>
      <c r="B24" t="s">
        <v>16</v>
      </c>
      <c r="C24" t="s">
        <v>17</v>
      </c>
      <c r="D24" s="1" t="s">
        <v>18</v>
      </c>
      <c r="E24" s="1">
        <v>45087</v>
      </c>
      <c r="F24" s="1">
        <v>45117</v>
      </c>
      <c r="G24" t="s">
        <v>19</v>
      </c>
      <c r="H24">
        <v>75</v>
      </c>
      <c r="I24" s="23" t="str">
        <f>IF(AND(E24&lt;=EOMONTH('Step 1'!$C$7,0),F24&gt;='Step 1'!$C$7),"Yes","No")</f>
        <v>No</v>
      </c>
      <c r="J24" s="23" t="str">
        <f>IF(I24="Yes",IF(COUNTIFS($B$21:$B24,B24,$I$21:$I24,"Yes")=1,"Yes",""),"")</f>
        <v/>
      </c>
      <c r="K24" s="23" t="str">
        <f>IF(J24="Yes",IF(COUNTIFS($B:$B,B24,$F:$F,"&gt;="&amp;'Step 1'!$C$8)&gt;0,"Retained","Churned"),"")</f>
        <v/>
      </c>
      <c r="L24" s="24">
        <f>_xlfn.MINIFS($E:$E,$B:$B,B24)</f>
        <v>44994</v>
      </c>
      <c r="M24" s="24" t="str">
        <f>INDEX($C:$C,MATCH($L24,$E:$E,0))</f>
        <v>Basic</v>
      </c>
      <c r="N24" s="24" t="str">
        <f>INDEX($D:$D,MATCH($L24,$E:$E,0))</f>
        <v>Monthly</v>
      </c>
      <c r="O24" s="23" t="str">
        <f>INDEX('Step 2-12'!$W:$W,MATCH('Step 2-12'!$B24,'Step 2-12'!$R:$R,0))</f>
        <v>Retail</v>
      </c>
      <c r="P24" s="23" t="str">
        <f>INDEX('Step 2-12'!$Z:$Z,MATCH('Step 2-12'!$B24,'Step 2-12'!$R:$R,0))</f>
        <v>Affiliate</v>
      </c>
      <c r="R24" t="s">
        <v>53</v>
      </c>
      <c r="S24" t="s">
        <v>4047</v>
      </c>
      <c r="T24" t="s">
        <v>4048</v>
      </c>
      <c r="U24" t="s">
        <v>4049</v>
      </c>
      <c r="V24" t="s">
        <v>4032</v>
      </c>
      <c r="W24" t="s">
        <v>4040</v>
      </c>
      <c r="X24" t="s">
        <v>4034</v>
      </c>
      <c r="Y24" s="1">
        <v>45349</v>
      </c>
      <c r="Z24" t="s">
        <v>4050</v>
      </c>
      <c r="AA24" s="23" t="str">
        <f>INDEX('Step 2-12'!$M:$M,MATCH('Step 2-12'!$R24,'Step 2-12'!$B:$B,0))</f>
        <v>Pro</v>
      </c>
      <c r="AB24" s="23" t="str">
        <f>INDEX('Step 2-12'!$N:$N,MATCH('Step 2-12'!$R24,'Step 2-12'!$B:$B,0))</f>
        <v>Monthly</v>
      </c>
      <c r="AC24" s="23" t="str">
        <f t="shared" si="0"/>
        <v/>
      </c>
      <c r="AD24" s="23" t="str">
        <f>IF(COUNTIFS($AH:$AH,$R24,$AU:$AU,"Yes",$AJ:$AJ,"&gt;="&amp;'Step 1'!$C$7,$AJ:$AJ,"&lt;="&amp;'Step 1'!$C$8)&gt;0,"Yes","No")</f>
        <v>No</v>
      </c>
      <c r="AG24" t="s">
        <v>1816</v>
      </c>
      <c r="AH24" t="s">
        <v>404</v>
      </c>
      <c r="AI24" t="s">
        <v>406</v>
      </c>
      <c r="AJ24" s="1">
        <v>45595</v>
      </c>
      <c r="AK24" t="s">
        <v>50</v>
      </c>
      <c r="AL24" t="s">
        <v>18</v>
      </c>
      <c r="AM24">
        <v>135</v>
      </c>
      <c r="AN24">
        <v>110.7</v>
      </c>
      <c r="AO24" s="24" t="str">
        <f>INDEX('Step 2-12'!$Z:$Z,MATCH('Step 2-12'!$AH24,'Step 2-12'!$R:$R,0))</f>
        <v>Email</v>
      </c>
      <c r="AP24" s="24" t="str">
        <f>INDEX('Step 2-12'!$V:$V,MATCH('Step 2-12'!$AH24,'Step 2-12'!$R:$R,0))</f>
        <v>North America</v>
      </c>
      <c r="AQ24" s="24" t="str">
        <f>INDEX('Step 2-12'!$W:$W,MATCH('Step 2-12'!$AH24,'Step 2-12'!$R:$R,0))</f>
        <v>Retail</v>
      </c>
      <c r="AR24" s="24" t="str">
        <f>INDEX('Step 2-12'!$X:$X,MATCH('Step 2-12'!$AH24,'Step 2-12'!$R:$R,0))</f>
        <v>Mid-Market</v>
      </c>
      <c r="AS24" s="23" t="str">
        <f>INDEX('Step 2-12'!$AA:$AA,MATCH('Step 2-12'!$AH24,'Step 2-12'!$R:$R,0))</f>
        <v>Basic</v>
      </c>
      <c r="AT24" s="23" t="str">
        <f>INDEX('Step 2-12'!$AB:$AB,MATCH('Step 2-12'!$AH24,'Step 2-12'!$R:$R,0))</f>
        <v>Monthly</v>
      </c>
      <c r="AU24" s="23" t="str">
        <f>INDEX($J$20:$J$1603,MATCH($AH24,$B$20:$B$1603,0))</f>
        <v/>
      </c>
    </row>
    <row r="25" spans="1:47" x14ac:dyDescent="0.25">
      <c r="A25" t="s">
        <v>23</v>
      </c>
      <c r="B25" t="s">
        <v>16</v>
      </c>
      <c r="C25" t="s">
        <v>17</v>
      </c>
      <c r="D25" s="1" t="s">
        <v>18</v>
      </c>
      <c r="E25" s="1">
        <v>45118</v>
      </c>
      <c r="F25" s="1">
        <v>45148</v>
      </c>
      <c r="G25" t="s">
        <v>19</v>
      </c>
      <c r="H25">
        <v>75</v>
      </c>
      <c r="I25" s="23" t="str">
        <f>IF(AND(E25&lt;=EOMONTH('Step 1'!$C$7,0),F25&gt;='Step 1'!$C$7),"Yes","No")</f>
        <v>No</v>
      </c>
      <c r="J25" s="23" t="str">
        <f>IF(I25="Yes",IF(COUNTIFS($B$21:$B25,B25,$I$21:$I25,"Yes")=1,"Yes",""),"")</f>
        <v/>
      </c>
      <c r="K25" s="23" t="str">
        <f>IF(J25="Yes",IF(COUNTIFS($B:$B,B25,$F:$F,"&gt;="&amp;'Step 1'!$C$8)&gt;0,"Retained","Churned"),"")</f>
        <v/>
      </c>
      <c r="L25" s="24">
        <f>_xlfn.MINIFS($E:$E,$B:$B,B25)</f>
        <v>44994</v>
      </c>
      <c r="M25" s="24" t="str">
        <f>INDEX($C:$C,MATCH($L25,$E:$E,0))</f>
        <v>Basic</v>
      </c>
      <c r="N25" s="24" t="str">
        <f>INDEX($D:$D,MATCH($L25,$E:$E,0))</f>
        <v>Monthly</v>
      </c>
      <c r="O25" s="23" t="str">
        <f>INDEX('Step 2-12'!$W:$W,MATCH('Step 2-12'!$B25,'Step 2-12'!$R:$R,0))</f>
        <v>Retail</v>
      </c>
      <c r="P25" s="23" t="str">
        <f>INDEX('Step 2-12'!$Z:$Z,MATCH('Step 2-12'!$B25,'Step 2-12'!$R:$R,0))</f>
        <v>Affiliate</v>
      </c>
      <c r="R25" t="s">
        <v>62</v>
      </c>
      <c r="S25" t="s">
        <v>4051</v>
      </c>
      <c r="T25" t="s">
        <v>4052</v>
      </c>
      <c r="U25" t="s">
        <v>4053</v>
      </c>
      <c r="V25" t="s">
        <v>4039</v>
      </c>
      <c r="W25" t="s">
        <v>4033</v>
      </c>
      <c r="X25" t="s">
        <v>4054</v>
      </c>
      <c r="Y25" s="1">
        <v>44716</v>
      </c>
      <c r="Z25" t="s">
        <v>4050</v>
      </c>
      <c r="AA25" s="23" t="str">
        <f>INDEX('Step 2-12'!$M:$M,MATCH('Step 2-12'!$R25,'Step 2-12'!$B:$B,0))</f>
        <v>Basic</v>
      </c>
      <c r="AB25" s="23" t="str">
        <f>INDEX('Step 2-12'!$N:$N,MATCH('Step 2-12'!$R25,'Step 2-12'!$B:$B,0))</f>
        <v>Monthly</v>
      </c>
      <c r="AC25" s="23" t="str">
        <f t="shared" si="0"/>
        <v/>
      </c>
      <c r="AD25" s="23" t="str">
        <f>IF(COUNTIFS($AH:$AH,$R25,$AU:$AU,"Yes",$AJ:$AJ,"&gt;="&amp;'Step 1'!$C$7,$AJ:$AJ,"&lt;="&amp;'Step 1'!$C$8)&gt;0,"Yes","No")</f>
        <v>No</v>
      </c>
      <c r="AG25" t="s">
        <v>1817</v>
      </c>
      <c r="AH25" t="s">
        <v>404</v>
      </c>
      <c r="AI25" t="s">
        <v>407</v>
      </c>
      <c r="AJ25" s="1">
        <v>45596</v>
      </c>
      <c r="AK25" t="s">
        <v>50</v>
      </c>
      <c r="AL25" t="s">
        <v>18</v>
      </c>
      <c r="AM25">
        <v>135</v>
      </c>
      <c r="AN25">
        <v>110.7</v>
      </c>
      <c r="AO25" s="24" t="str">
        <f>INDEX('Step 2-12'!$Z:$Z,MATCH('Step 2-12'!$AH25,'Step 2-12'!$R:$R,0))</f>
        <v>Email</v>
      </c>
      <c r="AP25" s="24" t="str">
        <f>INDEX('Step 2-12'!$V:$V,MATCH('Step 2-12'!$AH25,'Step 2-12'!$R:$R,0))</f>
        <v>North America</v>
      </c>
      <c r="AQ25" s="24" t="str">
        <f>INDEX('Step 2-12'!$W:$W,MATCH('Step 2-12'!$AH25,'Step 2-12'!$R:$R,0))</f>
        <v>Retail</v>
      </c>
      <c r="AR25" s="24" t="str">
        <f>INDEX('Step 2-12'!$X:$X,MATCH('Step 2-12'!$AH25,'Step 2-12'!$R:$R,0))</f>
        <v>Mid-Market</v>
      </c>
      <c r="AS25" s="23" t="str">
        <f>INDEX('Step 2-12'!$AA:$AA,MATCH('Step 2-12'!$AH25,'Step 2-12'!$R:$R,0))</f>
        <v>Basic</v>
      </c>
      <c r="AT25" s="23" t="str">
        <f>INDEX('Step 2-12'!$AB:$AB,MATCH('Step 2-12'!$AH25,'Step 2-12'!$R:$R,0))</f>
        <v>Monthly</v>
      </c>
      <c r="AU25" s="23" t="str">
        <f>INDEX($J$20:$J$1603,MATCH($AH25,$B$20:$B$1603,0))</f>
        <v/>
      </c>
    </row>
    <row r="26" spans="1:47" x14ac:dyDescent="0.25">
      <c r="A26" t="s">
        <v>24</v>
      </c>
      <c r="B26" t="s">
        <v>16</v>
      </c>
      <c r="C26" t="s">
        <v>17</v>
      </c>
      <c r="D26" s="1" t="s">
        <v>18</v>
      </c>
      <c r="E26" s="1">
        <v>45149</v>
      </c>
      <c r="F26" s="1">
        <v>45179</v>
      </c>
      <c r="G26" t="s">
        <v>19</v>
      </c>
      <c r="H26">
        <v>75</v>
      </c>
      <c r="I26" s="23" t="str">
        <f>IF(AND(E26&lt;=EOMONTH('Step 1'!$C$7,0),F26&gt;='Step 1'!$C$7),"Yes","No")</f>
        <v>No</v>
      </c>
      <c r="J26" s="23" t="str">
        <f>IF(I26="Yes",IF(COUNTIFS($B$21:$B26,B26,$I$21:$I26,"Yes")=1,"Yes",""),"")</f>
        <v/>
      </c>
      <c r="K26" s="23" t="str">
        <f>IF(J26="Yes",IF(COUNTIFS($B:$B,B26,$F:$F,"&gt;="&amp;'Step 1'!$C$8)&gt;0,"Retained","Churned"),"")</f>
        <v/>
      </c>
      <c r="L26" s="24">
        <f>_xlfn.MINIFS($E:$E,$B:$B,B26)</f>
        <v>44994</v>
      </c>
      <c r="M26" s="24" t="str">
        <f>INDEX($C:$C,MATCH($L26,$E:$E,0))</f>
        <v>Basic</v>
      </c>
      <c r="N26" s="24" t="str">
        <f>INDEX($D:$D,MATCH($L26,$E:$E,0))</f>
        <v>Monthly</v>
      </c>
      <c r="O26" s="23" t="str">
        <f>INDEX('Step 2-12'!$W:$W,MATCH('Step 2-12'!$B26,'Step 2-12'!$R:$R,0))</f>
        <v>Retail</v>
      </c>
      <c r="P26" s="23" t="str">
        <f>INDEX('Step 2-12'!$Z:$Z,MATCH('Step 2-12'!$B26,'Step 2-12'!$R:$R,0))</f>
        <v>Affiliate</v>
      </c>
      <c r="R26" t="s">
        <v>65</v>
      </c>
      <c r="S26" t="s">
        <v>4055</v>
      </c>
      <c r="T26" t="s">
        <v>4056</v>
      </c>
      <c r="U26" t="s">
        <v>4057</v>
      </c>
      <c r="V26" t="s">
        <v>4032</v>
      </c>
      <c r="W26" t="s">
        <v>4040</v>
      </c>
      <c r="X26" t="s">
        <v>4034</v>
      </c>
      <c r="Y26" s="1">
        <v>45255</v>
      </c>
      <c r="Z26" t="s">
        <v>4041</v>
      </c>
      <c r="AA26" s="23" t="str">
        <f>INDEX('Step 2-12'!$M:$M,MATCH('Step 2-12'!$R26,'Step 2-12'!$B:$B,0))</f>
        <v>Basic</v>
      </c>
      <c r="AB26" s="23" t="str">
        <f>INDEX('Step 2-12'!$N:$N,MATCH('Step 2-12'!$R26,'Step 2-12'!$B:$B,0))</f>
        <v>Annual</v>
      </c>
      <c r="AC26" s="23" t="str">
        <f t="shared" si="0"/>
        <v/>
      </c>
      <c r="AD26" s="23" t="str">
        <f>IF(COUNTIFS($AH:$AH,$R26,$AU:$AU,"Yes",$AJ:$AJ,"&gt;="&amp;'Step 1'!$C$7,$AJ:$AJ,"&lt;="&amp;'Step 1'!$C$8)&gt;0,"Yes","No")</f>
        <v>No</v>
      </c>
      <c r="AG26" t="s">
        <v>1818</v>
      </c>
      <c r="AH26" t="s">
        <v>404</v>
      </c>
      <c r="AI26" t="s">
        <v>407</v>
      </c>
      <c r="AJ26" s="1">
        <v>45626</v>
      </c>
      <c r="AK26" t="s">
        <v>50</v>
      </c>
      <c r="AL26" t="s">
        <v>18</v>
      </c>
      <c r="AM26">
        <v>135</v>
      </c>
      <c r="AN26">
        <v>110.7</v>
      </c>
      <c r="AO26" s="24" t="str">
        <f>INDEX('Step 2-12'!$Z:$Z,MATCH('Step 2-12'!$AH26,'Step 2-12'!$R:$R,0))</f>
        <v>Email</v>
      </c>
      <c r="AP26" s="24" t="str">
        <f>INDEX('Step 2-12'!$V:$V,MATCH('Step 2-12'!$AH26,'Step 2-12'!$R:$R,0))</f>
        <v>North America</v>
      </c>
      <c r="AQ26" s="24" t="str">
        <f>INDEX('Step 2-12'!$W:$W,MATCH('Step 2-12'!$AH26,'Step 2-12'!$R:$R,0))</f>
        <v>Retail</v>
      </c>
      <c r="AR26" s="24" t="str">
        <f>INDEX('Step 2-12'!$X:$X,MATCH('Step 2-12'!$AH26,'Step 2-12'!$R:$R,0))</f>
        <v>Mid-Market</v>
      </c>
      <c r="AS26" s="23" t="str">
        <f>INDEX('Step 2-12'!$AA:$AA,MATCH('Step 2-12'!$AH26,'Step 2-12'!$R:$R,0))</f>
        <v>Basic</v>
      </c>
      <c r="AT26" s="23" t="str">
        <f>INDEX('Step 2-12'!$AB:$AB,MATCH('Step 2-12'!$AH26,'Step 2-12'!$R:$R,0))</f>
        <v>Monthly</v>
      </c>
      <c r="AU26" s="23" t="str">
        <f>INDEX($J$20:$J$1603,MATCH($AH26,$B$20:$B$1603,0))</f>
        <v/>
      </c>
    </row>
    <row r="27" spans="1:47" x14ac:dyDescent="0.25">
      <c r="A27" t="s">
        <v>25</v>
      </c>
      <c r="B27" t="s">
        <v>16</v>
      </c>
      <c r="C27" t="s">
        <v>17</v>
      </c>
      <c r="D27" s="1" t="s">
        <v>18</v>
      </c>
      <c r="E27" s="1">
        <v>45180</v>
      </c>
      <c r="F27" s="1">
        <v>45210</v>
      </c>
      <c r="G27" t="s">
        <v>19</v>
      </c>
      <c r="H27">
        <v>75</v>
      </c>
      <c r="I27" s="23" t="str">
        <f>IF(AND(E27&lt;=EOMONTH('Step 1'!$C$7,0),F27&gt;='Step 1'!$C$7),"Yes","No")</f>
        <v>No</v>
      </c>
      <c r="J27" s="23" t="str">
        <f>IF(I27="Yes",IF(COUNTIFS($B$21:$B27,B27,$I$21:$I27,"Yes")=1,"Yes",""),"")</f>
        <v/>
      </c>
      <c r="K27" s="23" t="str">
        <f>IF(J27="Yes",IF(COUNTIFS($B:$B,B27,$F:$F,"&gt;="&amp;'Step 1'!$C$8)&gt;0,"Retained","Churned"),"")</f>
        <v/>
      </c>
      <c r="L27" s="24">
        <f>_xlfn.MINIFS($E:$E,$B:$B,B27)</f>
        <v>44994</v>
      </c>
      <c r="M27" s="24" t="str">
        <f>INDEX($C:$C,MATCH($L27,$E:$E,0))</f>
        <v>Basic</v>
      </c>
      <c r="N27" s="24" t="str">
        <f>INDEX($D:$D,MATCH($L27,$E:$E,0))</f>
        <v>Monthly</v>
      </c>
      <c r="O27" s="23" t="str">
        <f>INDEX('Step 2-12'!$W:$W,MATCH('Step 2-12'!$B27,'Step 2-12'!$R:$R,0))</f>
        <v>Retail</v>
      </c>
      <c r="P27" s="23" t="str">
        <f>INDEX('Step 2-12'!$Z:$Z,MATCH('Step 2-12'!$B27,'Step 2-12'!$R:$R,0))</f>
        <v>Affiliate</v>
      </c>
      <c r="R27" t="s">
        <v>68</v>
      </c>
      <c r="S27" t="s">
        <v>4058</v>
      </c>
      <c r="T27" t="s">
        <v>4059</v>
      </c>
      <c r="U27" t="s">
        <v>4060</v>
      </c>
      <c r="V27" t="s">
        <v>4032</v>
      </c>
      <c r="W27" t="s">
        <v>4046</v>
      </c>
      <c r="X27" t="s">
        <v>4034</v>
      </c>
      <c r="Y27" s="1">
        <v>45481</v>
      </c>
      <c r="Z27" t="s">
        <v>4041</v>
      </c>
      <c r="AA27" s="23" t="str">
        <f>INDEX('Step 2-12'!$M:$M,MATCH('Step 2-12'!$R27,'Step 2-12'!$B:$B,0))</f>
        <v>Basic</v>
      </c>
      <c r="AB27" s="23" t="str">
        <f>INDEX('Step 2-12'!$N:$N,MATCH('Step 2-12'!$R27,'Step 2-12'!$B:$B,0))</f>
        <v>Monthly</v>
      </c>
      <c r="AC27" s="23" t="str">
        <f t="shared" si="0"/>
        <v/>
      </c>
      <c r="AD27" s="23" t="str">
        <f>IF(COUNTIFS($AH:$AH,$R27,$AU:$AU,"Yes",$AJ:$AJ,"&gt;="&amp;'Step 1'!$C$7,$AJ:$AJ,"&lt;="&amp;'Step 1'!$C$8)&gt;0,"Yes","No")</f>
        <v>No</v>
      </c>
      <c r="AG27" t="s">
        <v>1819</v>
      </c>
      <c r="AH27" t="s">
        <v>404</v>
      </c>
      <c r="AI27" t="s">
        <v>408</v>
      </c>
      <c r="AJ27" s="1">
        <v>45627</v>
      </c>
      <c r="AK27" t="s">
        <v>50</v>
      </c>
      <c r="AL27" t="s">
        <v>18</v>
      </c>
      <c r="AM27">
        <v>135</v>
      </c>
      <c r="AN27">
        <v>110.7</v>
      </c>
      <c r="AO27" s="24" t="str">
        <f>INDEX('Step 2-12'!$Z:$Z,MATCH('Step 2-12'!$AH27,'Step 2-12'!$R:$R,0))</f>
        <v>Email</v>
      </c>
      <c r="AP27" s="24" t="str">
        <f>INDEX('Step 2-12'!$V:$V,MATCH('Step 2-12'!$AH27,'Step 2-12'!$R:$R,0))</f>
        <v>North America</v>
      </c>
      <c r="AQ27" s="24" t="str">
        <f>INDEX('Step 2-12'!$W:$W,MATCH('Step 2-12'!$AH27,'Step 2-12'!$R:$R,0))</f>
        <v>Retail</v>
      </c>
      <c r="AR27" s="24" t="str">
        <f>INDEX('Step 2-12'!$X:$X,MATCH('Step 2-12'!$AH27,'Step 2-12'!$R:$R,0))</f>
        <v>Mid-Market</v>
      </c>
      <c r="AS27" s="23" t="str">
        <f>INDEX('Step 2-12'!$AA:$AA,MATCH('Step 2-12'!$AH27,'Step 2-12'!$R:$R,0))</f>
        <v>Basic</v>
      </c>
      <c r="AT27" s="23" t="str">
        <f>INDEX('Step 2-12'!$AB:$AB,MATCH('Step 2-12'!$AH27,'Step 2-12'!$R:$R,0))</f>
        <v>Monthly</v>
      </c>
      <c r="AU27" s="23" t="str">
        <f>INDEX($J$20:$J$1603,MATCH($AH27,$B$20:$B$1603,0))</f>
        <v/>
      </c>
    </row>
    <row r="28" spans="1:47" x14ac:dyDescent="0.25">
      <c r="A28" t="s">
        <v>26</v>
      </c>
      <c r="B28" t="s">
        <v>16</v>
      </c>
      <c r="C28" t="s">
        <v>17</v>
      </c>
      <c r="D28" s="1" t="s">
        <v>18</v>
      </c>
      <c r="E28" s="1">
        <v>45211</v>
      </c>
      <c r="F28" s="1">
        <v>45241</v>
      </c>
      <c r="G28" t="s">
        <v>19</v>
      </c>
      <c r="H28">
        <v>75</v>
      </c>
      <c r="I28" s="23" t="str">
        <f>IF(AND(E28&lt;=EOMONTH('Step 1'!$C$7,0),F28&gt;='Step 1'!$C$7),"Yes","No")</f>
        <v>No</v>
      </c>
      <c r="J28" s="23" t="str">
        <f>IF(I28="Yes",IF(COUNTIFS($B$21:$B28,B28,$I$21:$I28,"Yes")=1,"Yes",""),"")</f>
        <v/>
      </c>
      <c r="K28" s="23" t="str">
        <f>IF(J28="Yes",IF(COUNTIFS($B:$B,B28,$F:$F,"&gt;="&amp;'Step 1'!$C$8)&gt;0,"Retained","Churned"),"")</f>
        <v/>
      </c>
      <c r="L28" s="24">
        <f>_xlfn.MINIFS($E:$E,$B:$B,B28)</f>
        <v>44994</v>
      </c>
      <c r="M28" s="24" t="str">
        <f>INDEX($C:$C,MATCH($L28,$E:$E,0))</f>
        <v>Basic</v>
      </c>
      <c r="N28" s="24" t="str">
        <f>INDEX($D:$D,MATCH($L28,$E:$E,0))</f>
        <v>Monthly</v>
      </c>
      <c r="O28" s="23" t="str">
        <f>INDEX('Step 2-12'!$W:$W,MATCH('Step 2-12'!$B28,'Step 2-12'!$R:$R,0))</f>
        <v>Retail</v>
      </c>
      <c r="P28" s="23" t="str">
        <f>INDEX('Step 2-12'!$Z:$Z,MATCH('Step 2-12'!$B28,'Step 2-12'!$R:$R,0))</f>
        <v>Affiliate</v>
      </c>
      <c r="R28" t="s">
        <v>71</v>
      </c>
      <c r="S28" t="s">
        <v>4061</v>
      </c>
      <c r="T28" t="s">
        <v>4062</v>
      </c>
      <c r="U28" t="s">
        <v>4063</v>
      </c>
      <c r="V28" t="s">
        <v>4039</v>
      </c>
      <c r="W28" t="s">
        <v>4064</v>
      </c>
      <c r="X28" t="s">
        <v>4034</v>
      </c>
      <c r="Y28" s="1">
        <v>45020</v>
      </c>
      <c r="Z28" t="s">
        <v>4023</v>
      </c>
      <c r="AA28" s="23" t="str">
        <f>INDEX('Step 2-12'!$M:$M,MATCH('Step 2-12'!$R28,'Step 2-12'!$B:$B,0))</f>
        <v>Basic</v>
      </c>
      <c r="AB28" s="23" t="str">
        <f>INDEX('Step 2-12'!$N:$N,MATCH('Step 2-12'!$R28,'Step 2-12'!$B:$B,0))</f>
        <v>Monthly</v>
      </c>
      <c r="AC28" s="23" t="str">
        <f t="shared" si="0"/>
        <v/>
      </c>
      <c r="AD28" s="23" t="str">
        <f>IF(COUNTIFS($AH:$AH,$R28,$AU:$AU,"Yes",$AJ:$AJ,"&gt;="&amp;'Step 1'!$C$7,$AJ:$AJ,"&lt;="&amp;'Step 1'!$C$8)&gt;0,"Yes","No")</f>
        <v>No</v>
      </c>
      <c r="AG28" t="s">
        <v>1820</v>
      </c>
      <c r="AH28" t="s">
        <v>1517</v>
      </c>
      <c r="AI28" t="s">
        <v>1516</v>
      </c>
      <c r="AJ28" s="1">
        <v>45046</v>
      </c>
      <c r="AK28" t="s">
        <v>17</v>
      </c>
      <c r="AL28" t="s">
        <v>18</v>
      </c>
      <c r="AM28">
        <v>75</v>
      </c>
      <c r="AN28">
        <v>60</v>
      </c>
      <c r="AO28" s="24" t="str">
        <f>INDEX('Step 2-12'!$Z:$Z,MATCH('Step 2-12'!$AH28,'Step 2-12'!$R:$R,0))</f>
        <v>Affiliate</v>
      </c>
      <c r="AP28" s="24" t="str">
        <f>INDEX('Step 2-12'!$V:$V,MATCH('Step 2-12'!$AH28,'Step 2-12'!$R:$R,0))</f>
        <v>North America</v>
      </c>
      <c r="AQ28" s="24" t="str">
        <f>INDEX('Step 2-12'!$W:$W,MATCH('Step 2-12'!$AH28,'Step 2-12'!$R:$R,0))</f>
        <v>Retail</v>
      </c>
      <c r="AR28" s="24" t="str">
        <f>INDEX('Step 2-12'!$X:$X,MATCH('Step 2-12'!$AH28,'Step 2-12'!$R:$R,0))</f>
        <v>Mid-Market</v>
      </c>
      <c r="AS28" s="23" t="str">
        <f>INDEX('Step 2-12'!$AA:$AA,MATCH('Step 2-12'!$AH28,'Step 2-12'!$R:$R,0))</f>
        <v>Basic</v>
      </c>
      <c r="AT28" s="23" t="str">
        <f>INDEX('Step 2-12'!$AB:$AB,MATCH('Step 2-12'!$AH28,'Step 2-12'!$R:$R,0))</f>
        <v>Monthly</v>
      </c>
      <c r="AU28" s="23" t="str">
        <f>INDEX($J$20:$J$1603,MATCH($AH28,$B$20:$B$1603,0))</f>
        <v/>
      </c>
    </row>
    <row r="29" spans="1:47" x14ac:dyDescent="0.25">
      <c r="A29" t="s">
        <v>27</v>
      </c>
      <c r="B29" t="s">
        <v>16</v>
      </c>
      <c r="C29" t="s">
        <v>17</v>
      </c>
      <c r="D29" s="1" t="s">
        <v>18</v>
      </c>
      <c r="E29" s="1">
        <v>45242</v>
      </c>
      <c r="F29" s="1">
        <v>45272</v>
      </c>
      <c r="G29" t="s">
        <v>19</v>
      </c>
      <c r="H29">
        <v>75</v>
      </c>
      <c r="I29" s="23" t="str">
        <f>IF(AND(E29&lt;=EOMONTH('Step 1'!$C$7,0),F29&gt;='Step 1'!$C$7),"Yes","No")</f>
        <v>No</v>
      </c>
      <c r="J29" s="23" t="str">
        <f>IF(I29="Yes",IF(COUNTIFS($B$21:$B29,B29,$I$21:$I29,"Yes")=1,"Yes",""),"")</f>
        <v/>
      </c>
      <c r="K29" s="23" t="str">
        <f>IF(J29="Yes",IF(COUNTIFS($B:$B,B29,$F:$F,"&gt;="&amp;'Step 1'!$C$8)&gt;0,"Retained","Churned"),"")</f>
        <v/>
      </c>
      <c r="L29" s="24">
        <f>_xlfn.MINIFS($E:$E,$B:$B,B29)</f>
        <v>44994</v>
      </c>
      <c r="M29" s="24" t="str">
        <f>INDEX($C:$C,MATCH($L29,$E:$E,0))</f>
        <v>Basic</v>
      </c>
      <c r="N29" s="24" t="str">
        <f>INDEX($D:$D,MATCH($L29,$E:$E,0))</f>
        <v>Monthly</v>
      </c>
      <c r="O29" s="23" t="str">
        <f>INDEX('Step 2-12'!$W:$W,MATCH('Step 2-12'!$B29,'Step 2-12'!$R:$R,0))</f>
        <v>Retail</v>
      </c>
      <c r="P29" s="23" t="str">
        <f>INDEX('Step 2-12'!$Z:$Z,MATCH('Step 2-12'!$B29,'Step 2-12'!$R:$R,0))</f>
        <v>Affiliate</v>
      </c>
      <c r="R29" t="s">
        <v>4065</v>
      </c>
      <c r="S29" t="s">
        <v>4066</v>
      </c>
      <c r="T29" t="s">
        <v>4067</v>
      </c>
      <c r="U29" t="s">
        <v>4068</v>
      </c>
      <c r="V29" t="s">
        <v>4045</v>
      </c>
      <c r="W29" t="s">
        <v>4040</v>
      </c>
      <c r="X29" t="s">
        <v>4034</v>
      </c>
      <c r="Y29" s="1">
        <v>45657</v>
      </c>
      <c r="Z29" t="s">
        <v>4069</v>
      </c>
      <c r="AA29" s="23" t="e">
        <f>INDEX('Step 2-12'!$M:$M,MATCH('Step 2-12'!$R29,'Step 2-12'!$B:$B,0))</f>
        <v>#N/A</v>
      </c>
      <c r="AB29" s="23" t="e">
        <f>INDEX('Step 2-12'!$N:$N,MATCH('Step 2-12'!$R29,'Step 2-12'!$B:$B,0))</f>
        <v>#N/A</v>
      </c>
      <c r="AC29" s="23" t="e">
        <f t="shared" si="0"/>
        <v>#N/A</v>
      </c>
      <c r="AD29" s="23" t="str">
        <f>IF(COUNTIFS($AH:$AH,$R29,$AU:$AU,"Yes",$AJ:$AJ,"&gt;="&amp;'Step 1'!$C$7,$AJ:$AJ,"&lt;="&amp;'Step 1'!$C$8)&gt;0,"Yes","No")</f>
        <v>No</v>
      </c>
      <c r="AG29" t="s">
        <v>1821</v>
      </c>
      <c r="AH29" t="s">
        <v>1517</v>
      </c>
      <c r="AI29" t="s">
        <v>1516</v>
      </c>
      <c r="AJ29" s="1">
        <v>45076</v>
      </c>
      <c r="AK29" t="s">
        <v>17</v>
      </c>
      <c r="AL29" t="s">
        <v>18</v>
      </c>
      <c r="AM29">
        <v>75</v>
      </c>
      <c r="AN29">
        <v>60</v>
      </c>
      <c r="AO29" s="24" t="str">
        <f>INDEX('Step 2-12'!$Z:$Z,MATCH('Step 2-12'!$AH29,'Step 2-12'!$R:$R,0))</f>
        <v>Affiliate</v>
      </c>
      <c r="AP29" s="24" t="str">
        <f>INDEX('Step 2-12'!$V:$V,MATCH('Step 2-12'!$AH29,'Step 2-12'!$R:$R,0))</f>
        <v>North America</v>
      </c>
      <c r="AQ29" s="24" t="str">
        <f>INDEX('Step 2-12'!$W:$W,MATCH('Step 2-12'!$AH29,'Step 2-12'!$R:$R,0))</f>
        <v>Retail</v>
      </c>
      <c r="AR29" s="24" t="str">
        <f>INDEX('Step 2-12'!$X:$X,MATCH('Step 2-12'!$AH29,'Step 2-12'!$R:$R,0))</f>
        <v>Mid-Market</v>
      </c>
      <c r="AS29" s="23" t="str">
        <f>INDEX('Step 2-12'!$AA:$AA,MATCH('Step 2-12'!$AH29,'Step 2-12'!$R:$R,0))</f>
        <v>Basic</v>
      </c>
      <c r="AT29" s="23" t="str">
        <f>INDEX('Step 2-12'!$AB:$AB,MATCH('Step 2-12'!$AH29,'Step 2-12'!$R:$R,0))</f>
        <v>Monthly</v>
      </c>
      <c r="AU29" s="23" t="str">
        <f>INDEX($J$20:$J$1603,MATCH($AH29,$B$20:$B$1603,0))</f>
        <v/>
      </c>
    </row>
    <row r="30" spans="1:47" x14ac:dyDescent="0.25">
      <c r="A30" t="s">
        <v>28</v>
      </c>
      <c r="B30" t="s">
        <v>16</v>
      </c>
      <c r="C30" t="s">
        <v>17</v>
      </c>
      <c r="D30" s="1" t="s">
        <v>18</v>
      </c>
      <c r="E30" s="1">
        <v>45273</v>
      </c>
      <c r="F30" s="1">
        <v>45303</v>
      </c>
      <c r="G30" t="s">
        <v>19</v>
      </c>
      <c r="H30">
        <v>75</v>
      </c>
      <c r="I30" s="23" t="str">
        <f>IF(AND(E30&lt;=EOMONTH('Step 1'!$C$7,0),F30&gt;='Step 1'!$C$7),"Yes","No")</f>
        <v>No</v>
      </c>
      <c r="J30" s="23" t="str">
        <f>IF(I30="Yes",IF(COUNTIFS($B$21:$B30,B30,$I$21:$I30,"Yes")=1,"Yes",""),"")</f>
        <v/>
      </c>
      <c r="K30" s="23" t="str">
        <f>IF(J30="Yes",IF(COUNTIFS($B:$B,B30,$F:$F,"&gt;="&amp;'Step 1'!$C$8)&gt;0,"Retained","Churned"),"")</f>
        <v/>
      </c>
      <c r="L30" s="24">
        <f>_xlfn.MINIFS($E:$E,$B:$B,B30)</f>
        <v>44994</v>
      </c>
      <c r="M30" s="24" t="str">
        <f>INDEX($C:$C,MATCH($L30,$E:$E,0))</f>
        <v>Basic</v>
      </c>
      <c r="N30" s="24" t="str">
        <f>INDEX($D:$D,MATCH($L30,$E:$E,0))</f>
        <v>Monthly</v>
      </c>
      <c r="O30" s="23" t="str">
        <f>INDEX('Step 2-12'!$W:$W,MATCH('Step 2-12'!$B30,'Step 2-12'!$R:$R,0))</f>
        <v>Retail</v>
      </c>
      <c r="P30" s="23" t="str">
        <f>INDEX('Step 2-12'!$Z:$Z,MATCH('Step 2-12'!$B30,'Step 2-12'!$R:$R,0))</f>
        <v>Affiliate</v>
      </c>
      <c r="R30" t="s">
        <v>95</v>
      </c>
      <c r="S30" t="s">
        <v>4070</v>
      </c>
      <c r="T30" t="s">
        <v>4071</v>
      </c>
      <c r="U30" t="s">
        <v>4072</v>
      </c>
      <c r="V30" t="s">
        <v>4045</v>
      </c>
      <c r="W30" t="s">
        <v>4064</v>
      </c>
      <c r="X30" t="s">
        <v>4034</v>
      </c>
      <c r="Y30" s="1">
        <v>44871</v>
      </c>
      <c r="Z30" t="s">
        <v>4050</v>
      </c>
      <c r="AA30" s="23" t="str">
        <f>INDEX('Step 2-12'!$M:$M,MATCH('Step 2-12'!$R30,'Step 2-12'!$B:$B,0))</f>
        <v>Basic</v>
      </c>
      <c r="AB30" s="23" t="str">
        <f>INDEX('Step 2-12'!$N:$N,MATCH('Step 2-12'!$R30,'Step 2-12'!$B:$B,0))</f>
        <v>Annual</v>
      </c>
      <c r="AC30" s="23" t="str">
        <f t="shared" si="0"/>
        <v>Yes</v>
      </c>
      <c r="AD30" s="23" t="str">
        <f>IF(COUNTIFS($AH:$AH,$R30,$AU:$AU,"Yes",$AJ:$AJ,"&gt;="&amp;'Step 1'!$C$7,$AJ:$AJ,"&lt;="&amp;'Step 1'!$C$8)&gt;0,"Yes","No")</f>
        <v>Yes</v>
      </c>
      <c r="AG30" t="s">
        <v>1822</v>
      </c>
      <c r="AH30" t="s">
        <v>1517</v>
      </c>
      <c r="AI30" t="s">
        <v>1518</v>
      </c>
      <c r="AJ30" s="1">
        <v>45077</v>
      </c>
      <c r="AK30" t="s">
        <v>17</v>
      </c>
      <c r="AL30" t="s">
        <v>18</v>
      </c>
      <c r="AM30">
        <v>75</v>
      </c>
      <c r="AN30">
        <v>60</v>
      </c>
      <c r="AO30" s="24" t="str">
        <f>INDEX('Step 2-12'!$Z:$Z,MATCH('Step 2-12'!$AH30,'Step 2-12'!$R:$R,0))</f>
        <v>Affiliate</v>
      </c>
      <c r="AP30" s="24" t="str">
        <f>INDEX('Step 2-12'!$V:$V,MATCH('Step 2-12'!$AH30,'Step 2-12'!$R:$R,0))</f>
        <v>North America</v>
      </c>
      <c r="AQ30" s="24" t="str">
        <f>INDEX('Step 2-12'!$W:$W,MATCH('Step 2-12'!$AH30,'Step 2-12'!$R:$R,0))</f>
        <v>Retail</v>
      </c>
      <c r="AR30" s="24" t="str">
        <f>INDEX('Step 2-12'!$X:$X,MATCH('Step 2-12'!$AH30,'Step 2-12'!$R:$R,0))</f>
        <v>Mid-Market</v>
      </c>
      <c r="AS30" s="23" t="str">
        <f>INDEX('Step 2-12'!$AA:$AA,MATCH('Step 2-12'!$AH30,'Step 2-12'!$R:$R,0))</f>
        <v>Basic</v>
      </c>
      <c r="AT30" s="23" t="str">
        <f>INDEX('Step 2-12'!$AB:$AB,MATCH('Step 2-12'!$AH30,'Step 2-12'!$R:$R,0))</f>
        <v>Monthly</v>
      </c>
      <c r="AU30" s="23" t="str">
        <f>INDEX($J$20:$J$1603,MATCH($AH30,$B$20:$B$1603,0))</f>
        <v/>
      </c>
    </row>
    <row r="31" spans="1:47" x14ac:dyDescent="0.25">
      <c r="A31" t="s">
        <v>29</v>
      </c>
      <c r="B31" t="s">
        <v>16</v>
      </c>
      <c r="C31" t="s">
        <v>17</v>
      </c>
      <c r="D31" s="1" t="s">
        <v>18</v>
      </c>
      <c r="E31" s="1">
        <v>45304</v>
      </c>
      <c r="F31" s="1">
        <v>45334</v>
      </c>
      <c r="G31" t="s">
        <v>19</v>
      </c>
      <c r="H31">
        <v>75</v>
      </c>
      <c r="I31" s="23" t="str">
        <f>IF(AND(E31&lt;=EOMONTH('Step 1'!$C$7,0),F31&gt;='Step 1'!$C$7),"Yes","No")</f>
        <v>No</v>
      </c>
      <c r="J31" s="23" t="str">
        <f>IF(I31="Yes",IF(COUNTIFS($B$21:$B31,B31,$I$21:$I31,"Yes")=1,"Yes",""),"")</f>
        <v/>
      </c>
      <c r="K31" s="23" t="str">
        <f>IF(J31="Yes",IF(COUNTIFS($B:$B,B31,$F:$F,"&gt;="&amp;'Step 1'!$C$8)&gt;0,"Retained","Churned"),"")</f>
        <v/>
      </c>
      <c r="L31" s="24">
        <f>_xlfn.MINIFS($E:$E,$B:$B,B31)</f>
        <v>44994</v>
      </c>
      <c r="M31" s="24" t="str">
        <f>INDEX($C:$C,MATCH($L31,$E:$E,0))</f>
        <v>Basic</v>
      </c>
      <c r="N31" s="24" t="str">
        <f>INDEX($D:$D,MATCH($L31,$E:$E,0))</f>
        <v>Monthly</v>
      </c>
      <c r="O31" s="23" t="str">
        <f>INDEX('Step 2-12'!$W:$W,MATCH('Step 2-12'!$B31,'Step 2-12'!$R:$R,0))</f>
        <v>Retail</v>
      </c>
      <c r="P31" s="23" t="str">
        <f>INDEX('Step 2-12'!$Z:$Z,MATCH('Step 2-12'!$B31,'Step 2-12'!$R:$R,0))</f>
        <v>Affiliate</v>
      </c>
      <c r="R31" t="s">
        <v>98</v>
      </c>
      <c r="S31" t="s">
        <v>4073</v>
      </c>
      <c r="T31" t="s">
        <v>4074</v>
      </c>
      <c r="U31" t="s">
        <v>4075</v>
      </c>
      <c r="V31" t="s">
        <v>4045</v>
      </c>
      <c r="W31" t="s">
        <v>4046</v>
      </c>
      <c r="X31" t="s">
        <v>4054</v>
      </c>
      <c r="Y31" s="1">
        <v>45140</v>
      </c>
      <c r="Z31" t="s">
        <v>4023</v>
      </c>
      <c r="AA31" s="23" t="str">
        <f>INDEX('Step 2-12'!$M:$M,MATCH('Step 2-12'!$R31,'Step 2-12'!$B:$B,0))</f>
        <v>Basic</v>
      </c>
      <c r="AB31" s="23" t="str">
        <f>INDEX('Step 2-12'!$N:$N,MATCH('Step 2-12'!$R31,'Step 2-12'!$B:$B,0))</f>
        <v>Monthly</v>
      </c>
      <c r="AC31" s="23" t="str">
        <f t="shared" si="0"/>
        <v/>
      </c>
      <c r="AD31" s="23" t="str">
        <f>IF(COUNTIFS($AH:$AH,$R31,$AU:$AU,"Yes",$AJ:$AJ,"&gt;="&amp;'Step 1'!$C$7,$AJ:$AJ,"&lt;="&amp;'Step 1'!$C$8)&gt;0,"Yes","No")</f>
        <v>No</v>
      </c>
      <c r="AG31" t="s">
        <v>1823</v>
      </c>
      <c r="AH31" t="s">
        <v>1517</v>
      </c>
      <c r="AI31" t="s">
        <v>1518</v>
      </c>
      <c r="AJ31" s="1">
        <v>45107</v>
      </c>
      <c r="AK31" t="s">
        <v>17</v>
      </c>
      <c r="AL31" t="s">
        <v>18</v>
      </c>
      <c r="AM31">
        <v>75</v>
      </c>
      <c r="AN31">
        <v>60</v>
      </c>
      <c r="AO31" s="24" t="str">
        <f>INDEX('Step 2-12'!$Z:$Z,MATCH('Step 2-12'!$AH31,'Step 2-12'!$R:$R,0))</f>
        <v>Affiliate</v>
      </c>
      <c r="AP31" s="24" t="str">
        <f>INDEX('Step 2-12'!$V:$V,MATCH('Step 2-12'!$AH31,'Step 2-12'!$R:$R,0))</f>
        <v>North America</v>
      </c>
      <c r="AQ31" s="24" t="str">
        <f>INDEX('Step 2-12'!$W:$W,MATCH('Step 2-12'!$AH31,'Step 2-12'!$R:$R,0))</f>
        <v>Retail</v>
      </c>
      <c r="AR31" s="24" t="str">
        <f>INDEX('Step 2-12'!$X:$X,MATCH('Step 2-12'!$AH31,'Step 2-12'!$R:$R,0))</f>
        <v>Mid-Market</v>
      </c>
      <c r="AS31" s="23" t="str">
        <f>INDEX('Step 2-12'!$AA:$AA,MATCH('Step 2-12'!$AH31,'Step 2-12'!$R:$R,0))</f>
        <v>Basic</v>
      </c>
      <c r="AT31" s="23" t="str">
        <f>INDEX('Step 2-12'!$AB:$AB,MATCH('Step 2-12'!$AH31,'Step 2-12'!$R:$R,0))</f>
        <v>Monthly</v>
      </c>
      <c r="AU31" s="23" t="str">
        <f>INDEX($J$20:$J$1603,MATCH($AH31,$B$20:$B$1603,0))</f>
        <v/>
      </c>
    </row>
    <row r="32" spans="1:47" x14ac:dyDescent="0.25">
      <c r="A32" t="s">
        <v>30</v>
      </c>
      <c r="B32" t="s">
        <v>16</v>
      </c>
      <c r="C32" t="s">
        <v>17</v>
      </c>
      <c r="D32" s="1" t="s">
        <v>18</v>
      </c>
      <c r="E32" s="1">
        <v>45335</v>
      </c>
      <c r="F32" s="1">
        <v>45365</v>
      </c>
      <c r="G32" t="s">
        <v>19</v>
      </c>
      <c r="H32">
        <v>75</v>
      </c>
      <c r="I32" s="23" t="str">
        <f>IF(AND(E32&lt;=EOMONTH('Step 1'!$C$7,0),F32&gt;='Step 1'!$C$7),"Yes","No")</f>
        <v>No</v>
      </c>
      <c r="J32" s="23" t="str">
        <f>IF(I32="Yes",IF(COUNTIFS($B$21:$B32,B32,$I$21:$I32,"Yes")=1,"Yes",""),"")</f>
        <v/>
      </c>
      <c r="K32" s="23" t="str">
        <f>IF(J32="Yes",IF(COUNTIFS($B:$B,B32,$F:$F,"&gt;="&amp;'Step 1'!$C$8)&gt;0,"Retained","Churned"),"")</f>
        <v/>
      </c>
      <c r="L32" s="24">
        <f>_xlfn.MINIFS($E:$E,$B:$B,B32)</f>
        <v>44994</v>
      </c>
      <c r="M32" s="24" t="str">
        <f>INDEX($C:$C,MATCH($L32,$E:$E,0))</f>
        <v>Basic</v>
      </c>
      <c r="N32" s="24" t="str">
        <f>INDEX($D:$D,MATCH($L32,$E:$E,0))</f>
        <v>Monthly</v>
      </c>
      <c r="O32" s="23" t="str">
        <f>INDEX('Step 2-12'!$W:$W,MATCH('Step 2-12'!$B32,'Step 2-12'!$R:$R,0))</f>
        <v>Retail</v>
      </c>
      <c r="P32" s="23" t="str">
        <f>INDEX('Step 2-12'!$Z:$Z,MATCH('Step 2-12'!$B32,'Step 2-12'!$R:$R,0))</f>
        <v>Affiliate</v>
      </c>
      <c r="R32" t="s">
        <v>108</v>
      </c>
      <c r="S32" t="s">
        <v>4076</v>
      </c>
      <c r="T32" t="s">
        <v>4077</v>
      </c>
      <c r="U32" t="s">
        <v>4078</v>
      </c>
      <c r="V32" t="s">
        <v>4045</v>
      </c>
      <c r="W32" t="s">
        <v>4040</v>
      </c>
      <c r="X32" t="s">
        <v>4034</v>
      </c>
      <c r="Y32" s="1">
        <v>45471</v>
      </c>
      <c r="Z32" t="s">
        <v>4050</v>
      </c>
      <c r="AA32" s="23" t="str">
        <f>INDEX('Step 2-12'!$M:$M,MATCH('Step 2-12'!$R32,'Step 2-12'!$B:$B,0))</f>
        <v>Basic</v>
      </c>
      <c r="AB32" s="23" t="str">
        <f>INDEX('Step 2-12'!$N:$N,MATCH('Step 2-12'!$R32,'Step 2-12'!$B:$B,0))</f>
        <v>Monthly</v>
      </c>
      <c r="AC32" s="23" t="str">
        <f t="shared" si="0"/>
        <v/>
      </c>
      <c r="AD32" s="23" t="str">
        <f>IF(COUNTIFS($AH:$AH,$R32,$AU:$AU,"Yes",$AJ:$AJ,"&gt;="&amp;'Step 1'!$C$7,$AJ:$AJ,"&lt;="&amp;'Step 1'!$C$8)&gt;0,"Yes","No")</f>
        <v>No</v>
      </c>
      <c r="AG32" t="s">
        <v>1824</v>
      </c>
      <c r="AH32" t="s">
        <v>1517</v>
      </c>
      <c r="AI32" t="s">
        <v>1519</v>
      </c>
      <c r="AJ32" s="1">
        <v>45108</v>
      </c>
      <c r="AK32" t="s">
        <v>17</v>
      </c>
      <c r="AL32" t="s">
        <v>18</v>
      </c>
      <c r="AM32">
        <v>75</v>
      </c>
      <c r="AN32">
        <v>60</v>
      </c>
      <c r="AO32" s="24" t="str">
        <f>INDEX('Step 2-12'!$Z:$Z,MATCH('Step 2-12'!$AH32,'Step 2-12'!$R:$R,0))</f>
        <v>Affiliate</v>
      </c>
      <c r="AP32" s="24" t="str">
        <f>INDEX('Step 2-12'!$V:$V,MATCH('Step 2-12'!$AH32,'Step 2-12'!$R:$R,0))</f>
        <v>North America</v>
      </c>
      <c r="AQ32" s="24" t="str">
        <f>INDEX('Step 2-12'!$W:$W,MATCH('Step 2-12'!$AH32,'Step 2-12'!$R:$R,0))</f>
        <v>Retail</v>
      </c>
      <c r="AR32" s="24" t="str">
        <f>INDEX('Step 2-12'!$X:$X,MATCH('Step 2-12'!$AH32,'Step 2-12'!$R:$R,0))</f>
        <v>Mid-Market</v>
      </c>
      <c r="AS32" s="23" t="str">
        <f>INDEX('Step 2-12'!$AA:$AA,MATCH('Step 2-12'!$AH32,'Step 2-12'!$R:$R,0))</f>
        <v>Basic</v>
      </c>
      <c r="AT32" s="23" t="str">
        <f>INDEX('Step 2-12'!$AB:$AB,MATCH('Step 2-12'!$AH32,'Step 2-12'!$R:$R,0))</f>
        <v>Monthly</v>
      </c>
      <c r="AU32" s="23" t="str">
        <f>INDEX($J$20:$J$1603,MATCH($AH32,$B$20:$B$1603,0))</f>
        <v/>
      </c>
    </row>
    <row r="33" spans="1:47" x14ac:dyDescent="0.25">
      <c r="A33" t="s">
        <v>31</v>
      </c>
      <c r="B33" t="s">
        <v>16</v>
      </c>
      <c r="C33" t="s">
        <v>17</v>
      </c>
      <c r="D33" s="1" t="s">
        <v>18</v>
      </c>
      <c r="E33" s="1">
        <v>45366</v>
      </c>
      <c r="F33" s="1">
        <v>45396</v>
      </c>
      <c r="G33" t="s">
        <v>19</v>
      </c>
      <c r="H33">
        <v>75</v>
      </c>
      <c r="I33" s="23" t="str">
        <f>IF(AND(E33&lt;=EOMONTH('Step 1'!$C$7,0),F33&gt;='Step 1'!$C$7),"Yes","No")</f>
        <v>No</v>
      </c>
      <c r="J33" s="23" t="str">
        <f>IF(I33="Yes",IF(COUNTIFS($B$21:$B33,B33,$I$21:$I33,"Yes")=1,"Yes",""),"")</f>
        <v/>
      </c>
      <c r="K33" s="23" t="str">
        <f>IF(J33="Yes",IF(COUNTIFS($B:$B,B33,$F:$F,"&gt;="&amp;'Step 1'!$C$8)&gt;0,"Retained","Churned"),"")</f>
        <v/>
      </c>
      <c r="L33" s="24">
        <f>_xlfn.MINIFS($E:$E,$B:$B,B33)</f>
        <v>44994</v>
      </c>
      <c r="M33" s="24" t="str">
        <f>INDEX($C:$C,MATCH($L33,$E:$E,0))</f>
        <v>Basic</v>
      </c>
      <c r="N33" s="24" t="str">
        <f>INDEX($D:$D,MATCH($L33,$E:$E,0))</f>
        <v>Monthly</v>
      </c>
      <c r="O33" s="23" t="str">
        <f>INDEX('Step 2-12'!$W:$W,MATCH('Step 2-12'!$B33,'Step 2-12'!$R:$R,0))</f>
        <v>Retail</v>
      </c>
      <c r="P33" s="23" t="str">
        <f>INDEX('Step 2-12'!$Z:$Z,MATCH('Step 2-12'!$B33,'Step 2-12'!$R:$R,0))</f>
        <v>Affiliate</v>
      </c>
      <c r="R33" t="s">
        <v>115</v>
      </c>
      <c r="S33" t="s">
        <v>4079</v>
      </c>
      <c r="T33" t="s">
        <v>4080</v>
      </c>
      <c r="U33" t="s">
        <v>4081</v>
      </c>
      <c r="V33" t="s">
        <v>4039</v>
      </c>
      <c r="W33" t="s">
        <v>4040</v>
      </c>
      <c r="X33" t="s">
        <v>4034</v>
      </c>
      <c r="Y33" s="1">
        <v>44734</v>
      </c>
      <c r="Z33" t="s">
        <v>4041</v>
      </c>
      <c r="AA33" s="23" t="str">
        <f>INDEX('Step 2-12'!$M:$M,MATCH('Step 2-12'!$R33,'Step 2-12'!$B:$B,0))</f>
        <v>Pro</v>
      </c>
      <c r="AB33" s="23" t="str">
        <f>INDEX('Step 2-12'!$N:$N,MATCH('Step 2-12'!$R33,'Step 2-12'!$B:$B,0))</f>
        <v>Monthly</v>
      </c>
      <c r="AC33" s="23" t="str">
        <f t="shared" si="0"/>
        <v/>
      </c>
      <c r="AD33" s="23" t="str">
        <f>IF(COUNTIFS($AH:$AH,$R33,$AU:$AU,"Yes",$AJ:$AJ,"&gt;="&amp;'Step 1'!$C$7,$AJ:$AJ,"&lt;="&amp;'Step 1'!$C$8)&gt;0,"Yes","No")</f>
        <v>No</v>
      </c>
      <c r="AG33" t="s">
        <v>1825</v>
      </c>
      <c r="AH33" t="s">
        <v>1517</v>
      </c>
      <c r="AI33" t="s">
        <v>1520</v>
      </c>
      <c r="AJ33" s="1">
        <v>45139</v>
      </c>
      <c r="AK33" t="s">
        <v>17</v>
      </c>
      <c r="AL33" t="s">
        <v>18</v>
      </c>
      <c r="AM33">
        <v>75</v>
      </c>
      <c r="AN33">
        <v>60</v>
      </c>
      <c r="AO33" s="24" t="str">
        <f>INDEX('Step 2-12'!$Z:$Z,MATCH('Step 2-12'!$AH33,'Step 2-12'!$R:$R,0))</f>
        <v>Affiliate</v>
      </c>
      <c r="AP33" s="24" t="str">
        <f>INDEX('Step 2-12'!$V:$V,MATCH('Step 2-12'!$AH33,'Step 2-12'!$R:$R,0))</f>
        <v>North America</v>
      </c>
      <c r="AQ33" s="24" t="str">
        <f>INDEX('Step 2-12'!$W:$W,MATCH('Step 2-12'!$AH33,'Step 2-12'!$R:$R,0))</f>
        <v>Retail</v>
      </c>
      <c r="AR33" s="24" t="str">
        <f>INDEX('Step 2-12'!$X:$X,MATCH('Step 2-12'!$AH33,'Step 2-12'!$R:$R,0))</f>
        <v>Mid-Market</v>
      </c>
      <c r="AS33" s="23" t="str">
        <f>INDEX('Step 2-12'!$AA:$AA,MATCH('Step 2-12'!$AH33,'Step 2-12'!$R:$R,0))</f>
        <v>Basic</v>
      </c>
      <c r="AT33" s="23" t="str">
        <f>INDEX('Step 2-12'!$AB:$AB,MATCH('Step 2-12'!$AH33,'Step 2-12'!$R:$R,0))</f>
        <v>Monthly</v>
      </c>
      <c r="AU33" s="23" t="str">
        <f>INDEX($J$20:$J$1603,MATCH($AH33,$B$20:$B$1603,0))</f>
        <v/>
      </c>
    </row>
    <row r="34" spans="1:47" x14ac:dyDescent="0.25">
      <c r="A34" t="s">
        <v>32</v>
      </c>
      <c r="B34" t="s">
        <v>16</v>
      </c>
      <c r="C34" t="s">
        <v>17</v>
      </c>
      <c r="D34" s="1" t="s">
        <v>18</v>
      </c>
      <c r="E34" s="1">
        <v>45397</v>
      </c>
      <c r="F34" s="1">
        <v>45427</v>
      </c>
      <c r="G34" t="s">
        <v>19</v>
      </c>
      <c r="H34">
        <v>75</v>
      </c>
      <c r="I34" s="23" t="str">
        <f>IF(AND(E34&lt;=EOMONTH('Step 1'!$C$7,0),F34&gt;='Step 1'!$C$7),"Yes","No")</f>
        <v>No</v>
      </c>
      <c r="J34" s="23" t="str">
        <f>IF(I34="Yes",IF(COUNTIFS($B$21:$B34,B34,$I$21:$I34,"Yes")=1,"Yes",""),"")</f>
        <v/>
      </c>
      <c r="K34" s="23" t="str">
        <f>IF(J34="Yes",IF(COUNTIFS($B:$B,B34,$F:$F,"&gt;="&amp;'Step 1'!$C$8)&gt;0,"Retained","Churned"),"")</f>
        <v/>
      </c>
      <c r="L34" s="24">
        <f>_xlfn.MINIFS($E:$E,$B:$B,B34)</f>
        <v>44994</v>
      </c>
      <c r="M34" s="24" t="str">
        <f>INDEX($C:$C,MATCH($L34,$E:$E,0))</f>
        <v>Basic</v>
      </c>
      <c r="N34" s="24" t="str">
        <f>INDEX($D:$D,MATCH($L34,$E:$E,0))</f>
        <v>Monthly</v>
      </c>
      <c r="O34" s="23" t="str">
        <f>INDEX('Step 2-12'!$W:$W,MATCH('Step 2-12'!$B34,'Step 2-12'!$R:$R,0))</f>
        <v>Retail</v>
      </c>
      <c r="P34" s="23" t="str">
        <f>INDEX('Step 2-12'!$Z:$Z,MATCH('Step 2-12'!$B34,'Step 2-12'!$R:$R,0))</f>
        <v>Affiliate</v>
      </c>
      <c r="R34" t="s">
        <v>146</v>
      </c>
      <c r="S34" t="s">
        <v>4082</v>
      </c>
      <c r="T34" t="s">
        <v>4083</v>
      </c>
      <c r="U34" t="s">
        <v>4084</v>
      </c>
      <c r="V34" t="s">
        <v>4045</v>
      </c>
      <c r="W34" t="s">
        <v>4085</v>
      </c>
      <c r="X34" t="s">
        <v>4034</v>
      </c>
      <c r="Y34" s="1">
        <v>45187</v>
      </c>
      <c r="Z34" t="s">
        <v>4035</v>
      </c>
      <c r="AA34" s="23" t="str">
        <f>INDEX('Step 2-12'!$M:$M,MATCH('Step 2-12'!$R34,'Step 2-12'!$B:$B,0))</f>
        <v>Basic</v>
      </c>
      <c r="AB34" s="23" t="str">
        <f>INDEX('Step 2-12'!$N:$N,MATCH('Step 2-12'!$R34,'Step 2-12'!$B:$B,0))</f>
        <v>Monthly</v>
      </c>
      <c r="AC34" s="23" t="str">
        <f t="shared" si="0"/>
        <v/>
      </c>
      <c r="AD34" s="23" t="str">
        <f>IF(COUNTIFS($AH:$AH,$R34,$AU:$AU,"Yes",$AJ:$AJ,"&gt;="&amp;'Step 1'!$C$7,$AJ:$AJ,"&lt;="&amp;'Step 1'!$C$8)&gt;0,"Yes","No")</f>
        <v>No</v>
      </c>
      <c r="AG34" t="s">
        <v>1826</v>
      </c>
      <c r="AH34" t="s">
        <v>1517</v>
      </c>
      <c r="AI34" t="s">
        <v>1521</v>
      </c>
      <c r="AJ34" s="1">
        <v>45170</v>
      </c>
      <c r="AK34" t="s">
        <v>17</v>
      </c>
      <c r="AL34" t="s">
        <v>18</v>
      </c>
      <c r="AM34">
        <v>75</v>
      </c>
      <c r="AN34">
        <v>60</v>
      </c>
      <c r="AO34" s="24" t="str">
        <f>INDEX('Step 2-12'!$Z:$Z,MATCH('Step 2-12'!$AH34,'Step 2-12'!$R:$R,0))</f>
        <v>Affiliate</v>
      </c>
      <c r="AP34" s="24" t="str">
        <f>INDEX('Step 2-12'!$V:$V,MATCH('Step 2-12'!$AH34,'Step 2-12'!$R:$R,0))</f>
        <v>North America</v>
      </c>
      <c r="AQ34" s="24" t="str">
        <f>INDEX('Step 2-12'!$W:$W,MATCH('Step 2-12'!$AH34,'Step 2-12'!$R:$R,0))</f>
        <v>Retail</v>
      </c>
      <c r="AR34" s="24" t="str">
        <f>INDEX('Step 2-12'!$X:$X,MATCH('Step 2-12'!$AH34,'Step 2-12'!$R:$R,0))</f>
        <v>Mid-Market</v>
      </c>
      <c r="AS34" s="23" t="str">
        <f>INDEX('Step 2-12'!$AA:$AA,MATCH('Step 2-12'!$AH34,'Step 2-12'!$R:$R,0))</f>
        <v>Basic</v>
      </c>
      <c r="AT34" s="23" t="str">
        <f>INDEX('Step 2-12'!$AB:$AB,MATCH('Step 2-12'!$AH34,'Step 2-12'!$R:$R,0))</f>
        <v>Monthly</v>
      </c>
      <c r="AU34" s="23" t="str">
        <f>INDEX($J$20:$J$1603,MATCH($AH34,$B$20:$B$1603,0))</f>
        <v/>
      </c>
    </row>
    <row r="35" spans="1:47" x14ac:dyDescent="0.25">
      <c r="A35" t="s">
        <v>33</v>
      </c>
      <c r="B35" t="s">
        <v>16</v>
      </c>
      <c r="C35" t="s">
        <v>17</v>
      </c>
      <c r="D35" s="1" t="s">
        <v>18</v>
      </c>
      <c r="E35" s="1">
        <v>45428</v>
      </c>
      <c r="F35" s="1">
        <v>45458</v>
      </c>
      <c r="G35" t="s">
        <v>19</v>
      </c>
      <c r="H35">
        <v>75</v>
      </c>
      <c r="I35" s="23" t="str">
        <f>IF(AND(E35&lt;=EOMONTH('Step 1'!$C$7,0),F35&gt;='Step 1'!$C$7),"Yes","No")</f>
        <v>No</v>
      </c>
      <c r="J35" s="23" t="str">
        <f>IF(I35="Yes",IF(COUNTIFS($B$21:$B35,B35,$I$21:$I35,"Yes")=1,"Yes",""),"")</f>
        <v/>
      </c>
      <c r="K35" s="23" t="str">
        <f>IF(J35="Yes",IF(COUNTIFS($B:$B,B35,$F:$F,"&gt;="&amp;'Step 1'!$C$8)&gt;0,"Retained","Churned"),"")</f>
        <v/>
      </c>
      <c r="L35" s="24">
        <f>_xlfn.MINIFS($E:$E,$B:$B,B35)</f>
        <v>44994</v>
      </c>
      <c r="M35" s="24" t="str">
        <f>INDEX($C:$C,MATCH($L35,$E:$E,0))</f>
        <v>Basic</v>
      </c>
      <c r="N35" s="24" t="str">
        <f>INDEX($D:$D,MATCH($L35,$E:$E,0))</f>
        <v>Monthly</v>
      </c>
      <c r="O35" s="23" t="str">
        <f>INDEX('Step 2-12'!$W:$W,MATCH('Step 2-12'!$B35,'Step 2-12'!$R:$R,0))</f>
        <v>Retail</v>
      </c>
      <c r="P35" s="23" t="str">
        <f>INDEX('Step 2-12'!$Z:$Z,MATCH('Step 2-12'!$B35,'Step 2-12'!$R:$R,0))</f>
        <v>Affiliate</v>
      </c>
      <c r="R35" t="s">
        <v>163</v>
      </c>
      <c r="S35" t="s">
        <v>4086</v>
      </c>
      <c r="T35" t="s">
        <v>4087</v>
      </c>
      <c r="U35" t="s">
        <v>4088</v>
      </c>
      <c r="V35" t="s">
        <v>4045</v>
      </c>
      <c r="W35" t="s">
        <v>4064</v>
      </c>
      <c r="X35" t="s">
        <v>4034</v>
      </c>
      <c r="Y35" s="1">
        <v>44901</v>
      </c>
      <c r="Z35" t="s">
        <v>4023</v>
      </c>
      <c r="AA35" s="23" t="str">
        <f>INDEX('Step 2-12'!$M:$M,MATCH('Step 2-12'!$R35,'Step 2-12'!$B:$B,0))</f>
        <v>Enterprise</v>
      </c>
      <c r="AB35" s="23" t="str">
        <f>INDEX('Step 2-12'!$N:$N,MATCH('Step 2-12'!$R35,'Step 2-12'!$B:$B,0))</f>
        <v>Annual</v>
      </c>
      <c r="AC35" s="23" t="str">
        <f t="shared" si="0"/>
        <v>Yes</v>
      </c>
      <c r="AD35" s="23" t="str">
        <f>IF(COUNTIFS($AH:$AH,$R35,$AU:$AU,"Yes",$AJ:$AJ,"&gt;="&amp;'Step 1'!$C$7,$AJ:$AJ,"&lt;="&amp;'Step 1'!$C$8)&gt;0,"Yes","No")</f>
        <v>Yes</v>
      </c>
      <c r="AG35" t="s">
        <v>1827</v>
      </c>
      <c r="AH35" t="s">
        <v>1517</v>
      </c>
      <c r="AI35" t="s">
        <v>1521</v>
      </c>
      <c r="AJ35" s="1">
        <v>45200</v>
      </c>
      <c r="AK35" t="s">
        <v>17</v>
      </c>
      <c r="AL35" t="s">
        <v>18</v>
      </c>
      <c r="AM35">
        <v>75</v>
      </c>
      <c r="AN35">
        <v>60</v>
      </c>
      <c r="AO35" s="24" t="str">
        <f>INDEX('Step 2-12'!$Z:$Z,MATCH('Step 2-12'!$AH35,'Step 2-12'!$R:$R,0))</f>
        <v>Affiliate</v>
      </c>
      <c r="AP35" s="24" t="str">
        <f>INDEX('Step 2-12'!$V:$V,MATCH('Step 2-12'!$AH35,'Step 2-12'!$R:$R,0))</f>
        <v>North America</v>
      </c>
      <c r="AQ35" s="24" t="str">
        <f>INDEX('Step 2-12'!$W:$W,MATCH('Step 2-12'!$AH35,'Step 2-12'!$R:$R,0))</f>
        <v>Retail</v>
      </c>
      <c r="AR35" s="24" t="str">
        <f>INDEX('Step 2-12'!$X:$X,MATCH('Step 2-12'!$AH35,'Step 2-12'!$R:$R,0))</f>
        <v>Mid-Market</v>
      </c>
      <c r="AS35" s="23" t="str">
        <f>INDEX('Step 2-12'!$AA:$AA,MATCH('Step 2-12'!$AH35,'Step 2-12'!$R:$R,0))</f>
        <v>Basic</v>
      </c>
      <c r="AT35" s="23" t="str">
        <f>INDEX('Step 2-12'!$AB:$AB,MATCH('Step 2-12'!$AH35,'Step 2-12'!$R:$R,0))</f>
        <v>Monthly</v>
      </c>
      <c r="AU35" s="23" t="str">
        <f>INDEX($J$20:$J$1603,MATCH($AH35,$B$20:$B$1603,0))</f>
        <v/>
      </c>
    </row>
    <row r="36" spans="1:47" x14ac:dyDescent="0.25">
      <c r="A36" t="s">
        <v>34</v>
      </c>
      <c r="B36" t="s">
        <v>16</v>
      </c>
      <c r="C36" t="s">
        <v>17</v>
      </c>
      <c r="D36" s="1" t="s">
        <v>18</v>
      </c>
      <c r="E36" s="1">
        <v>45459</v>
      </c>
      <c r="F36" s="1">
        <v>45489</v>
      </c>
      <c r="G36" t="s">
        <v>19</v>
      </c>
      <c r="H36">
        <v>75</v>
      </c>
      <c r="I36" s="23" t="str">
        <f>IF(AND(E36&lt;=EOMONTH('Step 1'!$C$7,0),F36&gt;='Step 1'!$C$7),"Yes","No")</f>
        <v>No</v>
      </c>
      <c r="J36" s="23" t="str">
        <f>IF(I36="Yes",IF(COUNTIFS($B$21:$B36,B36,$I$21:$I36,"Yes")=1,"Yes",""),"")</f>
        <v/>
      </c>
      <c r="K36" s="23" t="str">
        <f>IF(J36="Yes",IF(COUNTIFS($B:$B,B36,$F:$F,"&gt;="&amp;'Step 1'!$C$8)&gt;0,"Retained","Churned"),"")</f>
        <v/>
      </c>
      <c r="L36" s="24">
        <f>_xlfn.MINIFS($E:$E,$B:$B,B36)</f>
        <v>44994</v>
      </c>
      <c r="M36" s="24" t="str">
        <f>INDEX($C:$C,MATCH($L36,$E:$E,0))</f>
        <v>Basic</v>
      </c>
      <c r="N36" s="24" t="str">
        <f>INDEX($D:$D,MATCH($L36,$E:$E,0))</f>
        <v>Monthly</v>
      </c>
      <c r="O36" s="23" t="str">
        <f>INDEX('Step 2-12'!$W:$W,MATCH('Step 2-12'!$B36,'Step 2-12'!$R:$R,0))</f>
        <v>Retail</v>
      </c>
      <c r="P36" s="23" t="str">
        <f>INDEX('Step 2-12'!$Z:$Z,MATCH('Step 2-12'!$B36,'Step 2-12'!$R:$R,0))</f>
        <v>Affiliate</v>
      </c>
      <c r="R36" t="s">
        <v>167</v>
      </c>
      <c r="S36" t="s">
        <v>4089</v>
      </c>
      <c r="T36" t="s">
        <v>4090</v>
      </c>
      <c r="U36" t="s">
        <v>4091</v>
      </c>
      <c r="V36" t="s">
        <v>4045</v>
      </c>
      <c r="W36" t="s">
        <v>4033</v>
      </c>
      <c r="X36" t="s">
        <v>86</v>
      </c>
      <c r="Y36" s="1">
        <v>44864</v>
      </c>
      <c r="Z36" t="s">
        <v>4069</v>
      </c>
      <c r="AA36" s="23" t="str">
        <f>INDEX('Step 2-12'!$M:$M,MATCH('Step 2-12'!$R36,'Step 2-12'!$B:$B,0))</f>
        <v>Basic</v>
      </c>
      <c r="AB36" s="23" t="str">
        <f>INDEX('Step 2-12'!$N:$N,MATCH('Step 2-12'!$R36,'Step 2-12'!$B:$B,0))</f>
        <v>Monthly</v>
      </c>
      <c r="AC36" s="23" t="str">
        <f t="shared" si="0"/>
        <v/>
      </c>
      <c r="AD36" s="23" t="str">
        <f>IF(COUNTIFS($AH:$AH,$R36,$AU:$AU,"Yes",$AJ:$AJ,"&gt;="&amp;'Step 1'!$C$7,$AJ:$AJ,"&lt;="&amp;'Step 1'!$C$8)&gt;0,"Yes","No")</f>
        <v>No</v>
      </c>
      <c r="AG36" t="s">
        <v>1828</v>
      </c>
      <c r="AH36" t="s">
        <v>1517</v>
      </c>
      <c r="AI36" t="s">
        <v>1522</v>
      </c>
      <c r="AJ36" s="1">
        <v>45201</v>
      </c>
      <c r="AK36" t="s">
        <v>17</v>
      </c>
      <c r="AL36" t="s">
        <v>18</v>
      </c>
      <c r="AM36">
        <v>75</v>
      </c>
      <c r="AN36">
        <v>60</v>
      </c>
      <c r="AO36" s="24" t="str">
        <f>INDEX('Step 2-12'!$Z:$Z,MATCH('Step 2-12'!$AH36,'Step 2-12'!$R:$R,0))</f>
        <v>Affiliate</v>
      </c>
      <c r="AP36" s="24" t="str">
        <f>INDEX('Step 2-12'!$V:$V,MATCH('Step 2-12'!$AH36,'Step 2-12'!$R:$R,0))</f>
        <v>North America</v>
      </c>
      <c r="AQ36" s="24" t="str">
        <f>INDEX('Step 2-12'!$W:$W,MATCH('Step 2-12'!$AH36,'Step 2-12'!$R:$R,0))</f>
        <v>Retail</v>
      </c>
      <c r="AR36" s="24" t="str">
        <f>INDEX('Step 2-12'!$X:$X,MATCH('Step 2-12'!$AH36,'Step 2-12'!$R:$R,0))</f>
        <v>Mid-Market</v>
      </c>
      <c r="AS36" s="23" t="str">
        <f>INDEX('Step 2-12'!$AA:$AA,MATCH('Step 2-12'!$AH36,'Step 2-12'!$R:$R,0))</f>
        <v>Basic</v>
      </c>
      <c r="AT36" s="23" t="str">
        <f>INDEX('Step 2-12'!$AB:$AB,MATCH('Step 2-12'!$AH36,'Step 2-12'!$R:$R,0))</f>
        <v>Monthly</v>
      </c>
      <c r="AU36" s="23" t="str">
        <f>INDEX($J$20:$J$1603,MATCH($AH36,$B$20:$B$1603,0))</f>
        <v/>
      </c>
    </row>
    <row r="37" spans="1:47" x14ac:dyDescent="0.25">
      <c r="A37" t="s">
        <v>35</v>
      </c>
      <c r="B37" t="s">
        <v>16</v>
      </c>
      <c r="C37" t="s">
        <v>17</v>
      </c>
      <c r="D37" s="1" t="s">
        <v>18</v>
      </c>
      <c r="E37" s="1">
        <v>45490</v>
      </c>
      <c r="F37" s="1">
        <v>45520</v>
      </c>
      <c r="G37" t="s">
        <v>19</v>
      </c>
      <c r="H37">
        <v>75</v>
      </c>
      <c r="I37" s="23" t="str">
        <f>IF(AND(E37&lt;=EOMONTH('Step 1'!$C$7,0),F37&gt;='Step 1'!$C$7),"Yes","No")</f>
        <v>No</v>
      </c>
      <c r="J37" s="23" t="str">
        <f>IF(I37="Yes",IF(COUNTIFS($B$21:$B37,B37,$I$21:$I37,"Yes")=1,"Yes",""),"")</f>
        <v/>
      </c>
      <c r="K37" s="23" t="str">
        <f>IF(J37="Yes",IF(COUNTIFS($B:$B,B37,$F:$F,"&gt;="&amp;'Step 1'!$C$8)&gt;0,"Retained","Churned"),"")</f>
        <v/>
      </c>
      <c r="L37" s="24">
        <f>_xlfn.MINIFS($E:$E,$B:$B,B37)</f>
        <v>44994</v>
      </c>
      <c r="M37" s="24" t="str">
        <f>INDEX($C:$C,MATCH($L37,$E:$E,0))</f>
        <v>Basic</v>
      </c>
      <c r="N37" s="24" t="str">
        <f>INDEX($D:$D,MATCH($L37,$E:$E,0))</f>
        <v>Monthly</v>
      </c>
      <c r="O37" s="23" t="str">
        <f>INDEX('Step 2-12'!$W:$W,MATCH('Step 2-12'!$B37,'Step 2-12'!$R:$R,0))</f>
        <v>Retail</v>
      </c>
      <c r="P37" s="23" t="str">
        <f>INDEX('Step 2-12'!$Z:$Z,MATCH('Step 2-12'!$B37,'Step 2-12'!$R:$R,0))</f>
        <v>Affiliate</v>
      </c>
      <c r="R37" t="s">
        <v>177</v>
      </c>
      <c r="S37" t="s">
        <v>4092</v>
      </c>
      <c r="T37" t="s">
        <v>4093</v>
      </c>
      <c r="U37" t="s">
        <v>4094</v>
      </c>
      <c r="V37" t="s">
        <v>4045</v>
      </c>
      <c r="W37" t="s">
        <v>4033</v>
      </c>
      <c r="X37" t="s">
        <v>4034</v>
      </c>
      <c r="Y37" s="1">
        <v>44614</v>
      </c>
      <c r="Z37" t="s">
        <v>4023</v>
      </c>
      <c r="AA37" s="23" t="str">
        <f>INDEX('Step 2-12'!$M:$M,MATCH('Step 2-12'!$R37,'Step 2-12'!$B:$B,0))</f>
        <v>Basic</v>
      </c>
      <c r="AB37" s="23" t="str">
        <f>INDEX('Step 2-12'!$N:$N,MATCH('Step 2-12'!$R37,'Step 2-12'!$B:$B,0))</f>
        <v>Annual</v>
      </c>
      <c r="AC37" s="23" t="str">
        <f t="shared" si="0"/>
        <v>Yes</v>
      </c>
      <c r="AD37" s="23" t="str">
        <f>IF(COUNTIFS($AH:$AH,$R37,$AU:$AU,"Yes",$AJ:$AJ,"&gt;="&amp;'Step 1'!$C$7,$AJ:$AJ,"&lt;="&amp;'Step 1'!$C$8)&gt;0,"Yes","No")</f>
        <v>Yes</v>
      </c>
      <c r="AG37" t="s">
        <v>1829</v>
      </c>
      <c r="AH37" t="s">
        <v>1517</v>
      </c>
      <c r="AI37" t="s">
        <v>1523</v>
      </c>
      <c r="AJ37" s="1">
        <v>45232</v>
      </c>
      <c r="AK37" t="s">
        <v>50</v>
      </c>
      <c r="AL37" t="s">
        <v>18</v>
      </c>
      <c r="AM37">
        <v>135</v>
      </c>
      <c r="AN37">
        <v>110.7</v>
      </c>
      <c r="AO37" s="24" t="str">
        <f>INDEX('Step 2-12'!$Z:$Z,MATCH('Step 2-12'!$AH37,'Step 2-12'!$R:$R,0))</f>
        <v>Affiliate</v>
      </c>
      <c r="AP37" s="24" t="str">
        <f>INDEX('Step 2-12'!$V:$V,MATCH('Step 2-12'!$AH37,'Step 2-12'!$R:$R,0))</f>
        <v>North America</v>
      </c>
      <c r="AQ37" s="24" t="str">
        <f>INDEX('Step 2-12'!$W:$W,MATCH('Step 2-12'!$AH37,'Step 2-12'!$R:$R,0))</f>
        <v>Retail</v>
      </c>
      <c r="AR37" s="24" t="str">
        <f>INDEX('Step 2-12'!$X:$X,MATCH('Step 2-12'!$AH37,'Step 2-12'!$R:$R,0))</f>
        <v>Mid-Market</v>
      </c>
      <c r="AS37" s="23" t="str">
        <f>INDEX('Step 2-12'!$AA:$AA,MATCH('Step 2-12'!$AH37,'Step 2-12'!$R:$R,0))</f>
        <v>Basic</v>
      </c>
      <c r="AT37" s="23" t="str">
        <f>INDEX('Step 2-12'!$AB:$AB,MATCH('Step 2-12'!$AH37,'Step 2-12'!$R:$R,0))</f>
        <v>Monthly</v>
      </c>
      <c r="AU37" s="23" t="str">
        <f>INDEX($J$20:$J$1603,MATCH($AH37,$B$20:$B$1603,0))</f>
        <v/>
      </c>
    </row>
    <row r="38" spans="1:47" x14ac:dyDescent="0.25">
      <c r="A38" t="s">
        <v>36</v>
      </c>
      <c r="B38" t="s">
        <v>16</v>
      </c>
      <c r="C38" t="s">
        <v>17</v>
      </c>
      <c r="D38" s="1" t="s">
        <v>18</v>
      </c>
      <c r="E38" s="1">
        <v>45521</v>
      </c>
      <c r="F38" s="1">
        <v>45551</v>
      </c>
      <c r="G38" t="s">
        <v>19</v>
      </c>
      <c r="H38">
        <v>75</v>
      </c>
      <c r="I38" s="23" t="str">
        <f>IF(AND(E38&lt;=EOMONTH('Step 1'!$C$7,0),F38&gt;='Step 1'!$C$7),"Yes","No")</f>
        <v>No</v>
      </c>
      <c r="J38" s="23" t="str">
        <f>IF(I38="Yes",IF(COUNTIFS($B$21:$B38,B38,$I$21:$I38,"Yes")=1,"Yes",""),"")</f>
        <v/>
      </c>
      <c r="K38" s="23" t="str">
        <f>IF(J38="Yes",IF(COUNTIFS($B:$B,B38,$F:$F,"&gt;="&amp;'Step 1'!$C$8)&gt;0,"Retained","Churned"),"")</f>
        <v/>
      </c>
      <c r="L38" s="24">
        <f>_xlfn.MINIFS($E:$E,$B:$B,B38)</f>
        <v>44994</v>
      </c>
      <c r="M38" s="24" t="str">
        <f>INDEX($C:$C,MATCH($L38,$E:$E,0))</f>
        <v>Basic</v>
      </c>
      <c r="N38" s="24" t="str">
        <f>INDEX($D:$D,MATCH($L38,$E:$E,0))</f>
        <v>Monthly</v>
      </c>
      <c r="O38" s="23" t="str">
        <f>INDEX('Step 2-12'!$W:$W,MATCH('Step 2-12'!$B38,'Step 2-12'!$R:$R,0))</f>
        <v>Retail</v>
      </c>
      <c r="P38" s="23" t="str">
        <f>INDEX('Step 2-12'!$Z:$Z,MATCH('Step 2-12'!$B38,'Step 2-12'!$R:$R,0))</f>
        <v>Affiliate</v>
      </c>
      <c r="R38" t="s">
        <v>181</v>
      </c>
      <c r="S38" t="s">
        <v>4095</v>
      </c>
      <c r="T38" t="s">
        <v>4096</v>
      </c>
      <c r="U38" t="s">
        <v>4097</v>
      </c>
      <c r="V38" t="s">
        <v>4032</v>
      </c>
      <c r="W38" t="s">
        <v>4064</v>
      </c>
      <c r="X38" t="s">
        <v>4034</v>
      </c>
      <c r="Y38" s="1">
        <v>45421</v>
      </c>
      <c r="Z38" t="s">
        <v>4069</v>
      </c>
      <c r="AA38" s="23" t="str">
        <f>INDEX('Step 2-12'!$M:$M,MATCH('Step 2-12'!$R38,'Step 2-12'!$B:$B,0))</f>
        <v>Pro</v>
      </c>
      <c r="AB38" s="23" t="str">
        <f>INDEX('Step 2-12'!$N:$N,MATCH('Step 2-12'!$R38,'Step 2-12'!$B:$B,0))</f>
        <v>Monthly</v>
      </c>
      <c r="AC38" s="23" t="str">
        <f t="shared" si="0"/>
        <v/>
      </c>
      <c r="AD38" s="23" t="str">
        <f>IF(COUNTIFS($AH:$AH,$R38,$AU:$AU,"Yes",$AJ:$AJ,"&gt;="&amp;'Step 1'!$C$7,$AJ:$AJ,"&lt;="&amp;'Step 1'!$C$8)&gt;0,"Yes","No")</f>
        <v>No</v>
      </c>
      <c r="AG38" t="s">
        <v>1830</v>
      </c>
      <c r="AH38" t="s">
        <v>1517</v>
      </c>
      <c r="AI38" t="s">
        <v>1523</v>
      </c>
      <c r="AJ38" s="1">
        <v>45262</v>
      </c>
      <c r="AK38" t="s">
        <v>50</v>
      </c>
      <c r="AL38" t="s">
        <v>18</v>
      </c>
      <c r="AM38">
        <v>135</v>
      </c>
      <c r="AN38">
        <v>110.7</v>
      </c>
      <c r="AO38" s="24" t="str">
        <f>INDEX('Step 2-12'!$Z:$Z,MATCH('Step 2-12'!$AH38,'Step 2-12'!$R:$R,0))</f>
        <v>Affiliate</v>
      </c>
      <c r="AP38" s="24" t="str">
        <f>INDEX('Step 2-12'!$V:$V,MATCH('Step 2-12'!$AH38,'Step 2-12'!$R:$R,0))</f>
        <v>North America</v>
      </c>
      <c r="AQ38" s="24" t="str">
        <f>INDEX('Step 2-12'!$W:$W,MATCH('Step 2-12'!$AH38,'Step 2-12'!$R:$R,0))</f>
        <v>Retail</v>
      </c>
      <c r="AR38" s="24" t="str">
        <f>INDEX('Step 2-12'!$X:$X,MATCH('Step 2-12'!$AH38,'Step 2-12'!$R:$R,0))</f>
        <v>Mid-Market</v>
      </c>
      <c r="AS38" s="23" t="str">
        <f>INDEX('Step 2-12'!$AA:$AA,MATCH('Step 2-12'!$AH38,'Step 2-12'!$R:$R,0))</f>
        <v>Basic</v>
      </c>
      <c r="AT38" s="23" t="str">
        <f>INDEX('Step 2-12'!$AB:$AB,MATCH('Step 2-12'!$AH38,'Step 2-12'!$R:$R,0))</f>
        <v>Monthly</v>
      </c>
      <c r="AU38" s="23" t="str">
        <f>INDEX($J$20:$J$1603,MATCH($AH38,$B$20:$B$1603,0))</f>
        <v/>
      </c>
    </row>
    <row r="39" spans="1:47" x14ac:dyDescent="0.25">
      <c r="A39" t="s">
        <v>37</v>
      </c>
      <c r="B39" t="s">
        <v>16</v>
      </c>
      <c r="C39" t="s">
        <v>17</v>
      </c>
      <c r="D39" s="1" t="s">
        <v>18</v>
      </c>
      <c r="E39" s="1">
        <v>45552</v>
      </c>
      <c r="F39" s="1">
        <v>45582</v>
      </c>
      <c r="G39" t="s">
        <v>19</v>
      </c>
      <c r="H39">
        <v>75</v>
      </c>
      <c r="I39" s="23" t="str">
        <f>IF(AND(E39&lt;=EOMONTH('Step 1'!$C$7,0),F39&gt;='Step 1'!$C$7),"Yes","No")</f>
        <v>No</v>
      </c>
      <c r="J39" s="23" t="str">
        <f>IF(I39="Yes",IF(COUNTIFS($B$21:$B39,B39,$I$21:$I39,"Yes")=1,"Yes",""),"")</f>
        <v/>
      </c>
      <c r="K39" s="23" t="str">
        <f>IF(J39="Yes",IF(COUNTIFS($B:$B,B39,$F:$F,"&gt;="&amp;'Step 1'!$C$8)&gt;0,"Retained","Churned"),"")</f>
        <v/>
      </c>
      <c r="L39" s="24">
        <f>_xlfn.MINIFS($E:$E,$B:$B,B39)</f>
        <v>44994</v>
      </c>
      <c r="M39" s="24" t="str">
        <f>INDEX($C:$C,MATCH($L39,$E:$E,0))</f>
        <v>Basic</v>
      </c>
      <c r="N39" s="24" t="str">
        <f>INDEX($D:$D,MATCH($L39,$E:$E,0))</f>
        <v>Monthly</v>
      </c>
      <c r="O39" s="23" t="str">
        <f>INDEX('Step 2-12'!$W:$W,MATCH('Step 2-12'!$B39,'Step 2-12'!$R:$R,0))</f>
        <v>Retail</v>
      </c>
      <c r="P39" s="23" t="str">
        <f>INDEX('Step 2-12'!$Z:$Z,MATCH('Step 2-12'!$B39,'Step 2-12'!$R:$R,0))</f>
        <v>Affiliate</v>
      </c>
      <c r="R39" t="s">
        <v>190</v>
      </c>
      <c r="S39" t="s">
        <v>4098</v>
      </c>
      <c r="T39" t="s">
        <v>4099</v>
      </c>
      <c r="U39" t="s">
        <v>4100</v>
      </c>
      <c r="V39" t="s">
        <v>4045</v>
      </c>
      <c r="W39" t="s">
        <v>4040</v>
      </c>
      <c r="X39" t="s">
        <v>4034</v>
      </c>
      <c r="Y39" s="1">
        <v>45559</v>
      </c>
      <c r="Z39" t="s">
        <v>4035</v>
      </c>
      <c r="AA39" s="23" t="str">
        <f>INDEX('Step 2-12'!$M:$M,MATCH('Step 2-12'!$R39,'Step 2-12'!$B:$B,0))</f>
        <v>Basic</v>
      </c>
      <c r="AB39" s="23" t="str">
        <f>INDEX('Step 2-12'!$N:$N,MATCH('Step 2-12'!$R39,'Step 2-12'!$B:$B,0))</f>
        <v>Monthly</v>
      </c>
      <c r="AC39" s="23" t="str">
        <f t="shared" si="0"/>
        <v/>
      </c>
      <c r="AD39" s="23" t="str">
        <f>IF(COUNTIFS($AH:$AH,$R39,$AU:$AU,"Yes",$AJ:$AJ,"&gt;="&amp;'Step 1'!$C$7,$AJ:$AJ,"&lt;="&amp;'Step 1'!$C$8)&gt;0,"Yes","No")</f>
        <v>No</v>
      </c>
      <c r="AG39" t="s">
        <v>1831</v>
      </c>
      <c r="AH39" t="s">
        <v>1517</v>
      </c>
      <c r="AI39" t="s">
        <v>1524</v>
      </c>
      <c r="AJ39" s="1">
        <v>45263</v>
      </c>
      <c r="AK39" t="s">
        <v>50</v>
      </c>
      <c r="AL39" t="s">
        <v>18</v>
      </c>
      <c r="AM39">
        <v>135</v>
      </c>
      <c r="AN39">
        <v>110.7</v>
      </c>
      <c r="AO39" s="24" t="str">
        <f>INDEX('Step 2-12'!$Z:$Z,MATCH('Step 2-12'!$AH39,'Step 2-12'!$R:$R,0))</f>
        <v>Affiliate</v>
      </c>
      <c r="AP39" s="24" t="str">
        <f>INDEX('Step 2-12'!$V:$V,MATCH('Step 2-12'!$AH39,'Step 2-12'!$R:$R,0))</f>
        <v>North America</v>
      </c>
      <c r="AQ39" s="24" t="str">
        <f>INDEX('Step 2-12'!$W:$W,MATCH('Step 2-12'!$AH39,'Step 2-12'!$R:$R,0))</f>
        <v>Retail</v>
      </c>
      <c r="AR39" s="24" t="str">
        <f>INDEX('Step 2-12'!$X:$X,MATCH('Step 2-12'!$AH39,'Step 2-12'!$R:$R,0))</f>
        <v>Mid-Market</v>
      </c>
      <c r="AS39" s="23" t="str">
        <f>INDEX('Step 2-12'!$AA:$AA,MATCH('Step 2-12'!$AH39,'Step 2-12'!$R:$R,0))</f>
        <v>Basic</v>
      </c>
      <c r="AT39" s="23" t="str">
        <f>INDEX('Step 2-12'!$AB:$AB,MATCH('Step 2-12'!$AH39,'Step 2-12'!$R:$R,0))</f>
        <v>Monthly</v>
      </c>
      <c r="AU39" s="23" t="str">
        <f>INDEX($J$20:$J$1603,MATCH($AH39,$B$20:$B$1603,0))</f>
        <v/>
      </c>
    </row>
    <row r="40" spans="1:47" x14ac:dyDescent="0.25">
      <c r="A40" t="s">
        <v>38</v>
      </c>
      <c r="B40" t="s">
        <v>16</v>
      </c>
      <c r="C40" t="s">
        <v>17</v>
      </c>
      <c r="D40" s="1" t="s">
        <v>18</v>
      </c>
      <c r="E40" s="1">
        <v>45583</v>
      </c>
      <c r="F40" s="1">
        <v>45613</v>
      </c>
      <c r="G40" t="s">
        <v>19</v>
      </c>
      <c r="H40">
        <v>75</v>
      </c>
      <c r="I40" s="23" t="str">
        <f>IF(AND(E40&lt;=EOMONTH('Step 1'!$C$7,0),F40&gt;='Step 1'!$C$7),"Yes","No")</f>
        <v>No</v>
      </c>
      <c r="J40" s="23" t="str">
        <f>IF(I40="Yes",IF(COUNTIFS($B$21:$B40,B40,$I$21:$I40,"Yes")=1,"Yes",""),"")</f>
        <v/>
      </c>
      <c r="K40" s="23" t="str">
        <f>IF(J40="Yes",IF(COUNTIFS($B:$B,B40,$F:$F,"&gt;="&amp;'Step 1'!$C$8)&gt;0,"Retained","Churned"),"")</f>
        <v/>
      </c>
      <c r="L40" s="24">
        <f>_xlfn.MINIFS($E:$E,$B:$B,B40)</f>
        <v>44994</v>
      </c>
      <c r="M40" s="24" t="str">
        <f>INDEX($C:$C,MATCH($L40,$E:$E,0))</f>
        <v>Basic</v>
      </c>
      <c r="N40" s="24" t="str">
        <f>INDEX($D:$D,MATCH($L40,$E:$E,0))</f>
        <v>Monthly</v>
      </c>
      <c r="O40" s="23" t="str">
        <f>INDEX('Step 2-12'!$W:$W,MATCH('Step 2-12'!$B40,'Step 2-12'!$R:$R,0))</f>
        <v>Retail</v>
      </c>
      <c r="P40" s="23" t="str">
        <f>INDEX('Step 2-12'!$Z:$Z,MATCH('Step 2-12'!$B40,'Step 2-12'!$R:$R,0))</f>
        <v>Affiliate</v>
      </c>
      <c r="R40" t="s">
        <v>195</v>
      </c>
      <c r="S40" t="s">
        <v>4101</v>
      </c>
      <c r="T40" t="s">
        <v>4102</v>
      </c>
      <c r="U40" t="s">
        <v>4103</v>
      </c>
      <c r="V40" t="s">
        <v>4032</v>
      </c>
      <c r="W40" t="s">
        <v>4040</v>
      </c>
      <c r="X40" t="s">
        <v>4054</v>
      </c>
      <c r="Y40" s="1">
        <v>44933</v>
      </c>
      <c r="Z40" t="s">
        <v>4035</v>
      </c>
      <c r="AA40" s="23" t="str">
        <f>INDEX('Step 2-12'!$M:$M,MATCH('Step 2-12'!$R40,'Step 2-12'!$B:$B,0))</f>
        <v>Basic</v>
      </c>
      <c r="AB40" s="23" t="str">
        <f>INDEX('Step 2-12'!$N:$N,MATCH('Step 2-12'!$R40,'Step 2-12'!$B:$B,0))</f>
        <v>Monthly</v>
      </c>
      <c r="AC40" s="23" t="str">
        <f t="shared" si="0"/>
        <v>Yes</v>
      </c>
      <c r="AD40" s="23" t="str">
        <f>IF(COUNTIFS($AH:$AH,$R40,$AU:$AU,"Yes",$AJ:$AJ,"&gt;="&amp;'Step 1'!$C$7,$AJ:$AJ,"&lt;="&amp;'Step 1'!$C$8)&gt;0,"Yes","No")</f>
        <v>Yes</v>
      </c>
      <c r="AG40" t="s">
        <v>1832</v>
      </c>
      <c r="AH40" t="s">
        <v>1517</v>
      </c>
      <c r="AI40" t="s">
        <v>1525</v>
      </c>
      <c r="AJ40" s="1">
        <v>45294</v>
      </c>
      <c r="AK40" t="s">
        <v>50</v>
      </c>
      <c r="AL40" t="s">
        <v>18</v>
      </c>
      <c r="AM40">
        <v>135</v>
      </c>
      <c r="AN40">
        <v>110.7</v>
      </c>
      <c r="AO40" s="24" t="str">
        <f>INDEX('Step 2-12'!$Z:$Z,MATCH('Step 2-12'!$AH40,'Step 2-12'!$R:$R,0))</f>
        <v>Affiliate</v>
      </c>
      <c r="AP40" s="24" t="str">
        <f>INDEX('Step 2-12'!$V:$V,MATCH('Step 2-12'!$AH40,'Step 2-12'!$R:$R,0))</f>
        <v>North America</v>
      </c>
      <c r="AQ40" s="24" t="str">
        <f>INDEX('Step 2-12'!$W:$W,MATCH('Step 2-12'!$AH40,'Step 2-12'!$R:$R,0))</f>
        <v>Retail</v>
      </c>
      <c r="AR40" s="24" t="str">
        <f>INDEX('Step 2-12'!$X:$X,MATCH('Step 2-12'!$AH40,'Step 2-12'!$R:$R,0))</f>
        <v>Mid-Market</v>
      </c>
      <c r="AS40" s="23" t="str">
        <f>INDEX('Step 2-12'!$AA:$AA,MATCH('Step 2-12'!$AH40,'Step 2-12'!$R:$R,0))</f>
        <v>Basic</v>
      </c>
      <c r="AT40" s="23" t="str">
        <f>INDEX('Step 2-12'!$AB:$AB,MATCH('Step 2-12'!$AH40,'Step 2-12'!$R:$R,0))</f>
        <v>Monthly</v>
      </c>
      <c r="AU40" s="23" t="str">
        <f>INDEX($J$20:$J$1603,MATCH($AH40,$B$20:$B$1603,0))</f>
        <v/>
      </c>
    </row>
    <row r="41" spans="1:47" x14ac:dyDescent="0.25">
      <c r="A41" t="s">
        <v>39</v>
      </c>
      <c r="B41" t="s">
        <v>16</v>
      </c>
      <c r="C41" t="s">
        <v>17</v>
      </c>
      <c r="D41" s="1" t="s">
        <v>18</v>
      </c>
      <c r="E41" s="1">
        <v>45614</v>
      </c>
      <c r="F41" s="1">
        <v>45644</v>
      </c>
      <c r="G41" t="s">
        <v>19</v>
      </c>
      <c r="H41">
        <v>75</v>
      </c>
      <c r="I41" s="23" t="str">
        <f>IF(AND(E41&lt;=EOMONTH('Step 1'!$C$7,0),F41&gt;='Step 1'!$C$7),"Yes","No")</f>
        <v>No</v>
      </c>
      <c r="J41" s="23" t="str">
        <f>IF(I41="Yes",IF(COUNTIFS($B$21:$B41,B41,$I$21:$I41,"Yes")=1,"Yes",""),"")</f>
        <v/>
      </c>
      <c r="K41" s="23" t="str">
        <f>IF(J41="Yes",IF(COUNTIFS($B:$B,B41,$F:$F,"&gt;="&amp;'Step 1'!$C$8)&gt;0,"Retained","Churned"),"")</f>
        <v/>
      </c>
      <c r="L41" s="24">
        <f>_xlfn.MINIFS($E:$E,$B:$B,B41)</f>
        <v>44994</v>
      </c>
      <c r="M41" s="24" t="str">
        <f>INDEX($C:$C,MATCH($L41,$E:$E,0))</f>
        <v>Basic</v>
      </c>
      <c r="N41" s="24" t="str">
        <f>INDEX($D:$D,MATCH($L41,$E:$E,0))</f>
        <v>Monthly</v>
      </c>
      <c r="O41" s="23" t="str">
        <f>INDEX('Step 2-12'!$W:$W,MATCH('Step 2-12'!$B41,'Step 2-12'!$R:$R,0))</f>
        <v>Retail</v>
      </c>
      <c r="P41" s="23" t="str">
        <f>INDEX('Step 2-12'!$Z:$Z,MATCH('Step 2-12'!$B41,'Step 2-12'!$R:$R,0))</f>
        <v>Affiliate</v>
      </c>
      <c r="R41" t="s">
        <v>211</v>
      </c>
      <c r="S41" t="s">
        <v>4104</v>
      </c>
      <c r="T41" t="s">
        <v>4105</v>
      </c>
      <c r="U41" t="s">
        <v>4106</v>
      </c>
      <c r="V41" t="s">
        <v>4045</v>
      </c>
      <c r="W41" t="s">
        <v>4064</v>
      </c>
      <c r="X41" t="s">
        <v>4034</v>
      </c>
      <c r="Y41" s="1">
        <v>45511</v>
      </c>
      <c r="Z41" t="s">
        <v>4035</v>
      </c>
      <c r="AA41" s="23" t="str">
        <f>INDEX('Step 2-12'!$M:$M,MATCH('Step 2-12'!$R41,'Step 2-12'!$B:$B,0))</f>
        <v>Basic</v>
      </c>
      <c r="AB41" s="23" t="str">
        <f>INDEX('Step 2-12'!$N:$N,MATCH('Step 2-12'!$R41,'Step 2-12'!$B:$B,0))</f>
        <v>Monthly</v>
      </c>
      <c r="AC41" s="23" t="str">
        <f t="shared" si="0"/>
        <v/>
      </c>
      <c r="AD41" s="23" t="str">
        <f>IF(COUNTIFS($AH:$AH,$R41,$AU:$AU,"Yes",$AJ:$AJ,"&gt;="&amp;'Step 1'!$C$7,$AJ:$AJ,"&lt;="&amp;'Step 1'!$C$8)&gt;0,"Yes","No")</f>
        <v>No</v>
      </c>
      <c r="AG41" t="s">
        <v>1833</v>
      </c>
      <c r="AH41" t="s">
        <v>1517</v>
      </c>
      <c r="AI41" t="s">
        <v>1526</v>
      </c>
      <c r="AJ41" s="1">
        <v>45325</v>
      </c>
      <c r="AK41" t="s">
        <v>50</v>
      </c>
      <c r="AL41" t="s">
        <v>18</v>
      </c>
      <c r="AM41">
        <v>135</v>
      </c>
      <c r="AN41">
        <v>110.7</v>
      </c>
      <c r="AO41" s="24" t="str">
        <f>INDEX('Step 2-12'!$Z:$Z,MATCH('Step 2-12'!$AH41,'Step 2-12'!$R:$R,0))</f>
        <v>Affiliate</v>
      </c>
      <c r="AP41" s="24" t="str">
        <f>INDEX('Step 2-12'!$V:$V,MATCH('Step 2-12'!$AH41,'Step 2-12'!$R:$R,0))</f>
        <v>North America</v>
      </c>
      <c r="AQ41" s="24" t="str">
        <f>INDEX('Step 2-12'!$W:$W,MATCH('Step 2-12'!$AH41,'Step 2-12'!$R:$R,0))</f>
        <v>Retail</v>
      </c>
      <c r="AR41" s="24" t="str">
        <f>INDEX('Step 2-12'!$X:$X,MATCH('Step 2-12'!$AH41,'Step 2-12'!$R:$R,0))</f>
        <v>Mid-Market</v>
      </c>
      <c r="AS41" s="23" t="str">
        <f>INDEX('Step 2-12'!$AA:$AA,MATCH('Step 2-12'!$AH41,'Step 2-12'!$R:$R,0))</f>
        <v>Basic</v>
      </c>
      <c r="AT41" s="23" t="str">
        <f>INDEX('Step 2-12'!$AB:$AB,MATCH('Step 2-12'!$AH41,'Step 2-12'!$R:$R,0))</f>
        <v>Monthly</v>
      </c>
      <c r="AU41" s="23" t="str">
        <f>INDEX($J$20:$J$1603,MATCH($AH41,$B$20:$B$1603,0))</f>
        <v/>
      </c>
    </row>
    <row r="42" spans="1:47" x14ac:dyDescent="0.25">
      <c r="A42" t="s">
        <v>40</v>
      </c>
      <c r="B42" t="s">
        <v>16</v>
      </c>
      <c r="C42" t="s">
        <v>17</v>
      </c>
      <c r="D42" s="1" t="s">
        <v>18</v>
      </c>
      <c r="E42" s="1">
        <v>45645</v>
      </c>
      <c r="F42" s="1">
        <v>45658</v>
      </c>
      <c r="G42" t="s">
        <v>19</v>
      </c>
      <c r="H42">
        <v>75</v>
      </c>
      <c r="I42" s="23" t="str">
        <f>IF(AND(E42&lt;=EOMONTH('Step 1'!$C$7,0),F42&gt;='Step 1'!$C$7),"Yes","No")</f>
        <v>No</v>
      </c>
      <c r="J42" s="23" t="str">
        <f>IF(I42="Yes",IF(COUNTIFS($B$21:$B42,B42,$I$21:$I42,"Yes")=1,"Yes",""),"")</f>
        <v/>
      </c>
      <c r="K42" s="23" t="str">
        <f>IF(J42="Yes",IF(COUNTIFS($B:$B,B42,$F:$F,"&gt;="&amp;'Step 1'!$C$8)&gt;0,"Retained","Churned"),"")</f>
        <v/>
      </c>
      <c r="L42" s="24">
        <f>_xlfn.MINIFS($E:$E,$B:$B,B42)</f>
        <v>44994</v>
      </c>
      <c r="M42" s="24" t="str">
        <f>INDEX($C:$C,MATCH($L42,$E:$E,0))</f>
        <v>Basic</v>
      </c>
      <c r="N42" s="24" t="str">
        <f>INDEX($D:$D,MATCH($L42,$E:$E,0))</f>
        <v>Monthly</v>
      </c>
      <c r="O42" s="23" t="str">
        <f>INDEX('Step 2-12'!$W:$W,MATCH('Step 2-12'!$B42,'Step 2-12'!$R:$R,0))</f>
        <v>Retail</v>
      </c>
      <c r="P42" s="23" t="str">
        <f>INDEX('Step 2-12'!$Z:$Z,MATCH('Step 2-12'!$B42,'Step 2-12'!$R:$R,0))</f>
        <v>Affiliate</v>
      </c>
      <c r="R42" t="s">
        <v>217</v>
      </c>
      <c r="S42" t="s">
        <v>4107</v>
      </c>
      <c r="T42" t="s">
        <v>4108</v>
      </c>
      <c r="U42" t="s">
        <v>4109</v>
      </c>
      <c r="V42" t="s">
        <v>4032</v>
      </c>
      <c r="W42" t="s">
        <v>4064</v>
      </c>
      <c r="X42" t="s">
        <v>4034</v>
      </c>
      <c r="Y42" s="1">
        <v>45379</v>
      </c>
      <c r="Z42" t="s">
        <v>4069</v>
      </c>
      <c r="AA42" s="23" t="str">
        <f>INDEX('Step 2-12'!$M:$M,MATCH('Step 2-12'!$R42,'Step 2-12'!$B:$B,0))</f>
        <v>Basic</v>
      </c>
      <c r="AB42" s="23" t="str">
        <f>INDEX('Step 2-12'!$N:$N,MATCH('Step 2-12'!$R42,'Step 2-12'!$B:$B,0))</f>
        <v>Monthly</v>
      </c>
      <c r="AC42" s="23" t="str">
        <f t="shared" si="0"/>
        <v/>
      </c>
      <c r="AD42" s="23" t="str">
        <f>IF(COUNTIFS($AH:$AH,$R42,$AU:$AU,"Yes",$AJ:$AJ,"&gt;="&amp;'Step 1'!$C$7,$AJ:$AJ,"&lt;="&amp;'Step 1'!$C$8)&gt;0,"Yes","No")</f>
        <v>No</v>
      </c>
      <c r="AG42" t="s">
        <v>1834</v>
      </c>
      <c r="AH42" t="s">
        <v>1517</v>
      </c>
      <c r="AI42" t="s">
        <v>1526</v>
      </c>
      <c r="AJ42" s="1">
        <v>45354</v>
      </c>
      <c r="AK42" t="s">
        <v>50</v>
      </c>
      <c r="AL42" t="s">
        <v>18</v>
      </c>
      <c r="AM42">
        <v>135</v>
      </c>
      <c r="AN42">
        <v>110.7</v>
      </c>
      <c r="AO42" s="24" t="str">
        <f>INDEX('Step 2-12'!$Z:$Z,MATCH('Step 2-12'!$AH42,'Step 2-12'!$R:$R,0))</f>
        <v>Affiliate</v>
      </c>
      <c r="AP42" s="24" t="str">
        <f>INDEX('Step 2-12'!$V:$V,MATCH('Step 2-12'!$AH42,'Step 2-12'!$R:$R,0))</f>
        <v>North America</v>
      </c>
      <c r="AQ42" s="24" t="str">
        <f>INDEX('Step 2-12'!$W:$W,MATCH('Step 2-12'!$AH42,'Step 2-12'!$R:$R,0))</f>
        <v>Retail</v>
      </c>
      <c r="AR42" s="24" t="str">
        <f>INDEX('Step 2-12'!$X:$X,MATCH('Step 2-12'!$AH42,'Step 2-12'!$R:$R,0))</f>
        <v>Mid-Market</v>
      </c>
      <c r="AS42" s="23" t="str">
        <f>INDEX('Step 2-12'!$AA:$AA,MATCH('Step 2-12'!$AH42,'Step 2-12'!$R:$R,0))</f>
        <v>Basic</v>
      </c>
      <c r="AT42" s="23" t="str">
        <f>INDEX('Step 2-12'!$AB:$AB,MATCH('Step 2-12'!$AH42,'Step 2-12'!$R:$R,0))</f>
        <v>Monthly</v>
      </c>
      <c r="AU42" s="23" t="str">
        <f>INDEX($J$20:$J$1603,MATCH($AH42,$B$20:$B$1603,0))</f>
        <v/>
      </c>
    </row>
    <row r="43" spans="1:47" x14ac:dyDescent="0.25">
      <c r="A43" t="s">
        <v>41</v>
      </c>
      <c r="B43" t="s">
        <v>42</v>
      </c>
      <c r="C43" t="s">
        <v>17</v>
      </c>
      <c r="D43" s="1" t="s">
        <v>18</v>
      </c>
      <c r="E43" s="1">
        <v>45347</v>
      </c>
      <c r="F43" s="1">
        <v>45377</v>
      </c>
      <c r="G43" t="s">
        <v>19</v>
      </c>
      <c r="H43">
        <v>75</v>
      </c>
      <c r="I43" s="23" t="str">
        <f>IF(AND(E43&lt;=EOMONTH('Step 1'!$C$7,0),F43&gt;='Step 1'!$C$7),"Yes","No")</f>
        <v>No</v>
      </c>
      <c r="J43" s="23" t="str">
        <f>IF(I43="Yes",IF(COUNTIFS($B$21:$B43,B43,$I$21:$I43,"Yes")=1,"Yes",""),"")</f>
        <v/>
      </c>
      <c r="K43" s="23" t="str">
        <f>IF(J43="Yes",IF(COUNTIFS($B:$B,B43,$F:$F,"&gt;="&amp;'Step 1'!$C$8)&gt;0,"Retained","Churned"),"")</f>
        <v/>
      </c>
      <c r="L43" s="24">
        <f>_xlfn.MINIFS($E:$E,$B:$B,B43)</f>
        <v>45347</v>
      </c>
      <c r="M43" s="24" t="str">
        <f>INDEX($C:$C,MATCH($L43,$E:$E,0))</f>
        <v>Basic</v>
      </c>
      <c r="N43" s="24" t="str">
        <f>INDEX($D:$D,MATCH($L43,$E:$E,0))</f>
        <v>Monthly</v>
      </c>
      <c r="O43" s="23" t="str">
        <f>INDEX('Step 2-12'!$W:$W,MATCH('Step 2-12'!$B43,'Step 2-12'!$R:$R,0))</f>
        <v>Healthcare</v>
      </c>
      <c r="P43" s="23" t="str">
        <f>INDEX('Step 2-12'!$Z:$Z,MATCH('Step 2-12'!$B43,'Step 2-12'!$R:$R,0))</f>
        <v>Paid Search</v>
      </c>
      <c r="R43" t="s">
        <v>227</v>
      </c>
      <c r="S43" t="s">
        <v>4110</v>
      </c>
      <c r="T43" t="s">
        <v>4111</v>
      </c>
      <c r="U43" t="s">
        <v>4112</v>
      </c>
      <c r="V43" t="s">
        <v>4032</v>
      </c>
      <c r="W43" t="s">
        <v>4040</v>
      </c>
      <c r="X43" t="s">
        <v>4054</v>
      </c>
      <c r="Y43" s="1">
        <v>44848</v>
      </c>
      <c r="Z43" t="s">
        <v>4041</v>
      </c>
      <c r="AA43" s="23" t="str">
        <f>INDEX('Step 2-12'!$M:$M,MATCH('Step 2-12'!$R43,'Step 2-12'!$B:$B,0))</f>
        <v>Pro</v>
      </c>
      <c r="AB43" s="23" t="str">
        <f>INDEX('Step 2-12'!$N:$N,MATCH('Step 2-12'!$R43,'Step 2-12'!$B:$B,0))</f>
        <v>Annual</v>
      </c>
      <c r="AC43" s="23" t="str">
        <f t="shared" si="0"/>
        <v/>
      </c>
      <c r="AD43" s="23" t="str">
        <f>IF(COUNTIFS($AH:$AH,$R43,$AU:$AU,"Yes",$AJ:$AJ,"&gt;="&amp;'Step 1'!$C$7,$AJ:$AJ,"&lt;="&amp;'Step 1'!$C$8)&gt;0,"Yes","No")</f>
        <v>No</v>
      </c>
      <c r="AG43" t="s">
        <v>1835</v>
      </c>
      <c r="AH43" t="s">
        <v>1517</v>
      </c>
      <c r="AI43" t="s">
        <v>1527</v>
      </c>
      <c r="AJ43" s="1">
        <v>45356</v>
      </c>
      <c r="AK43" t="s">
        <v>50</v>
      </c>
      <c r="AL43" t="s">
        <v>18</v>
      </c>
      <c r="AM43">
        <v>135</v>
      </c>
      <c r="AN43">
        <v>110.7</v>
      </c>
      <c r="AO43" s="24" t="str">
        <f>INDEX('Step 2-12'!$Z:$Z,MATCH('Step 2-12'!$AH43,'Step 2-12'!$R:$R,0))</f>
        <v>Affiliate</v>
      </c>
      <c r="AP43" s="24" t="str">
        <f>INDEX('Step 2-12'!$V:$V,MATCH('Step 2-12'!$AH43,'Step 2-12'!$R:$R,0))</f>
        <v>North America</v>
      </c>
      <c r="AQ43" s="24" t="str">
        <f>INDEX('Step 2-12'!$W:$W,MATCH('Step 2-12'!$AH43,'Step 2-12'!$R:$R,0))</f>
        <v>Retail</v>
      </c>
      <c r="AR43" s="24" t="str">
        <f>INDEX('Step 2-12'!$X:$X,MATCH('Step 2-12'!$AH43,'Step 2-12'!$R:$R,0))</f>
        <v>Mid-Market</v>
      </c>
      <c r="AS43" s="23" t="str">
        <f>INDEX('Step 2-12'!$AA:$AA,MATCH('Step 2-12'!$AH43,'Step 2-12'!$R:$R,0))</f>
        <v>Basic</v>
      </c>
      <c r="AT43" s="23" t="str">
        <f>INDEX('Step 2-12'!$AB:$AB,MATCH('Step 2-12'!$AH43,'Step 2-12'!$R:$R,0))</f>
        <v>Monthly</v>
      </c>
      <c r="AU43" s="23" t="str">
        <f>INDEX($J$20:$J$1603,MATCH($AH43,$B$20:$B$1603,0))</f>
        <v/>
      </c>
    </row>
    <row r="44" spans="1:47" x14ac:dyDescent="0.25">
      <c r="A44" t="s">
        <v>43</v>
      </c>
      <c r="B44" t="s">
        <v>42</v>
      </c>
      <c r="C44" t="s">
        <v>17</v>
      </c>
      <c r="D44" s="1" t="s">
        <v>18</v>
      </c>
      <c r="E44" s="1">
        <v>45378</v>
      </c>
      <c r="F44" s="1">
        <v>45408</v>
      </c>
      <c r="G44" t="s">
        <v>19</v>
      </c>
      <c r="H44">
        <v>75</v>
      </c>
      <c r="I44" s="23" t="str">
        <f>IF(AND(E44&lt;=EOMONTH('Step 1'!$C$7,0),F44&gt;='Step 1'!$C$7),"Yes","No")</f>
        <v>No</v>
      </c>
      <c r="J44" s="23" t="str">
        <f>IF(I44="Yes",IF(COUNTIFS($B$21:$B44,B44,$I$21:$I44,"Yes")=1,"Yes",""),"")</f>
        <v/>
      </c>
      <c r="K44" s="23" t="str">
        <f>IF(J44="Yes",IF(COUNTIFS($B:$B,B44,$F:$F,"&gt;="&amp;'Step 1'!$C$8)&gt;0,"Retained","Churned"),"")</f>
        <v/>
      </c>
      <c r="L44" s="24">
        <f>_xlfn.MINIFS($E:$E,$B:$B,B44)</f>
        <v>45347</v>
      </c>
      <c r="M44" s="24" t="str">
        <f>INDEX($C:$C,MATCH($L44,$E:$E,0))</f>
        <v>Basic</v>
      </c>
      <c r="N44" s="24" t="str">
        <f>INDEX($D:$D,MATCH($L44,$E:$E,0))</f>
        <v>Monthly</v>
      </c>
      <c r="O44" s="23" t="str">
        <f>INDEX('Step 2-12'!$W:$W,MATCH('Step 2-12'!$B44,'Step 2-12'!$R:$R,0))</f>
        <v>Healthcare</v>
      </c>
      <c r="P44" s="23" t="str">
        <f>INDEX('Step 2-12'!$Z:$Z,MATCH('Step 2-12'!$B44,'Step 2-12'!$R:$R,0))</f>
        <v>Paid Search</v>
      </c>
      <c r="R44" t="s">
        <v>229</v>
      </c>
      <c r="S44" t="s">
        <v>4113</v>
      </c>
      <c r="T44" t="s">
        <v>4114</v>
      </c>
      <c r="U44" t="s">
        <v>4115</v>
      </c>
      <c r="V44" t="s">
        <v>4032</v>
      </c>
      <c r="W44" t="s">
        <v>4040</v>
      </c>
      <c r="X44" t="s">
        <v>4034</v>
      </c>
      <c r="Y44" s="1">
        <v>45035</v>
      </c>
      <c r="Z44" t="s">
        <v>4023</v>
      </c>
      <c r="AA44" s="23" t="str">
        <f>INDEX('Step 2-12'!$M:$M,MATCH('Step 2-12'!$R44,'Step 2-12'!$B:$B,0))</f>
        <v>Basic</v>
      </c>
      <c r="AB44" s="23" t="str">
        <f>INDEX('Step 2-12'!$N:$N,MATCH('Step 2-12'!$R44,'Step 2-12'!$B:$B,0))</f>
        <v>Monthly</v>
      </c>
      <c r="AC44" s="23" t="str">
        <f t="shared" si="0"/>
        <v/>
      </c>
      <c r="AD44" s="23" t="str">
        <f>IF(COUNTIFS($AH:$AH,$R44,$AU:$AU,"Yes",$AJ:$AJ,"&gt;="&amp;'Step 1'!$C$7,$AJ:$AJ,"&lt;="&amp;'Step 1'!$C$8)&gt;0,"Yes","No")</f>
        <v>No</v>
      </c>
      <c r="AG44" t="s">
        <v>1836</v>
      </c>
      <c r="AH44" t="s">
        <v>1517</v>
      </c>
      <c r="AI44" t="s">
        <v>1528</v>
      </c>
      <c r="AJ44" s="1">
        <v>45387</v>
      </c>
      <c r="AK44" t="s">
        <v>50</v>
      </c>
      <c r="AL44" t="s">
        <v>18</v>
      </c>
      <c r="AM44">
        <v>135</v>
      </c>
      <c r="AN44">
        <v>110.7</v>
      </c>
      <c r="AO44" s="24" t="str">
        <f>INDEX('Step 2-12'!$Z:$Z,MATCH('Step 2-12'!$AH44,'Step 2-12'!$R:$R,0))</f>
        <v>Affiliate</v>
      </c>
      <c r="AP44" s="24" t="str">
        <f>INDEX('Step 2-12'!$V:$V,MATCH('Step 2-12'!$AH44,'Step 2-12'!$R:$R,0))</f>
        <v>North America</v>
      </c>
      <c r="AQ44" s="24" t="str">
        <f>INDEX('Step 2-12'!$W:$W,MATCH('Step 2-12'!$AH44,'Step 2-12'!$R:$R,0))</f>
        <v>Retail</v>
      </c>
      <c r="AR44" s="24" t="str">
        <f>INDEX('Step 2-12'!$X:$X,MATCH('Step 2-12'!$AH44,'Step 2-12'!$R:$R,0))</f>
        <v>Mid-Market</v>
      </c>
      <c r="AS44" s="23" t="str">
        <f>INDEX('Step 2-12'!$AA:$AA,MATCH('Step 2-12'!$AH44,'Step 2-12'!$R:$R,0))</f>
        <v>Basic</v>
      </c>
      <c r="AT44" s="23" t="str">
        <f>INDEX('Step 2-12'!$AB:$AB,MATCH('Step 2-12'!$AH44,'Step 2-12'!$R:$R,0))</f>
        <v>Monthly</v>
      </c>
      <c r="AU44" s="23" t="str">
        <f>INDEX($J$20:$J$1603,MATCH($AH44,$B$20:$B$1603,0))</f>
        <v/>
      </c>
    </row>
    <row r="45" spans="1:47" x14ac:dyDescent="0.25">
      <c r="A45" t="s">
        <v>44</v>
      </c>
      <c r="B45" t="s">
        <v>42</v>
      </c>
      <c r="C45" t="s">
        <v>17</v>
      </c>
      <c r="D45" s="1" t="s">
        <v>18</v>
      </c>
      <c r="E45" s="1">
        <v>45409</v>
      </c>
      <c r="F45" s="1">
        <v>45439</v>
      </c>
      <c r="G45" t="s">
        <v>19</v>
      </c>
      <c r="H45">
        <v>75</v>
      </c>
      <c r="I45" s="23" t="str">
        <f>IF(AND(E45&lt;=EOMONTH('Step 1'!$C$7,0),F45&gt;='Step 1'!$C$7),"Yes","No")</f>
        <v>No</v>
      </c>
      <c r="J45" s="23" t="str">
        <f>IF(I45="Yes",IF(COUNTIFS($B$21:$B45,B45,$I$21:$I45,"Yes")=1,"Yes",""),"")</f>
        <v/>
      </c>
      <c r="K45" s="23" t="str">
        <f>IF(J45="Yes",IF(COUNTIFS($B:$B,B45,$F:$F,"&gt;="&amp;'Step 1'!$C$8)&gt;0,"Retained","Churned"),"")</f>
        <v/>
      </c>
      <c r="L45" s="24">
        <f>_xlfn.MINIFS($E:$E,$B:$B,B45)</f>
        <v>45347</v>
      </c>
      <c r="M45" s="24" t="str">
        <f>INDEX($C:$C,MATCH($L45,$E:$E,0))</f>
        <v>Basic</v>
      </c>
      <c r="N45" s="24" t="str">
        <f>INDEX($D:$D,MATCH($L45,$E:$E,0))</f>
        <v>Monthly</v>
      </c>
      <c r="O45" s="23" t="str">
        <f>INDEX('Step 2-12'!$W:$W,MATCH('Step 2-12'!$B45,'Step 2-12'!$R:$R,0))</f>
        <v>Healthcare</v>
      </c>
      <c r="P45" s="23" t="str">
        <f>INDEX('Step 2-12'!$Z:$Z,MATCH('Step 2-12'!$B45,'Step 2-12'!$R:$R,0))</f>
        <v>Paid Search</v>
      </c>
      <c r="R45" t="s">
        <v>235</v>
      </c>
      <c r="S45" t="s">
        <v>4116</v>
      </c>
      <c r="T45" t="s">
        <v>4117</v>
      </c>
      <c r="U45" t="s">
        <v>4118</v>
      </c>
      <c r="V45" t="s">
        <v>4039</v>
      </c>
      <c r="W45" t="s">
        <v>4064</v>
      </c>
      <c r="X45" t="s">
        <v>4034</v>
      </c>
      <c r="Y45" s="1">
        <v>45115</v>
      </c>
      <c r="Z45" t="s">
        <v>4069</v>
      </c>
      <c r="AA45" s="23" t="str">
        <f>INDEX('Step 2-12'!$M:$M,MATCH('Step 2-12'!$R45,'Step 2-12'!$B:$B,0))</f>
        <v>Basic</v>
      </c>
      <c r="AB45" s="23" t="str">
        <f>INDEX('Step 2-12'!$N:$N,MATCH('Step 2-12'!$R45,'Step 2-12'!$B:$B,0))</f>
        <v>Monthly</v>
      </c>
      <c r="AC45" s="23" t="str">
        <f t="shared" si="0"/>
        <v/>
      </c>
      <c r="AD45" s="23" t="str">
        <f>IF(COUNTIFS($AH:$AH,$R45,$AU:$AU,"Yes",$AJ:$AJ,"&gt;="&amp;'Step 1'!$C$7,$AJ:$AJ,"&lt;="&amp;'Step 1'!$C$8)&gt;0,"Yes","No")</f>
        <v>No</v>
      </c>
      <c r="AG45" t="s">
        <v>1837</v>
      </c>
      <c r="AH45" t="s">
        <v>1517</v>
      </c>
      <c r="AI45" t="s">
        <v>1528</v>
      </c>
      <c r="AJ45" s="1">
        <v>45417</v>
      </c>
      <c r="AK45" t="s">
        <v>50</v>
      </c>
      <c r="AL45" t="s">
        <v>18</v>
      </c>
      <c r="AM45">
        <v>135</v>
      </c>
      <c r="AN45">
        <v>110.7</v>
      </c>
      <c r="AO45" s="24" t="str">
        <f>INDEX('Step 2-12'!$Z:$Z,MATCH('Step 2-12'!$AH45,'Step 2-12'!$R:$R,0))</f>
        <v>Affiliate</v>
      </c>
      <c r="AP45" s="24" t="str">
        <f>INDEX('Step 2-12'!$V:$V,MATCH('Step 2-12'!$AH45,'Step 2-12'!$R:$R,0))</f>
        <v>North America</v>
      </c>
      <c r="AQ45" s="24" t="str">
        <f>INDEX('Step 2-12'!$W:$W,MATCH('Step 2-12'!$AH45,'Step 2-12'!$R:$R,0))</f>
        <v>Retail</v>
      </c>
      <c r="AR45" s="24" t="str">
        <f>INDEX('Step 2-12'!$X:$X,MATCH('Step 2-12'!$AH45,'Step 2-12'!$R:$R,0))</f>
        <v>Mid-Market</v>
      </c>
      <c r="AS45" s="23" t="str">
        <f>INDEX('Step 2-12'!$AA:$AA,MATCH('Step 2-12'!$AH45,'Step 2-12'!$R:$R,0))</f>
        <v>Basic</v>
      </c>
      <c r="AT45" s="23" t="str">
        <f>INDEX('Step 2-12'!$AB:$AB,MATCH('Step 2-12'!$AH45,'Step 2-12'!$R:$R,0))</f>
        <v>Monthly</v>
      </c>
      <c r="AU45" s="23" t="str">
        <f>INDEX($J$20:$J$1603,MATCH($AH45,$B$20:$B$1603,0))</f>
        <v/>
      </c>
    </row>
    <row r="46" spans="1:47" x14ac:dyDescent="0.25">
      <c r="A46" t="s">
        <v>45</v>
      </c>
      <c r="B46" t="s">
        <v>42</v>
      </c>
      <c r="C46" t="s">
        <v>17</v>
      </c>
      <c r="D46" s="1" t="s">
        <v>18</v>
      </c>
      <c r="E46" s="1">
        <v>45440</v>
      </c>
      <c r="F46" s="1">
        <v>45470</v>
      </c>
      <c r="G46" t="s">
        <v>19</v>
      </c>
      <c r="H46">
        <v>75</v>
      </c>
      <c r="I46" s="23" t="str">
        <f>IF(AND(E46&lt;=EOMONTH('Step 1'!$C$7,0),F46&gt;='Step 1'!$C$7),"Yes","No")</f>
        <v>No</v>
      </c>
      <c r="J46" s="23" t="str">
        <f>IF(I46="Yes",IF(COUNTIFS($B$21:$B46,B46,$I$21:$I46,"Yes")=1,"Yes",""),"")</f>
        <v/>
      </c>
      <c r="K46" s="23" t="str">
        <f>IF(J46="Yes",IF(COUNTIFS($B:$B,B46,$F:$F,"&gt;="&amp;'Step 1'!$C$8)&gt;0,"Retained","Churned"),"")</f>
        <v/>
      </c>
      <c r="L46" s="24">
        <f>_xlfn.MINIFS($E:$E,$B:$B,B46)</f>
        <v>45347</v>
      </c>
      <c r="M46" s="24" t="str">
        <f>INDEX($C:$C,MATCH($L46,$E:$E,0))</f>
        <v>Basic</v>
      </c>
      <c r="N46" s="24" t="str">
        <f>INDEX($D:$D,MATCH($L46,$E:$E,0))</f>
        <v>Monthly</v>
      </c>
      <c r="O46" s="23" t="str">
        <f>INDEX('Step 2-12'!$W:$W,MATCH('Step 2-12'!$B46,'Step 2-12'!$R:$R,0))</f>
        <v>Healthcare</v>
      </c>
      <c r="P46" s="23" t="str">
        <f>INDEX('Step 2-12'!$Z:$Z,MATCH('Step 2-12'!$B46,'Step 2-12'!$R:$R,0))</f>
        <v>Paid Search</v>
      </c>
      <c r="R46" t="s">
        <v>249</v>
      </c>
      <c r="S46" t="s">
        <v>4119</v>
      </c>
      <c r="T46" t="s">
        <v>4120</v>
      </c>
      <c r="U46" t="s">
        <v>4121</v>
      </c>
      <c r="V46" t="s">
        <v>4032</v>
      </c>
      <c r="W46" t="s">
        <v>4040</v>
      </c>
      <c r="X46" t="s">
        <v>4034</v>
      </c>
      <c r="Y46" s="1">
        <v>45531</v>
      </c>
      <c r="Z46" t="s">
        <v>4041</v>
      </c>
      <c r="AA46" s="23" t="str">
        <f>INDEX('Step 2-12'!$M:$M,MATCH('Step 2-12'!$R46,'Step 2-12'!$B:$B,0))</f>
        <v>Pro</v>
      </c>
      <c r="AB46" s="23" t="str">
        <f>INDEX('Step 2-12'!$N:$N,MATCH('Step 2-12'!$R46,'Step 2-12'!$B:$B,0))</f>
        <v>Annual</v>
      </c>
      <c r="AC46" s="23" t="str">
        <f t="shared" si="0"/>
        <v/>
      </c>
      <c r="AD46" s="23" t="str">
        <f>IF(COUNTIFS($AH:$AH,$R46,$AU:$AU,"Yes",$AJ:$AJ,"&gt;="&amp;'Step 1'!$C$7,$AJ:$AJ,"&lt;="&amp;'Step 1'!$C$8)&gt;0,"Yes","No")</f>
        <v>No</v>
      </c>
      <c r="AG46" t="s">
        <v>1838</v>
      </c>
      <c r="AH46" t="s">
        <v>1517</v>
      </c>
      <c r="AI46" t="s">
        <v>1529</v>
      </c>
      <c r="AJ46" s="1">
        <v>45418</v>
      </c>
      <c r="AK46" t="s">
        <v>50</v>
      </c>
      <c r="AL46" t="s">
        <v>18</v>
      </c>
      <c r="AM46">
        <v>135</v>
      </c>
      <c r="AN46">
        <v>110.7</v>
      </c>
      <c r="AO46" s="24" t="str">
        <f>INDEX('Step 2-12'!$Z:$Z,MATCH('Step 2-12'!$AH46,'Step 2-12'!$R:$R,0))</f>
        <v>Affiliate</v>
      </c>
      <c r="AP46" s="24" t="str">
        <f>INDEX('Step 2-12'!$V:$V,MATCH('Step 2-12'!$AH46,'Step 2-12'!$R:$R,0))</f>
        <v>North America</v>
      </c>
      <c r="AQ46" s="24" t="str">
        <f>INDEX('Step 2-12'!$W:$W,MATCH('Step 2-12'!$AH46,'Step 2-12'!$R:$R,0))</f>
        <v>Retail</v>
      </c>
      <c r="AR46" s="24" t="str">
        <f>INDEX('Step 2-12'!$X:$X,MATCH('Step 2-12'!$AH46,'Step 2-12'!$R:$R,0))</f>
        <v>Mid-Market</v>
      </c>
      <c r="AS46" s="23" t="str">
        <f>INDEX('Step 2-12'!$AA:$AA,MATCH('Step 2-12'!$AH46,'Step 2-12'!$R:$R,0))</f>
        <v>Basic</v>
      </c>
      <c r="AT46" s="23" t="str">
        <f>INDEX('Step 2-12'!$AB:$AB,MATCH('Step 2-12'!$AH46,'Step 2-12'!$R:$R,0))</f>
        <v>Monthly</v>
      </c>
      <c r="AU46" s="23" t="str">
        <f>INDEX($J$20:$J$1603,MATCH($AH46,$B$20:$B$1603,0))</f>
        <v/>
      </c>
    </row>
    <row r="47" spans="1:47" x14ac:dyDescent="0.25">
      <c r="A47" t="s">
        <v>46</v>
      </c>
      <c r="B47" t="s">
        <v>42</v>
      </c>
      <c r="C47" t="s">
        <v>17</v>
      </c>
      <c r="D47" s="1" t="s">
        <v>18</v>
      </c>
      <c r="E47" s="1">
        <v>45471</v>
      </c>
      <c r="F47" s="1">
        <v>45488</v>
      </c>
      <c r="G47" t="s">
        <v>47</v>
      </c>
      <c r="H47">
        <v>75</v>
      </c>
      <c r="I47" s="23" t="str">
        <f>IF(AND(E47&lt;=EOMONTH('Step 1'!$C$7,0),F47&gt;='Step 1'!$C$7),"Yes","No")</f>
        <v>No</v>
      </c>
      <c r="J47" s="23" t="str">
        <f>IF(I47="Yes",IF(COUNTIFS($B$21:$B47,B47,$I$21:$I47,"Yes")=1,"Yes",""),"")</f>
        <v/>
      </c>
      <c r="K47" s="23" t="str">
        <f>IF(J47="Yes",IF(COUNTIFS($B:$B,B47,$F:$F,"&gt;="&amp;'Step 1'!$C$8)&gt;0,"Retained","Churned"),"")</f>
        <v/>
      </c>
      <c r="L47" s="24">
        <f>_xlfn.MINIFS($E:$E,$B:$B,B47)</f>
        <v>45347</v>
      </c>
      <c r="M47" s="24" t="str">
        <f>INDEX($C:$C,MATCH($L47,$E:$E,0))</f>
        <v>Basic</v>
      </c>
      <c r="N47" s="24" t="str">
        <f>INDEX($D:$D,MATCH($L47,$E:$E,0))</f>
        <v>Monthly</v>
      </c>
      <c r="O47" s="23" t="str">
        <f>INDEX('Step 2-12'!$W:$W,MATCH('Step 2-12'!$B47,'Step 2-12'!$R:$R,0))</f>
        <v>Healthcare</v>
      </c>
      <c r="P47" s="23" t="str">
        <f>INDEX('Step 2-12'!$Z:$Z,MATCH('Step 2-12'!$B47,'Step 2-12'!$R:$R,0))</f>
        <v>Paid Search</v>
      </c>
      <c r="R47" t="s">
        <v>251</v>
      </c>
      <c r="S47" t="s">
        <v>4122</v>
      </c>
      <c r="T47" t="s">
        <v>4123</v>
      </c>
      <c r="U47" t="s">
        <v>4124</v>
      </c>
      <c r="V47" t="s">
        <v>4045</v>
      </c>
      <c r="W47" t="s">
        <v>4064</v>
      </c>
      <c r="X47" t="s">
        <v>4034</v>
      </c>
      <c r="Y47" s="1">
        <v>44743</v>
      </c>
      <c r="Z47" t="s">
        <v>4050</v>
      </c>
      <c r="AA47" s="23" t="str">
        <f>INDEX('Step 2-12'!$M:$M,MATCH('Step 2-12'!$R47,'Step 2-12'!$B:$B,0))</f>
        <v>Pro</v>
      </c>
      <c r="AB47" s="23" t="str">
        <f>INDEX('Step 2-12'!$N:$N,MATCH('Step 2-12'!$R47,'Step 2-12'!$B:$B,0))</f>
        <v>Annual</v>
      </c>
      <c r="AC47" s="23" t="str">
        <f t="shared" si="0"/>
        <v>Yes</v>
      </c>
      <c r="AD47" s="23" t="str">
        <f>IF(COUNTIFS($AH:$AH,$R47,$AU:$AU,"Yes",$AJ:$AJ,"&gt;="&amp;'Step 1'!$C$7,$AJ:$AJ,"&lt;="&amp;'Step 1'!$C$8)&gt;0,"Yes","No")</f>
        <v>Yes</v>
      </c>
      <c r="AG47" t="s">
        <v>1839</v>
      </c>
      <c r="AH47" t="s">
        <v>1517</v>
      </c>
      <c r="AI47" t="s">
        <v>1530</v>
      </c>
      <c r="AJ47" s="1">
        <v>45449</v>
      </c>
      <c r="AK47" t="s">
        <v>50</v>
      </c>
      <c r="AL47" t="s">
        <v>18</v>
      </c>
      <c r="AM47">
        <v>135</v>
      </c>
      <c r="AN47">
        <v>110.7</v>
      </c>
      <c r="AO47" s="24" t="str">
        <f>INDEX('Step 2-12'!$Z:$Z,MATCH('Step 2-12'!$AH47,'Step 2-12'!$R:$R,0))</f>
        <v>Affiliate</v>
      </c>
      <c r="AP47" s="24" t="str">
        <f>INDEX('Step 2-12'!$V:$V,MATCH('Step 2-12'!$AH47,'Step 2-12'!$R:$R,0))</f>
        <v>North America</v>
      </c>
      <c r="AQ47" s="24" t="str">
        <f>INDEX('Step 2-12'!$W:$W,MATCH('Step 2-12'!$AH47,'Step 2-12'!$R:$R,0))</f>
        <v>Retail</v>
      </c>
      <c r="AR47" s="24" t="str">
        <f>INDEX('Step 2-12'!$X:$X,MATCH('Step 2-12'!$AH47,'Step 2-12'!$R:$R,0))</f>
        <v>Mid-Market</v>
      </c>
      <c r="AS47" s="23" t="str">
        <f>INDEX('Step 2-12'!$AA:$AA,MATCH('Step 2-12'!$AH47,'Step 2-12'!$R:$R,0))</f>
        <v>Basic</v>
      </c>
      <c r="AT47" s="23" t="str">
        <f>INDEX('Step 2-12'!$AB:$AB,MATCH('Step 2-12'!$AH47,'Step 2-12'!$R:$R,0))</f>
        <v>Monthly</v>
      </c>
      <c r="AU47" s="23" t="str">
        <f>INDEX($J$20:$J$1603,MATCH($AH47,$B$20:$B$1603,0))</f>
        <v/>
      </c>
    </row>
    <row r="48" spans="1:47" x14ac:dyDescent="0.25">
      <c r="A48" t="s">
        <v>48</v>
      </c>
      <c r="B48" t="s">
        <v>49</v>
      </c>
      <c r="C48" t="s">
        <v>50</v>
      </c>
      <c r="D48" s="1" t="s">
        <v>51</v>
      </c>
      <c r="E48" s="1">
        <v>44906</v>
      </c>
      <c r="F48" s="1">
        <v>45013</v>
      </c>
      <c r="G48" t="s">
        <v>47</v>
      </c>
      <c r="H48">
        <v>120</v>
      </c>
      <c r="I48" s="23" t="str">
        <f>IF(AND(E48&lt;=EOMONTH('Step 1'!$C$7,0),F48&gt;='Step 1'!$C$7),"Yes","No")</f>
        <v>Yes</v>
      </c>
      <c r="J48" s="23" t="str">
        <f>IF(I48="Yes",IF(COUNTIFS($B$21:$B48,B48,$I$21:$I48,"Yes")=1,"Yes",""),"")</f>
        <v>Yes</v>
      </c>
      <c r="K48" s="23" t="str">
        <f>IF(J48="Yes",IF(COUNTIFS($B:$B,B48,$F:$F,"&gt;="&amp;'Step 1'!$C$8)&gt;0,"Retained","Churned"),"")</f>
        <v>Churned</v>
      </c>
      <c r="L48" s="24">
        <f>_xlfn.MINIFS($E:$E,$B:$B,B48)</f>
        <v>44906</v>
      </c>
      <c r="M48" s="24" t="str">
        <f>INDEX($C:$C,MATCH($L48,$E:$E,0))</f>
        <v>Pro</v>
      </c>
      <c r="N48" s="24" t="str">
        <f>INDEX($D:$D,MATCH($L48,$E:$E,0))</f>
        <v>Annual</v>
      </c>
      <c r="O48" s="23" t="str">
        <f>INDEX('Step 2-12'!$W:$W,MATCH('Step 2-12'!$B48,'Step 2-12'!$R:$R,0))</f>
        <v>Other</v>
      </c>
      <c r="P48" s="23" t="str">
        <f>INDEX('Step 2-12'!$Z:$Z,MATCH('Step 2-12'!$B48,'Step 2-12'!$R:$R,0))</f>
        <v>Paid Search</v>
      </c>
      <c r="R48" t="s">
        <v>254</v>
      </c>
      <c r="S48" t="s">
        <v>4125</v>
      </c>
      <c r="T48" t="s">
        <v>4126</v>
      </c>
      <c r="U48" t="s">
        <v>4127</v>
      </c>
      <c r="V48" t="s">
        <v>4032</v>
      </c>
      <c r="W48" t="s">
        <v>4064</v>
      </c>
      <c r="X48" t="s">
        <v>4054</v>
      </c>
      <c r="Y48" s="1">
        <v>45399</v>
      </c>
      <c r="Z48" t="s">
        <v>4041</v>
      </c>
      <c r="AA48" s="23" t="str">
        <f>INDEX('Step 2-12'!$M:$M,MATCH('Step 2-12'!$R48,'Step 2-12'!$B:$B,0))</f>
        <v>Pro</v>
      </c>
      <c r="AB48" s="23" t="str">
        <f>INDEX('Step 2-12'!$N:$N,MATCH('Step 2-12'!$R48,'Step 2-12'!$B:$B,0))</f>
        <v>Monthly</v>
      </c>
      <c r="AC48" s="23" t="str">
        <f t="shared" si="0"/>
        <v/>
      </c>
      <c r="AD48" s="23" t="str">
        <f>IF(COUNTIFS($AH:$AH,$R48,$AU:$AU,"Yes",$AJ:$AJ,"&gt;="&amp;'Step 1'!$C$7,$AJ:$AJ,"&lt;="&amp;'Step 1'!$C$8)&gt;0,"Yes","No")</f>
        <v>No</v>
      </c>
      <c r="AG48" t="s">
        <v>1840</v>
      </c>
      <c r="AH48" t="s">
        <v>1517</v>
      </c>
      <c r="AI48" t="s">
        <v>1530</v>
      </c>
      <c r="AJ48" s="1">
        <v>45479</v>
      </c>
      <c r="AK48" t="s">
        <v>50</v>
      </c>
      <c r="AL48" t="s">
        <v>18</v>
      </c>
      <c r="AM48">
        <v>135</v>
      </c>
      <c r="AN48">
        <v>110.7</v>
      </c>
      <c r="AO48" s="24" t="str">
        <f>INDEX('Step 2-12'!$Z:$Z,MATCH('Step 2-12'!$AH48,'Step 2-12'!$R:$R,0))</f>
        <v>Affiliate</v>
      </c>
      <c r="AP48" s="24" t="str">
        <f>INDEX('Step 2-12'!$V:$V,MATCH('Step 2-12'!$AH48,'Step 2-12'!$R:$R,0))</f>
        <v>North America</v>
      </c>
      <c r="AQ48" s="24" t="str">
        <f>INDEX('Step 2-12'!$W:$W,MATCH('Step 2-12'!$AH48,'Step 2-12'!$R:$R,0))</f>
        <v>Retail</v>
      </c>
      <c r="AR48" s="24" t="str">
        <f>INDEX('Step 2-12'!$X:$X,MATCH('Step 2-12'!$AH48,'Step 2-12'!$R:$R,0))</f>
        <v>Mid-Market</v>
      </c>
      <c r="AS48" s="23" t="str">
        <f>INDEX('Step 2-12'!$AA:$AA,MATCH('Step 2-12'!$AH48,'Step 2-12'!$R:$R,0))</f>
        <v>Basic</v>
      </c>
      <c r="AT48" s="23" t="str">
        <f>INDEX('Step 2-12'!$AB:$AB,MATCH('Step 2-12'!$AH48,'Step 2-12'!$R:$R,0))</f>
        <v>Monthly</v>
      </c>
      <c r="AU48" s="23" t="str">
        <f>INDEX($J$20:$J$1603,MATCH($AH48,$B$20:$B$1603,0))</f>
        <v/>
      </c>
    </row>
    <row r="49" spans="1:47" x14ac:dyDescent="0.25">
      <c r="A49" t="s">
        <v>52</v>
      </c>
      <c r="B49" t="s">
        <v>53</v>
      </c>
      <c r="C49" t="s">
        <v>50</v>
      </c>
      <c r="D49" s="1" t="s">
        <v>18</v>
      </c>
      <c r="E49" s="1">
        <v>45355</v>
      </c>
      <c r="F49" s="1">
        <v>45385</v>
      </c>
      <c r="G49" t="s">
        <v>19</v>
      </c>
      <c r="H49">
        <v>135</v>
      </c>
      <c r="I49" s="23" t="str">
        <f>IF(AND(E49&lt;=EOMONTH('Step 1'!$C$7,0),F49&gt;='Step 1'!$C$7),"Yes","No")</f>
        <v>No</v>
      </c>
      <c r="J49" s="23" t="str">
        <f>IF(I49="Yes",IF(COUNTIFS($B$21:$B49,B49,$I$21:$I49,"Yes")=1,"Yes",""),"")</f>
        <v/>
      </c>
      <c r="K49" s="23" t="str">
        <f>IF(J49="Yes",IF(COUNTIFS($B:$B,B49,$F:$F,"&gt;="&amp;'Step 1'!$C$8)&gt;0,"Retained","Churned"),"")</f>
        <v/>
      </c>
      <c r="L49" s="24">
        <f>_xlfn.MINIFS($E:$E,$B:$B,B49)</f>
        <v>45355</v>
      </c>
      <c r="M49" s="24" t="str">
        <f>INDEX($C:$C,MATCH($L49,$E:$E,0))</f>
        <v>Pro</v>
      </c>
      <c r="N49" s="24" t="str">
        <f>INDEX($D:$D,MATCH($L49,$E:$E,0))</f>
        <v>Monthly</v>
      </c>
      <c r="O49" s="23" t="str">
        <f>INDEX('Step 2-12'!$W:$W,MATCH('Step 2-12'!$B49,'Step 2-12'!$R:$R,0))</f>
        <v>Healthcare</v>
      </c>
      <c r="P49" s="23" t="str">
        <f>INDEX('Step 2-12'!$Z:$Z,MATCH('Step 2-12'!$B49,'Step 2-12'!$R:$R,0))</f>
        <v>Social Media</v>
      </c>
      <c r="R49" t="s">
        <v>264</v>
      </c>
      <c r="S49" t="s">
        <v>4128</v>
      </c>
      <c r="T49" t="s">
        <v>4129</v>
      </c>
      <c r="U49" t="s">
        <v>4130</v>
      </c>
      <c r="V49" t="s">
        <v>4045</v>
      </c>
      <c r="W49" t="s">
        <v>4033</v>
      </c>
      <c r="X49" t="s">
        <v>4034</v>
      </c>
      <c r="Y49" s="1">
        <v>44940</v>
      </c>
      <c r="Z49" t="s">
        <v>4041</v>
      </c>
      <c r="AA49" s="23" t="str">
        <f>INDEX('Step 2-12'!$M:$M,MATCH('Step 2-12'!$R49,'Step 2-12'!$B:$B,0))</f>
        <v>Pro</v>
      </c>
      <c r="AB49" s="23" t="str">
        <f>INDEX('Step 2-12'!$N:$N,MATCH('Step 2-12'!$R49,'Step 2-12'!$B:$B,0))</f>
        <v>Annual</v>
      </c>
      <c r="AC49" s="23" t="str">
        <f t="shared" si="0"/>
        <v>Yes</v>
      </c>
      <c r="AD49" s="23" t="str">
        <f>IF(COUNTIFS($AH:$AH,$R49,$AU:$AU,"Yes",$AJ:$AJ,"&gt;="&amp;'Step 1'!$C$7,$AJ:$AJ,"&lt;="&amp;'Step 1'!$C$8)&gt;0,"Yes","No")</f>
        <v>Yes</v>
      </c>
      <c r="AG49" t="s">
        <v>1841</v>
      </c>
      <c r="AH49" t="s">
        <v>1517</v>
      </c>
      <c r="AI49" t="s">
        <v>1531</v>
      </c>
      <c r="AJ49" s="1">
        <v>45480</v>
      </c>
      <c r="AK49" t="s">
        <v>50</v>
      </c>
      <c r="AL49" t="s">
        <v>18</v>
      </c>
      <c r="AM49">
        <v>135</v>
      </c>
      <c r="AN49">
        <v>110.7</v>
      </c>
      <c r="AO49" s="24" t="str">
        <f>INDEX('Step 2-12'!$Z:$Z,MATCH('Step 2-12'!$AH49,'Step 2-12'!$R:$R,0))</f>
        <v>Affiliate</v>
      </c>
      <c r="AP49" s="24" t="str">
        <f>INDEX('Step 2-12'!$V:$V,MATCH('Step 2-12'!$AH49,'Step 2-12'!$R:$R,0))</f>
        <v>North America</v>
      </c>
      <c r="AQ49" s="24" t="str">
        <f>INDEX('Step 2-12'!$W:$W,MATCH('Step 2-12'!$AH49,'Step 2-12'!$R:$R,0))</f>
        <v>Retail</v>
      </c>
      <c r="AR49" s="24" t="str">
        <f>INDEX('Step 2-12'!$X:$X,MATCH('Step 2-12'!$AH49,'Step 2-12'!$R:$R,0))</f>
        <v>Mid-Market</v>
      </c>
      <c r="AS49" s="23" t="str">
        <f>INDEX('Step 2-12'!$AA:$AA,MATCH('Step 2-12'!$AH49,'Step 2-12'!$R:$R,0))</f>
        <v>Basic</v>
      </c>
      <c r="AT49" s="23" t="str">
        <f>INDEX('Step 2-12'!$AB:$AB,MATCH('Step 2-12'!$AH49,'Step 2-12'!$R:$R,0))</f>
        <v>Monthly</v>
      </c>
      <c r="AU49" s="23" t="str">
        <f>INDEX($J$20:$J$1603,MATCH($AH49,$B$20:$B$1603,0))</f>
        <v/>
      </c>
    </row>
    <row r="50" spans="1:47" x14ac:dyDescent="0.25">
      <c r="A50" t="s">
        <v>54</v>
      </c>
      <c r="B50" t="s">
        <v>53</v>
      </c>
      <c r="C50" t="s">
        <v>50</v>
      </c>
      <c r="D50" s="1" t="s">
        <v>18</v>
      </c>
      <c r="E50" s="1">
        <v>45386</v>
      </c>
      <c r="F50" s="1">
        <v>45416</v>
      </c>
      <c r="G50" t="s">
        <v>55</v>
      </c>
      <c r="H50">
        <v>135</v>
      </c>
      <c r="I50" s="23" t="str">
        <f>IF(AND(E50&lt;=EOMONTH('Step 1'!$C$7,0),F50&gt;='Step 1'!$C$7),"Yes","No")</f>
        <v>No</v>
      </c>
      <c r="J50" s="23" t="str">
        <f>IF(I50="Yes",IF(COUNTIFS($B$21:$B50,B50,$I$21:$I50,"Yes")=1,"Yes",""),"")</f>
        <v/>
      </c>
      <c r="K50" s="23" t="str">
        <f>IF(J50="Yes",IF(COUNTIFS($B:$B,B50,$F:$F,"&gt;="&amp;'Step 1'!$C$8)&gt;0,"Retained","Churned"),"")</f>
        <v/>
      </c>
      <c r="L50" s="24">
        <f>_xlfn.MINIFS($E:$E,$B:$B,B50)</f>
        <v>45355</v>
      </c>
      <c r="M50" s="24" t="str">
        <f>INDEX($C:$C,MATCH($L50,$E:$E,0))</f>
        <v>Pro</v>
      </c>
      <c r="N50" s="24" t="str">
        <f>INDEX($D:$D,MATCH($L50,$E:$E,0))</f>
        <v>Monthly</v>
      </c>
      <c r="O50" s="23" t="str">
        <f>INDEX('Step 2-12'!$W:$W,MATCH('Step 2-12'!$B50,'Step 2-12'!$R:$R,0))</f>
        <v>Healthcare</v>
      </c>
      <c r="P50" s="23" t="str">
        <f>INDEX('Step 2-12'!$Z:$Z,MATCH('Step 2-12'!$B50,'Step 2-12'!$R:$R,0))</f>
        <v>Social Media</v>
      </c>
      <c r="R50" t="s">
        <v>267</v>
      </c>
      <c r="S50" t="s">
        <v>4131</v>
      </c>
      <c r="T50" t="s">
        <v>4132</v>
      </c>
      <c r="U50" t="s">
        <v>4133</v>
      </c>
      <c r="V50" t="s">
        <v>4045</v>
      </c>
      <c r="W50" t="s">
        <v>4033</v>
      </c>
      <c r="X50" t="s">
        <v>4054</v>
      </c>
      <c r="Y50" s="1">
        <v>45045</v>
      </c>
      <c r="Z50" t="s">
        <v>4041</v>
      </c>
      <c r="AA50" s="23" t="str">
        <f>INDEX('Step 2-12'!$M:$M,MATCH('Step 2-12'!$R50,'Step 2-12'!$B:$B,0))</f>
        <v>Basic</v>
      </c>
      <c r="AB50" s="23" t="str">
        <f>INDEX('Step 2-12'!$N:$N,MATCH('Step 2-12'!$R50,'Step 2-12'!$B:$B,0))</f>
        <v>Monthly</v>
      </c>
      <c r="AC50" s="23" t="str">
        <f t="shared" si="0"/>
        <v/>
      </c>
      <c r="AD50" s="23" t="str">
        <f>IF(COUNTIFS($AH:$AH,$R50,$AU:$AU,"Yes",$AJ:$AJ,"&gt;="&amp;'Step 1'!$C$7,$AJ:$AJ,"&lt;="&amp;'Step 1'!$C$8)&gt;0,"Yes","No")</f>
        <v>No</v>
      </c>
      <c r="AG50" t="s">
        <v>1842</v>
      </c>
      <c r="AH50" t="s">
        <v>1517</v>
      </c>
      <c r="AI50" t="s">
        <v>1532</v>
      </c>
      <c r="AJ50" s="1">
        <v>45511</v>
      </c>
      <c r="AK50" t="s">
        <v>50</v>
      </c>
      <c r="AL50" t="s">
        <v>18</v>
      </c>
      <c r="AM50">
        <v>135</v>
      </c>
      <c r="AN50">
        <v>110.7</v>
      </c>
      <c r="AO50" s="24" t="str">
        <f>INDEX('Step 2-12'!$Z:$Z,MATCH('Step 2-12'!$AH50,'Step 2-12'!$R:$R,0))</f>
        <v>Affiliate</v>
      </c>
      <c r="AP50" s="24" t="str">
        <f>INDEX('Step 2-12'!$V:$V,MATCH('Step 2-12'!$AH50,'Step 2-12'!$R:$R,0))</f>
        <v>North America</v>
      </c>
      <c r="AQ50" s="24" t="str">
        <f>INDEX('Step 2-12'!$W:$W,MATCH('Step 2-12'!$AH50,'Step 2-12'!$R:$R,0))</f>
        <v>Retail</v>
      </c>
      <c r="AR50" s="24" t="str">
        <f>INDEX('Step 2-12'!$X:$X,MATCH('Step 2-12'!$AH50,'Step 2-12'!$R:$R,0))</f>
        <v>Mid-Market</v>
      </c>
      <c r="AS50" s="23" t="str">
        <f>INDEX('Step 2-12'!$AA:$AA,MATCH('Step 2-12'!$AH50,'Step 2-12'!$R:$R,0))</f>
        <v>Basic</v>
      </c>
      <c r="AT50" s="23" t="str">
        <f>INDEX('Step 2-12'!$AB:$AB,MATCH('Step 2-12'!$AH50,'Step 2-12'!$R:$R,0))</f>
        <v>Monthly</v>
      </c>
      <c r="AU50" s="23" t="str">
        <f>INDEX($J$20:$J$1603,MATCH($AH50,$B$20:$B$1603,0))</f>
        <v/>
      </c>
    </row>
    <row r="51" spans="1:47" x14ac:dyDescent="0.25">
      <c r="A51" t="s">
        <v>56</v>
      </c>
      <c r="B51" t="s">
        <v>53</v>
      </c>
      <c r="C51" t="s">
        <v>17</v>
      </c>
      <c r="D51" s="1" t="s">
        <v>18</v>
      </c>
      <c r="E51" s="1">
        <v>45417</v>
      </c>
      <c r="F51" s="1">
        <v>45447</v>
      </c>
      <c r="G51" t="s">
        <v>19</v>
      </c>
      <c r="H51">
        <v>75</v>
      </c>
      <c r="I51" s="23" t="str">
        <f>IF(AND(E51&lt;=EOMONTH('Step 1'!$C$7,0),F51&gt;='Step 1'!$C$7),"Yes","No")</f>
        <v>No</v>
      </c>
      <c r="J51" s="23" t="str">
        <f>IF(I51="Yes",IF(COUNTIFS($B$21:$B51,B51,$I$21:$I51,"Yes")=1,"Yes",""),"")</f>
        <v/>
      </c>
      <c r="K51" s="23" t="str">
        <f>IF(J51="Yes",IF(COUNTIFS($B:$B,B51,$F:$F,"&gt;="&amp;'Step 1'!$C$8)&gt;0,"Retained","Churned"),"")</f>
        <v/>
      </c>
      <c r="L51" s="24">
        <f>_xlfn.MINIFS($E:$E,$B:$B,B51)</f>
        <v>45355</v>
      </c>
      <c r="M51" s="24" t="str">
        <f>INDEX($C:$C,MATCH($L51,$E:$E,0))</f>
        <v>Pro</v>
      </c>
      <c r="N51" s="24" t="str">
        <f>INDEX($D:$D,MATCH($L51,$E:$E,0))</f>
        <v>Monthly</v>
      </c>
      <c r="O51" s="23" t="str">
        <f>INDEX('Step 2-12'!$W:$W,MATCH('Step 2-12'!$B51,'Step 2-12'!$R:$R,0))</f>
        <v>Healthcare</v>
      </c>
      <c r="P51" s="23" t="str">
        <f>INDEX('Step 2-12'!$Z:$Z,MATCH('Step 2-12'!$B51,'Step 2-12'!$R:$R,0))</f>
        <v>Social Media</v>
      </c>
      <c r="R51" t="s">
        <v>288</v>
      </c>
      <c r="S51" t="s">
        <v>4134</v>
      </c>
      <c r="T51" t="s">
        <v>4135</v>
      </c>
      <c r="U51" t="s">
        <v>4136</v>
      </c>
      <c r="V51" t="s">
        <v>4045</v>
      </c>
      <c r="W51" t="s">
        <v>4040</v>
      </c>
      <c r="X51" t="s">
        <v>4034</v>
      </c>
      <c r="Y51" s="1">
        <v>45156</v>
      </c>
      <c r="Z51" t="s">
        <v>4035</v>
      </c>
      <c r="AA51" s="23" t="str">
        <f>INDEX('Step 2-12'!$M:$M,MATCH('Step 2-12'!$R51,'Step 2-12'!$B:$B,0))</f>
        <v>Basic</v>
      </c>
      <c r="AB51" s="23" t="str">
        <f>INDEX('Step 2-12'!$N:$N,MATCH('Step 2-12'!$R51,'Step 2-12'!$B:$B,0))</f>
        <v>Monthly</v>
      </c>
      <c r="AC51" s="23" t="str">
        <f t="shared" si="0"/>
        <v/>
      </c>
      <c r="AD51" s="23" t="str">
        <f>IF(COUNTIFS($AH:$AH,$R51,$AU:$AU,"Yes",$AJ:$AJ,"&gt;="&amp;'Step 1'!$C$7,$AJ:$AJ,"&lt;="&amp;'Step 1'!$C$8)&gt;0,"Yes","No")</f>
        <v>No</v>
      </c>
      <c r="AG51" t="s">
        <v>1843</v>
      </c>
      <c r="AH51" t="s">
        <v>1517</v>
      </c>
      <c r="AI51" t="s">
        <v>1533</v>
      </c>
      <c r="AJ51" s="1">
        <v>45542</v>
      </c>
      <c r="AK51" t="s">
        <v>86</v>
      </c>
      <c r="AL51" t="s">
        <v>18</v>
      </c>
      <c r="AM51">
        <v>315</v>
      </c>
      <c r="AN51">
        <v>267.75</v>
      </c>
      <c r="AO51" s="24" t="str">
        <f>INDEX('Step 2-12'!$Z:$Z,MATCH('Step 2-12'!$AH51,'Step 2-12'!$R:$R,0))</f>
        <v>Affiliate</v>
      </c>
      <c r="AP51" s="24" t="str">
        <f>INDEX('Step 2-12'!$V:$V,MATCH('Step 2-12'!$AH51,'Step 2-12'!$R:$R,0))</f>
        <v>North America</v>
      </c>
      <c r="AQ51" s="24" t="str">
        <f>INDEX('Step 2-12'!$W:$W,MATCH('Step 2-12'!$AH51,'Step 2-12'!$R:$R,0))</f>
        <v>Retail</v>
      </c>
      <c r="AR51" s="24" t="str">
        <f>INDEX('Step 2-12'!$X:$X,MATCH('Step 2-12'!$AH51,'Step 2-12'!$R:$R,0))</f>
        <v>Mid-Market</v>
      </c>
      <c r="AS51" s="23" t="str">
        <f>INDEX('Step 2-12'!$AA:$AA,MATCH('Step 2-12'!$AH51,'Step 2-12'!$R:$R,0))</f>
        <v>Basic</v>
      </c>
      <c r="AT51" s="23" t="str">
        <f>INDEX('Step 2-12'!$AB:$AB,MATCH('Step 2-12'!$AH51,'Step 2-12'!$R:$R,0))</f>
        <v>Monthly</v>
      </c>
      <c r="AU51" s="23" t="str">
        <f>INDEX($J$20:$J$1603,MATCH($AH51,$B$20:$B$1603,0))</f>
        <v/>
      </c>
    </row>
    <row r="52" spans="1:47" x14ac:dyDescent="0.25">
      <c r="A52" t="s">
        <v>57</v>
      </c>
      <c r="B52" t="s">
        <v>53</v>
      </c>
      <c r="C52" t="s">
        <v>17</v>
      </c>
      <c r="D52" s="1" t="s">
        <v>18</v>
      </c>
      <c r="E52" s="1">
        <v>45448</v>
      </c>
      <c r="F52" s="1">
        <v>45478</v>
      </c>
      <c r="G52" t="s">
        <v>19</v>
      </c>
      <c r="H52">
        <v>75</v>
      </c>
      <c r="I52" s="23" t="str">
        <f>IF(AND(E52&lt;=EOMONTH('Step 1'!$C$7,0),F52&gt;='Step 1'!$C$7),"Yes","No")</f>
        <v>No</v>
      </c>
      <c r="J52" s="23" t="str">
        <f>IF(I52="Yes",IF(COUNTIFS($B$21:$B52,B52,$I$21:$I52,"Yes")=1,"Yes",""),"")</f>
        <v/>
      </c>
      <c r="K52" s="23" t="str">
        <f>IF(J52="Yes",IF(COUNTIFS($B:$B,B52,$F:$F,"&gt;="&amp;'Step 1'!$C$8)&gt;0,"Retained","Churned"),"")</f>
        <v/>
      </c>
      <c r="L52" s="24">
        <f>_xlfn.MINIFS($E:$E,$B:$B,B52)</f>
        <v>45355</v>
      </c>
      <c r="M52" s="24" t="str">
        <f>INDEX($C:$C,MATCH($L52,$E:$E,0))</f>
        <v>Pro</v>
      </c>
      <c r="N52" s="24" t="str">
        <f>INDEX($D:$D,MATCH($L52,$E:$E,0))</f>
        <v>Monthly</v>
      </c>
      <c r="O52" s="23" t="str">
        <f>INDEX('Step 2-12'!$W:$W,MATCH('Step 2-12'!$B52,'Step 2-12'!$R:$R,0))</f>
        <v>Healthcare</v>
      </c>
      <c r="P52" s="23" t="str">
        <f>INDEX('Step 2-12'!$Z:$Z,MATCH('Step 2-12'!$B52,'Step 2-12'!$R:$R,0))</f>
        <v>Social Media</v>
      </c>
      <c r="R52" t="s">
        <v>304</v>
      </c>
      <c r="S52" t="s">
        <v>4137</v>
      </c>
      <c r="T52" t="s">
        <v>4138</v>
      </c>
      <c r="U52" t="s">
        <v>4139</v>
      </c>
      <c r="V52" t="s">
        <v>4045</v>
      </c>
      <c r="W52" t="s">
        <v>4064</v>
      </c>
      <c r="X52" t="s">
        <v>4034</v>
      </c>
      <c r="Y52" s="1">
        <v>44774</v>
      </c>
      <c r="Z52" t="s">
        <v>4035</v>
      </c>
      <c r="AA52" s="23" t="str">
        <f>INDEX('Step 2-12'!$M:$M,MATCH('Step 2-12'!$R52,'Step 2-12'!$B:$B,0))</f>
        <v>Pro</v>
      </c>
      <c r="AB52" s="23" t="str">
        <f>INDEX('Step 2-12'!$N:$N,MATCH('Step 2-12'!$R52,'Step 2-12'!$B:$B,0))</f>
        <v>Monthly</v>
      </c>
      <c r="AC52" s="23" t="str">
        <f t="shared" si="0"/>
        <v/>
      </c>
      <c r="AD52" s="23" t="str">
        <f>IF(COUNTIFS($AH:$AH,$R52,$AU:$AU,"Yes",$AJ:$AJ,"&gt;="&amp;'Step 1'!$C$7,$AJ:$AJ,"&lt;="&amp;'Step 1'!$C$8)&gt;0,"Yes","No")</f>
        <v>No</v>
      </c>
      <c r="AG52" t="s">
        <v>1844</v>
      </c>
      <c r="AH52" t="s">
        <v>1517</v>
      </c>
      <c r="AI52" t="s">
        <v>1533</v>
      </c>
      <c r="AJ52" s="1">
        <v>45572</v>
      </c>
      <c r="AK52" t="s">
        <v>86</v>
      </c>
      <c r="AL52" t="s">
        <v>18</v>
      </c>
      <c r="AM52">
        <v>315</v>
      </c>
      <c r="AN52">
        <v>267.75</v>
      </c>
      <c r="AO52" s="24" t="str">
        <f>INDEX('Step 2-12'!$Z:$Z,MATCH('Step 2-12'!$AH52,'Step 2-12'!$R:$R,0))</f>
        <v>Affiliate</v>
      </c>
      <c r="AP52" s="24" t="str">
        <f>INDEX('Step 2-12'!$V:$V,MATCH('Step 2-12'!$AH52,'Step 2-12'!$R:$R,0))</f>
        <v>North America</v>
      </c>
      <c r="AQ52" s="24" t="str">
        <f>INDEX('Step 2-12'!$W:$W,MATCH('Step 2-12'!$AH52,'Step 2-12'!$R:$R,0))</f>
        <v>Retail</v>
      </c>
      <c r="AR52" s="24" t="str">
        <f>INDEX('Step 2-12'!$X:$X,MATCH('Step 2-12'!$AH52,'Step 2-12'!$R:$R,0))</f>
        <v>Mid-Market</v>
      </c>
      <c r="AS52" s="23" t="str">
        <f>INDEX('Step 2-12'!$AA:$AA,MATCH('Step 2-12'!$AH52,'Step 2-12'!$R:$R,0))</f>
        <v>Basic</v>
      </c>
      <c r="AT52" s="23" t="str">
        <f>INDEX('Step 2-12'!$AB:$AB,MATCH('Step 2-12'!$AH52,'Step 2-12'!$R:$R,0))</f>
        <v>Monthly</v>
      </c>
      <c r="AU52" s="23" t="str">
        <f>INDEX($J$20:$J$1603,MATCH($AH52,$B$20:$B$1603,0))</f>
        <v/>
      </c>
    </row>
    <row r="53" spans="1:47" x14ac:dyDescent="0.25">
      <c r="A53" t="s">
        <v>58</v>
      </c>
      <c r="B53" t="s">
        <v>53</v>
      </c>
      <c r="C53" t="s">
        <v>17</v>
      </c>
      <c r="D53" s="1" t="s">
        <v>18</v>
      </c>
      <c r="E53" s="1">
        <v>45479</v>
      </c>
      <c r="F53" s="1">
        <v>45509</v>
      </c>
      <c r="G53" t="s">
        <v>19</v>
      </c>
      <c r="H53">
        <v>75</v>
      </c>
      <c r="I53" s="23" t="str">
        <f>IF(AND(E53&lt;=EOMONTH('Step 1'!$C$7,0),F53&gt;='Step 1'!$C$7),"Yes","No")</f>
        <v>No</v>
      </c>
      <c r="J53" s="23" t="str">
        <f>IF(I53="Yes",IF(COUNTIFS($B$21:$B53,B53,$I$21:$I53,"Yes")=1,"Yes",""),"")</f>
        <v/>
      </c>
      <c r="K53" s="23" t="str">
        <f>IF(J53="Yes",IF(COUNTIFS($B:$B,B53,$F:$F,"&gt;="&amp;'Step 1'!$C$8)&gt;0,"Retained","Churned"),"")</f>
        <v/>
      </c>
      <c r="L53" s="24">
        <f>_xlfn.MINIFS($E:$E,$B:$B,B53)</f>
        <v>45355</v>
      </c>
      <c r="M53" s="24" t="str">
        <f>INDEX($C:$C,MATCH($L53,$E:$E,0))</f>
        <v>Pro</v>
      </c>
      <c r="N53" s="24" t="str">
        <f>INDEX($D:$D,MATCH($L53,$E:$E,0))</f>
        <v>Monthly</v>
      </c>
      <c r="O53" s="23" t="str">
        <f>INDEX('Step 2-12'!$W:$W,MATCH('Step 2-12'!$B53,'Step 2-12'!$R:$R,0))</f>
        <v>Healthcare</v>
      </c>
      <c r="P53" s="23" t="str">
        <f>INDEX('Step 2-12'!$Z:$Z,MATCH('Step 2-12'!$B53,'Step 2-12'!$R:$R,0))</f>
        <v>Social Media</v>
      </c>
      <c r="R53" t="s">
        <v>310</v>
      </c>
      <c r="S53" t="s">
        <v>4140</v>
      </c>
      <c r="T53" t="s">
        <v>4141</v>
      </c>
      <c r="U53" t="s">
        <v>4142</v>
      </c>
      <c r="V53" t="s">
        <v>4045</v>
      </c>
      <c r="W53" t="s">
        <v>4085</v>
      </c>
      <c r="X53" t="s">
        <v>86</v>
      </c>
      <c r="Y53" s="1">
        <v>45324</v>
      </c>
      <c r="Z53" t="s">
        <v>4041</v>
      </c>
      <c r="AA53" s="23" t="str">
        <f>INDEX('Step 2-12'!$M:$M,MATCH('Step 2-12'!$R53,'Step 2-12'!$B:$B,0))</f>
        <v>Pro</v>
      </c>
      <c r="AB53" s="23" t="str">
        <f>INDEX('Step 2-12'!$N:$N,MATCH('Step 2-12'!$R53,'Step 2-12'!$B:$B,0))</f>
        <v>Monthly</v>
      </c>
      <c r="AC53" s="23" t="str">
        <f t="shared" si="0"/>
        <v/>
      </c>
      <c r="AD53" s="23" t="str">
        <f>IF(COUNTIFS($AH:$AH,$R53,$AU:$AU,"Yes",$AJ:$AJ,"&gt;="&amp;'Step 1'!$C$7,$AJ:$AJ,"&lt;="&amp;'Step 1'!$C$8)&gt;0,"Yes","No")</f>
        <v>No</v>
      </c>
      <c r="AG53" t="s">
        <v>1845</v>
      </c>
      <c r="AH53" t="s">
        <v>1517</v>
      </c>
      <c r="AI53" t="s">
        <v>1534</v>
      </c>
      <c r="AJ53" s="1">
        <v>45573</v>
      </c>
      <c r="AK53" t="s">
        <v>86</v>
      </c>
      <c r="AL53" t="s">
        <v>18</v>
      </c>
      <c r="AM53">
        <v>315</v>
      </c>
      <c r="AN53">
        <v>267.75</v>
      </c>
      <c r="AO53" s="24" t="str">
        <f>INDEX('Step 2-12'!$Z:$Z,MATCH('Step 2-12'!$AH53,'Step 2-12'!$R:$R,0))</f>
        <v>Affiliate</v>
      </c>
      <c r="AP53" s="24" t="str">
        <f>INDEX('Step 2-12'!$V:$V,MATCH('Step 2-12'!$AH53,'Step 2-12'!$R:$R,0))</f>
        <v>North America</v>
      </c>
      <c r="AQ53" s="24" t="str">
        <f>INDEX('Step 2-12'!$W:$W,MATCH('Step 2-12'!$AH53,'Step 2-12'!$R:$R,0))</f>
        <v>Retail</v>
      </c>
      <c r="AR53" s="24" t="str">
        <f>INDEX('Step 2-12'!$X:$X,MATCH('Step 2-12'!$AH53,'Step 2-12'!$R:$R,0))</f>
        <v>Mid-Market</v>
      </c>
      <c r="AS53" s="23" t="str">
        <f>INDEX('Step 2-12'!$AA:$AA,MATCH('Step 2-12'!$AH53,'Step 2-12'!$R:$R,0))</f>
        <v>Basic</v>
      </c>
      <c r="AT53" s="23" t="str">
        <f>INDEX('Step 2-12'!$AB:$AB,MATCH('Step 2-12'!$AH53,'Step 2-12'!$R:$R,0))</f>
        <v>Monthly</v>
      </c>
      <c r="AU53" s="23" t="str">
        <f>INDEX($J$20:$J$1603,MATCH($AH53,$B$20:$B$1603,0))</f>
        <v/>
      </c>
    </row>
    <row r="54" spans="1:47" x14ac:dyDescent="0.25">
      <c r="A54" t="s">
        <v>59</v>
      </c>
      <c r="B54" t="s">
        <v>53</v>
      </c>
      <c r="C54" t="s">
        <v>17</v>
      </c>
      <c r="D54" s="1" t="s">
        <v>18</v>
      </c>
      <c r="E54" s="1">
        <v>45510</v>
      </c>
      <c r="F54" s="1">
        <v>45540</v>
      </c>
      <c r="G54" t="s">
        <v>19</v>
      </c>
      <c r="H54">
        <v>75</v>
      </c>
      <c r="I54" s="23" t="str">
        <f>IF(AND(E54&lt;=EOMONTH('Step 1'!$C$7,0),F54&gt;='Step 1'!$C$7),"Yes","No")</f>
        <v>No</v>
      </c>
      <c r="J54" s="23" t="str">
        <f>IF(I54="Yes",IF(COUNTIFS($B$21:$B54,B54,$I$21:$I54,"Yes")=1,"Yes",""),"")</f>
        <v/>
      </c>
      <c r="K54" s="23" t="str">
        <f>IF(J54="Yes",IF(COUNTIFS($B:$B,B54,$F:$F,"&gt;="&amp;'Step 1'!$C$8)&gt;0,"Retained","Churned"),"")</f>
        <v/>
      </c>
      <c r="L54" s="24">
        <f>_xlfn.MINIFS($E:$E,$B:$B,B54)</f>
        <v>45355</v>
      </c>
      <c r="M54" s="24" t="str">
        <f>INDEX($C:$C,MATCH($L54,$E:$E,0))</f>
        <v>Pro</v>
      </c>
      <c r="N54" s="24" t="str">
        <f>INDEX($D:$D,MATCH($L54,$E:$E,0))</f>
        <v>Monthly</v>
      </c>
      <c r="O54" s="23" t="str">
        <f>INDEX('Step 2-12'!$W:$W,MATCH('Step 2-12'!$B54,'Step 2-12'!$R:$R,0))</f>
        <v>Healthcare</v>
      </c>
      <c r="P54" s="23" t="str">
        <f>INDEX('Step 2-12'!$Z:$Z,MATCH('Step 2-12'!$B54,'Step 2-12'!$R:$R,0))</f>
        <v>Social Media</v>
      </c>
      <c r="R54" t="s">
        <v>322</v>
      </c>
      <c r="S54" t="s">
        <v>4143</v>
      </c>
      <c r="T54" t="s">
        <v>4144</v>
      </c>
      <c r="U54" t="s">
        <v>4145</v>
      </c>
      <c r="V54" t="s">
        <v>4045</v>
      </c>
      <c r="W54" t="s">
        <v>4040</v>
      </c>
      <c r="X54" t="s">
        <v>4034</v>
      </c>
      <c r="Y54" s="1">
        <v>44794</v>
      </c>
      <c r="Z54" t="s">
        <v>4035</v>
      </c>
      <c r="AA54" s="23" t="str">
        <f>INDEX('Step 2-12'!$M:$M,MATCH('Step 2-12'!$R54,'Step 2-12'!$B:$B,0))</f>
        <v>Enterprise</v>
      </c>
      <c r="AB54" s="23" t="str">
        <f>INDEX('Step 2-12'!$N:$N,MATCH('Step 2-12'!$R54,'Step 2-12'!$B:$B,0))</f>
        <v>Annual</v>
      </c>
      <c r="AC54" s="23" t="str">
        <f t="shared" si="0"/>
        <v>Yes</v>
      </c>
      <c r="AD54" s="23" t="str">
        <f>IF(COUNTIFS($AH:$AH,$R54,$AU:$AU,"Yes",$AJ:$AJ,"&gt;="&amp;'Step 1'!$C$7,$AJ:$AJ,"&lt;="&amp;'Step 1'!$C$8)&gt;0,"Yes","No")</f>
        <v>Yes</v>
      </c>
      <c r="AG54" t="s">
        <v>1846</v>
      </c>
      <c r="AH54" t="s">
        <v>1517</v>
      </c>
      <c r="AI54" t="s">
        <v>1535</v>
      </c>
      <c r="AJ54" s="1">
        <v>45604</v>
      </c>
      <c r="AK54" t="s">
        <v>86</v>
      </c>
      <c r="AL54" t="s">
        <v>18</v>
      </c>
      <c r="AM54">
        <v>315</v>
      </c>
      <c r="AN54">
        <v>267.75</v>
      </c>
      <c r="AO54" s="24" t="str">
        <f>INDEX('Step 2-12'!$Z:$Z,MATCH('Step 2-12'!$AH54,'Step 2-12'!$R:$R,0))</f>
        <v>Affiliate</v>
      </c>
      <c r="AP54" s="24" t="str">
        <f>INDEX('Step 2-12'!$V:$V,MATCH('Step 2-12'!$AH54,'Step 2-12'!$R:$R,0))</f>
        <v>North America</v>
      </c>
      <c r="AQ54" s="24" t="str">
        <f>INDEX('Step 2-12'!$W:$W,MATCH('Step 2-12'!$AH54,'Step 2-12'!$R:$R,0))</f>
        <v>Retail</v>
      </c>
      <c r="AR54" s="24" t="str">
        <f>INDEX('Step 2-12'!$X:$X,MATCH('Step 2-12'!$AH54,'Step 2-12'!$R:$R,0))</f>
        <v>Mid-Market</v>
      </c>
      <c r="AS54" s="23" t="str">
        <f>INDEX('Step 2-12'!$AA:$AA,MATCH('Step 2-12'!$AH54,'Step 2-12'!$R:$R,0))</f>
        <v>Basic</v>
      </c>
      <c r="AT54" s="23" t="str">
        <f>INDEX('Step 2-12'!$AB:$AB,MATCH('Step 2-12'!$AH54,'Step 2-12'!$R:$R,0))</f>
        <v>Monthly</v>
      </c>
      <c r="AU54" s="23" t="str">
        <f>INDEX($J$20:$J$1603,MATCH($AH54,$B$20:$B$1603,0))</f>
        <v/>
      </c>
    </row>
    <row r="55" spans="1:47" x14ac:dyDescent="0.25">
      <c r="A55" t="s">
        <v>60</v>
      </c>
      <c r="B55" t="s">
        <v>53</v>
      </c>
      <c r="C55" t="s">
        <v>17</v>
      </c>
      <c r="D55" s="1" t="s">
        <v>18</v>
      </c>
      <c r="E55" s="1">
        <v>45541</v>
      </c>
      <c r="F55" s="1">
        <v>45546</v>
      </c>
      <c r="G55" t="s">
        <v>47</v>
      </c>
      <c r="H55">
        <v>75</v>
      </c>
      <c r="I55" s="23" t="str">
        <f>IF(AND(E55&lt;=EOMONTH('Step 1'!$C$7,0),F55&gt;='Step 1'!$C$7),"Yes","No")</f>
        <v>No</v>
      </c>
      <c r="J55" s="23" t="str">
        <f>IF(I55="Yes",IF(COUNTIFS($B$21:$B55,B55,$I$21:$I55,"Yes")=1,"Yes",""),"")</f>
        <v/>
      </c>
      <c r="K55" s="23" t="str">
        <f>IF(J55="Yes",IF(COUNTIFS($B:$B,B55,$F:$F,"&gt;="&amp;'Step 1'!$C$8)&gt;0,"Retained","Churned"),"")</f>
        <v/>
      </c>
      <c r="L55" s="24">
        <f>_xlfn.MINIFS($E:$E,$B:$B,B55)</f>
        <v>45355</v>
      </c>
      <c r="M55" s="24" t="str">
        <f>INDEX($C:$C,MATCH($L55,$E:$E,0))</f>
        <v>Pro</v>
      </c>
      <c r="N55" s="24" t="str">
        <f>INDEX($D:$D,MATCH($L55,$E:$E,0))</f>
        <v>Monthly</v>
      </c>
      <c r="O55" s="23" t="str">
        <f>INDEX('Step 2-12'!$W:$W,MATCH('Step 2-12'!$B55,'Step 2-12'!$R:$R,0))</f>
        <v>Healthcare</v>
      </c>
      <c r="P55" s="23" t="str">
        <f>INDEX('Step 2-12'!$Z:$Z,MATCH('Step 2-12'!$B55,'Step 2-12'!$R:$R,0))</f>
        <v>Social Media</v>
      </c>
      <c r="R55" t="s">
        <v>326</v>
      </c>
      <c r="S55" t="s">
        <v>4146</v>
      </c>
      <c r="T55" t="s">
        <v>4147</v>
      </c>
      <c r="U55" t="s">
        <v>4148</v>
      </c>
      <c r="V55" t="s">
        <v>4032</v>
      </c>
      <c r="W55" t="s">
        <v>4085</v>
      </c>
      <c r="X55" t="s">
        <v>4034</v>
      </c>
      <c r="Y55" s="1">
        <v>45552</v>
      </c>
      <c r="Z55" t="s">
        <v>4035</v>
      </c>
      <c r="AA55" s="23" t="str">
        <f>INDEX('Step 2-12'!$M:$M,MATCH('Step 2-12'!$R55,'Step 2-12'!$B:$B,0))</f>
        <v>Basic</v>
      </c>
      <c r="AB55" s="23" t="str">
        <f>INDEX('Step 2-12'!$N:$N,MATCH('Step 2-12'!$R55,'Step 2-12'!$B:$B,0))</f>
        <v>Monthly</v>
      </c>
      <c r="AC55" s="23" t="str">
        <f t="shared" si="0"/>
        <v/>
      </c>
      <c r="AD55" s="23" t="str">
        <f>IF(COUNTIFS($AH:$AH,$R55,$AU:$AU,"Yes",$AJ:$AJ,"&gt;="&amp;'Step 1'!$C$7,$AJ:$AJ,"&lt;="&amp;'Step 1'!$C$8)&gt;0,"Yes","No")</f>
        <v>No</v>
      </c>
      <c r="AG55" t="s">
        <v>1847</v>
      </c>
      <c r="AH55" t="s">
        <v>1517</v>
      </c>
      <c r="AI55" t="s">
        <v>1535</v>
      </c>
      <c r="AJ55" s="1">
        <v>45634</v>
      </c>
      <c r="AK55" t="s">
        <v>86</v>
      </c>
      <c r="AL55" t="s">
        <v>18</v>
      </c>
      <c r="AM55">
        <v>315</v>
      </c>
      <c r="AN55">
        <v>267.75</v>
      </c>
      <c r="AO55" s="24" t="str">
        <f>INDEX('Step 2-12'!$Z:$Z,MATCH('Step 2-12'!$AH55,'Step 2-12'!$R:$R,0))</f>
        <v>Affiliate</v>
      </c>
      <c r="AP55" s="24" t="str">
        <f>INDEX('Step 2-12'!$V:$V,MATCH('Step 2-12'!$AH55,'Step 2-12'!$R:$R,0))</f>
        <v>North America</v>
      </c>
      <c r="AQ55" s="24" t="str">
        <f>INDEX('Step 2-12'!$W:$W,MATCH('Step 2-12'!$AH55,'Step 2-12'!$R:$R,0))</f>
        <v>Retail</v>
      </c>
      <c r="AR55" s="24" t="str">
        <f>INDEX('Step 2-12'!$X:$X,MATCH('Step 2-12'!$AH55,'Step 2-12'!$R:$R,0))</f>
        <v>Mid-Market</v>
      </c>
      <c r="AS55" s="23" t="str">
        <f>INDEX('Step 2-12'!$AA:$AA,MATCH('Step 2-12'!$AH55,'Step 2-12'!$R:$R,0))</f>
        <v>Basic</v>
      </c>
      <c r="AT55" s="23" t="str">
        <f>INDEX('Step 2-12'!$AB:$AB,MATCH('Step 2-12'!$AH55,'Step 2-12'!$R:$R,0))</f>
        <v>Monthly</v>
      </c>
      <c r="AU55" s="23" t="str">
        <f>INDEX($J$20:$J$1603,MATCH($AH55,$B$20:$B$1603,0))</f>
        <v/>
      </c>
    </row>
    <row r="56" spans="1:47" x14ac:dyDescent="0.25">
      <c r="A56" t="s">
        <v>61</v>
      </c>
      <c r="B56" t="s">
        <v>62</v>
      </c>
      <c r="C56" t="s">
        <v>17</v>
      </c>
      <c r="D56" s="1" t="s">
        <v>18</v>
      </c>
      <c r="E56" s="1">
        <v>44718</v>
      </c>
      <c r="F56" s="1">
        <v>44748</v>
      </c>
      <c r="G56" t="s">
        <v>19</v>
      </c>
      <c r="H56">
        <v>75</v>
      </c>
      <c r="I56" s="23" t="str">
        <f>IF(AND(E56&lt;=EOMONTH('Step 1'!$C$7,0),F56&gt;='Step 1'!$C$7),"Yes","No")</f>
        <v>No</v>
      </c>
      <c r="J56" s="23" t="str">
        <f>IF(I56="Yes",IF(COUNTIFS($B$21:$B56,B56,$I$21:$I56,"Yes")=1,"Yes",""),"")</f>
        <v/>
      </c>
      <c r="K56" s="23" t="str">
        <f>IF(J56="Yes",IF(COUNTIFS($B:$B,B56,$F:$F,"&gt;="&amp;'Step 1'!$C$8)&gt;0,"Retained","Churned"),"")</f>
        <v/>
      </c>
      <c r="L56" s="24">
        <f>_xlfn.MINIFS($E:$E,$B:$B,B56)</f>
        <v>44718</v>
      </c>
      <c r="M56" s="24" t="str">
        <f>INDEX($C:$C,MATCH($L56,$E:$E,0))</f>
        <v>Basic</v>
      </c>
      <c r="N56" s="24" t="str">
        <f>INDEX($D:$D,MATCH($L56,$E:$E,0))</f>
        <v>Monthly</v>
      </c>
      <c r="O56" s="23" t="str">
        <f>INDEX('Step 2-12'!$W:$W,MATCH('Step 2-12'!$B56,'Step 2-12'!$R:$R,0))</f>
        <v>Retail</v>
      </c>
      <c r="P56" s="23" t="str">
        <f>INDEX('Step 2-12'!$Z:$Z,MATCH('Step 2-12'!$B56,'Step 2-12'!$R:$R,0))</f>
        <v>Social Media</v>
      </c>
      <c r="R56" t="s">
        <v>331</v>
      </c>
      <c r="S56" t="s">
        <v>4149</v>
      </c>
      <c r="T56" t="s">
        <v>4150</v>
      </c>
      <c r="U56" t="s">
        <v>4151</v>
      </c>
      <c r="V56" t="s">
        <v>4045</v>
      </c>
      <c r="W56" t="s">
        <v>4033</v>
      </c>
      <c r="X56" t="s">
        <v>4034</v>
      </c>
      <c r="Y56" s="1">
        <v>45044</v>
      </c>
      <c r="Z56" t="s">
        <v>4050</v>
      </c>
      <c r="AA56" s="23" t="str">
        <f>INDEX('Step 2-12'!$M:$M,MATCH('Step 2-12'!$R56,'Step 2-12'!$B:$B,0))</f>
        <v>Basic</v>
      </c>
      <c r="AB56" s="23" t="str">
        <f>INDEX('Step 2-12'!$N:$N,MATCH('Step 2-12'!$R56,'Step 2-12'!$B:$B,0))</f>
        <v>Annual</v>
      </c>
      <c r="AC56" s="23" t="str">
        <f t="shared" si="0"/>
        <v/>
      </c>
      <c r="AD56" s="23" t="str">
        <f>IF(COUNTIFS($AH:$AH,$R56,$AU:$AU,"Yes",$AJ:$AJ,"&gt;="&amp;'Step 1'!$C$7,$AJ:$AJ,"&lt;="&amp;'Step 1'!$C$8)&gt;0,"Yes","No")</f>
        <v>No</v>
      </c>
      <c r="AG56" t="s">
        <v>1848</v>
      </c>
      <c r="AH56" t="s">
        <v>1517</v>
      </c>
      <c r="AI56" t="s">
        <v>1536</v>
      </c>
      <c r="AJ56" s="1">
        <v>45635</v>
      </c>
      <c r="AK56" t="s">
        <v>86</v>
      </c>
      <c r="AL56" t="s">
        <v>18</v>
      </c>
      <c r="AM56">
        <v>315</v>
      </c>
      <c r="AN56">
        <v>267.75</v>
      </c>
      <c r="AO56" s="24" t="str">
        <f>INDEX('Step 2-12'!$Z:$Z,MATCH('Step 2-12'!$AH56,'Step 2-12'!$R:$R,0))</f>
        <v>Affiliate</v>
      </c>
      <c r="AP56" s="24" t="str">
        <f>INDEX('Step 2-12'!$V:$V,MATCH('Step 2-12'!$AH56,'Step 2-12'!$R:$R,0))</f>
        <v>North America</v>
      </c>
      <c r="AQ56" s="24" t="str">
        <f>INDEX('Step 2-12'!$W:$W,MATCH('Step 2-12'!$AH56,'Step 2-12'!$R:$R,0))</f>
        <v>Retail</v>
      </c>
      <c r="AR56" s="24" t="str">
        <f>INDEX('Step 2-12'!$X:$X,MATCH('Step 2-12'!$AH56,'Step 2-12'!$R:$R,0))</f>
        <v>Mid-Market</v>
      </c>
      <c r="AS56" s="23" t="str">
        <f>INDEX('Step 2-12'!$AA:$AA,MATCH('Step 2-12'!$AH56,'Step 2-12'!$R:$R,0))</f>
        <v>Basic</v>
      </c>
      <c r="AT56" s="23" t="str">
        <f>INDEX('Step 2-12'!$AB:$AB,MATCH('Step 2-12'!$AH56,'Step 2-12'!$R:$R,0))</f>
        <v>Monthly</v>
      </c>
      <c r="AU56" s="23" t="str">
        <f>INDEX($J$20:$J$1603,MATCH($AH56,$B$20:$B$1603,0))</f>
        <v/>
      </c>
    </row>
    <row r="57" spans="1:47" x14ac:dyDescent="0.25">
      <c r="A57" t="s">
        <v>63</v>
      </c>
      <c r="B57" t="s">
        <v>62</v>
      </c>
      <c r="C57" t="s">
        <v>17</v>
      </c>
      <c r="D57" s="1" t="s">
        <v>18</v>
      </c>
      <c r="E57" s="1">
        <v>44749</v>
      </c>
      <c r="F57" s="1">
        <v>44765</v>
      </c>
      <c r="G57" t="s">
        <v>47</v>
      </c>
      <c r="H57">
        <v>75</v>
      </c>
      <c r="I57" s="23" t="str">
        <f>IF(AND(E57&lt;=EOMONTH('Step 1'!$C$7,0),F57&gt;='Step 1'!$C$7),"Yes","No")</f>
        <v>No</v>
      </c>
      <c r="J57" s="23" t="str">
        <f>IF(I57="Yes",IF(COUNTIFS($B$21:$B57,B57,$I$21:$I57,"Yes")=1,"Yes",""),"")</f>
        <v/>
      </c>
      <c r="K57" s="23" t="str">
        <f>IF(J57="Yes",IF(COUNTIFS($B:$B,B57,$F:$F,"&gt;="&amp;'Step 1'!$C$8)&gt;0,"Retained","Churned"),"")</f>
        <v/>
      </c>
      <c r="L57" s="24">
        <f>_xlfn.MINIFS($E:$E,$B:$B,B57)</f>
        <v>44718</v>
      </c>
      <c r="M57" s="24" t="str">
        <f>INDEX($C:$C,MATCH($L57,$E:$E,0))</f>
        <v>Basic</v>
      </c>
      <c r="N57" s="24" t="str">
        <f>INDEX($D:$D,MATCH($L57,$E:$E,0))</f>
        <v>Monthly</v>
      </c>
      <c r="O57" s="23" t="str">
        <f>INDEX('Step 2-12'!$W:$W,MATCH('Step 2-12'!$B57,'Step 2-12'!$R:$R,0))</f>
        <v>Retail</v>
      </c>
      <c r="P57" s="23" t="str">
        <f>INDEX('Step 2-12'!$Z:$Z,MATCH('Step 2-12'!$B57,'Step 2-12'!$R:$R,0))</f>
        <v>Social Media</v>
      </c>
      <c r="R57" t="s">
        <v>334</v>
      </c>
      <c r="S57" t="s">
        <v>4152</v>
      </c>
      <c r="T57" t="s">
        <v>4153</v>
      </c>
      <c r="U57" t="s">
        <v>4154</v>
      </c>
      <c r="V57" t="s">
        <v>4032</v>
      </c>
      <c r="W57" t="s">
        <v>4064</v>
      </c>
      <c r="X57" t="s">
        <v>4034</v>
      </c>
      <c r="Y57" s="1">
        <v>44915</v>
      </c>
      <c r="Z57" t="s">
        <v>4041</v>
      </c>
      <c r="AA57" s="23" t="str">
        <f>INDEX('Step 2-12'!$M:$M,MATCH('Step 2-12'!$R57,'Step 2-12'!$B:$B,0))</f>
        <v>Basic</v>
      </c>
      <c r="AB57" s="23" t="str">
        <f>INDEX('Step 2-12'!$N:$N,MATCH('Step 2-12'!$R57,'Step 2-12'!$B:$B,0))</f>
        <v>Monthly</v>
      </c>
      <c r="AC57" s="23" t="str">
        <f t="shared" si="0"/>
        <v>Yes</v>
      </c>
      <c r="AD57" s="23" t="str">
        <f>IF(COUNTIFS($AH:$AH,$R57,$AU:$AU,"Yes",$AJ:$AJ,"&gt;="&amp;'Step 1'!$C$7,$AJ:$AJ,"&lt;="&amp;'Step 1'!$C$8)&gt;0,"Yes","No")</f>
        <v>Yes</v>
      </c>
      <c r="AG57" t="s">
        <v>1849</v>
      </c>
      <c r="AH57" t="s">
        <v>705</v>
      </c>
      <c r="AI57" t="s">
        <v>704</v>
      </c>
      <c r="AJ57" s="1">
        <v>44685</v>
      </c>
      <c r="AK57" t="s">
        <v>50</v>
      </c>
      <c r="AL57" t="s">
        <v>18</v>
      </c>
      <c r="AM57">
        <v>135</v>
      </c>
      <c r="AN57">
        <v>110.7</v>
      </c>
      <c r="AO57" s="24" t="str">
        <f>INDEX('Step 2-12'!$Z:$Z,MATCH('Step 2-12'!$AH57,'Step 2-12'!$R:$R,0))</f>
        <v>Paid Search</v>
      </c>
      <c r="AP57" s="24" t="str">
        <f>INDEX('Step 2-12'!$V:$V,MATCH('Step 2-12'!$AH57,'Step 2-12'!$R:$R,0))</f>
        <v>Asia-Pacific</v>
      </c>
      <c r="AQ57" s="24" t="str">
        <f>INDEX('Step 2-12'!$W:$W,MATCH('Step 2-12'!$AH57,'Step 2-12'!$R:$R,0))</f>
        <v>Retail</v>
      </c>
      <c r="AR57" s="24" t="str">
        <f>INDEX('Step 2-12'!$X:$X,MATCH('Step 2-12'!$AH57,'Step 2-12'!$R:$R,0))</f>
        <v>SMBs</v>
      </c>
      <c r="AS57" s="23" t="str">
        <f>INDEX('Step 2-12'!$AA:$AA,MATCH('Step 2-12'!$AH57,'Step 2-12'!$R:$R,0))</f>
        <v>Basic</v>
      </c>
      <c r="AT57" s="23" t="str">
        <f>INDEX('Step 2-12'!$AB:$AB,MATCH('Step 2-12'!$AH57,'Step 2-12'!$R:$R,0))</f>
        <v>Monthly</v>
      </c>
      <c r="AU57" s="23" t="str">
        <f>INDEX($J$20:$J$1603,MATCH($AH57,$B$20:$B$1603,0))</f>
        <v/>
      </c>
    </row>
    <row r="58" spans="1:47" x14ac:dyDescent="0.25">
      <c r="A58" t="s">
        <v>64</v>
      </c>
      <c r="B58" t="s">
        <v>65</v>
      </c>
      <c r="C58" t="s">
        <v>17</v>
      </c>
      <c r="D58" s="1" t="s">
        <v>51</v>
      </c>
      <c r="E58" s="1">
        <v>45260</v>
      </c>
      <c r="F58" s="1">
        <v>45625</v>
      </c>
      <c r="G58" t="s">
        <v>19</v>
      </c>
      <c r="H58">
        <v>50</v>
      </c>
      <c r="I58" s="23" t="str">
        <f>IF(AND(E58&lt;=EOMONTH('Step 1'!$C$7,0),F58&gt;='Step 1'!$C$7),"Yes","No")</f>
        <v>No</v>
      </c>
      <c r="J58" s="23" t="str">
        <f>IF(I58="Yes",IF(COUNTIFS($B$21:$B58,B58,$I$21:$I58,"Yes")=1,"Yes",""),"")</f>
        <v/>
      </c>
      <c r="K58" s="23" t="str">
        <f>IF(J58="Yes",IF(COUNTIFS($B:$B,B58,$F:$F,"&gt;="&amp;'Step 1'!$C$8)&gt;0,"Retained","Churned"),"")</f>
        <v/>
      </c>
      <c r="L58" s="24">
        <f>_xlfn.MINIFS($E:$E,$B:$B,B58)</f>
        <v>45260</v>
      </c>
      <c r="M58" s="24" t="str">
        <f>INDEX($C:$C,MATCH($L58,$E:$E,0))</f>
        <v>Basic</v>
      </c>
      <c r="N58" s="24" t="str">
        <f>INDEX($D:$D,MATCH($L58,$E:$E,0))</f>
        <v>Annual</v>
      </c>
      <c r="O58" s="23" t="str">
        <f>INDEX('Step 2-12'!$W:$W,MATCH('Step 2-12'!$B58,'Step 2-12'!$R:$R,0))</f>
        <v>Healthcare</v>
      </c>
      <c r="P58" s="23" t="str">
        <f>INDEX('Step 2-12'!$Z:$Z,MATCH('Step 2-12'!$B58,'Step 2-12'!$R:$R,0))</f>
        <v>Paid Search</v>
      </c>
      <c r="R58" t="s">
        <v>349</v>
      </c>
      <c r="S58" t="s">
        <v>4155</v>
      </c>
      <c r="T58" t="s">
        <v>4156</v>
      </c>
      <c r="U58" t="s">
        <v>4157</v>
      </c>
      <c r="V58" t="s">
        <v>4045</v>
      </c>
      <c r="W58" t="s">
        <v>4033</v>
      </c>
      <c r="X58" t="s">
        <v>4034</v>
      </c>
      <c r="Y58" s="1">
        <v>45371</v>
      </c>
      <c r="Z58" t="s">
        <v>4050</v>
      </c>
      <c r="AA58" s="23" t="str">
        <f>INDEX('Step 2-12'!$M:$M,MATCH('Step 2-12'!$R58,'Step 2-12'!$B:$B,0))</f>
        <v>Basic</v>
      </c>
      <c r="AB58" s="23" t="str">
        <f>INDEX('Step 2-12'!$N:$N,MATCH('Step 2-12'!$R58,'Step 2-12'!$B:$B,0))</f>
        <v>Monthly</v>
      </c>
      <c r="AC58" s="23" t="str">
        <f t="shared" si="0"/>
        <v/>
      </c>
      <c r="AD58" s="23" t="str">
        <f>IF(COUNTIFS($AH:$AH,$R58,$AU:$AU,"Yes",$AJ:$AJ,"&gt;="&amp;'Step 1'!$C$7,$AJ:$AJ,"&lt;="&amp;'Step 1'!$C$8)&gt;0,"Yes","No")</f>
        <v>No</v>
      </c>
      <c r="AG58" t="s">
        <v>1850</v>
      </c>
      <c r="AH58" t="s">
        <v>705</v>
      </c>
      <c r="AI58" t="s">
        <v>706</v>
      </c>
      <c r="AJ58" s="1">
        <v>44716</v>
      </c>
      <c r="AK58" t="s">
        <v>50</v>
      </c>
      <c r="AL58" t="s">
        <v>18</v>
      </c>
      <c r="AM58">
        <v>135</v>
      </c>
      <c r="AN58">
        <v>110.7</v>
      </c>
      <c r="AO58" s="24" t="str">
        <f>INDEX('Step 2-12'!$Z:$Z,MATCH('Step 2-12'!$AH58,'Step 2-12'!$R:$R,0))</f>
        <v>Paid Search</v>
      </c>
      <c r="AP58" s="24" t="str">
        <f>INDEX('Step 2-12'!$V:$V,MATCH('Step 2-12'!$AH58,'Step 2-12'!$R:$R,0))</f>
        <v>Asia-Pacific</v>
      </c>
      <c r="AQ58" s="24" t="str">
        <f>INDEX('Step 2-12'!$W:$W,MATCH('Step 2-12'!$AH58,'Step 2-12'!$R:$R,0))</f>
        <v>Retail</v>
      </c>
      <c r="AR58" s="24" t="str">
        <f>INDEX('Step 2-12'!$X:$X,MATCH('Step 2-12'!$AH58,'Step 2-12'!$R:$R,0))</f>
        <v>SMBs</v>
      </c>
      <c r="AS58" s="23" t="str">
        <f>INDEX('Step 2-12'!$AA:$AA,MATCH('Step 2-12'!$AH58,'Step 2-12'!$R:$R,0))</f>
        <v>Basic</v>
      </c>
      <c r="AT58" s="23" t="str">
        <f>INDEX('Step 2-12'!$AB:$AB,MATCH('Step 2-12'!$AH58,'Step 2-12'!$R:$R,0))</f>
        <v>Monthly</v>
      </c>
      <c r="AU58" s="23" t="str">
        <f>INDEX($J$20:$J$1603,MATCH($AH58,$B$20:$B$1603,0))</f>
        <v/>
      </c>
    </row>
    <row r="59" spans="1:47" x14ac:dyDescent="0.25">
      <c r="A59" t="s">
        <v>66</v>
      </c>
      <c r="B59" t="s">
        <v>65</v>
      </c>
      <c r="C59" t="s">
        <v>17</v>
      </c>
      <c r="D59" s="1" t="s">
        <v>51</v>
      </c>
      <c r="E59" s="1">
        <v>45626</v>
      </c>
      <c r="F59" s="1">
        <v>45658</v>
      </c>
      <c r="G59" t="s">
        <v>19</v>
      </c>
      <c r="H59">
        <v>50</v>
      </c>
      <c r="I59" s="23" t="str">
        <f>IF(AND(E59&lt;=EOMONTH('Step 1'!$C$7,0),F59&gt;='Step 1'!$C$7),"Yes","No")</f>
        <v>No</v>
      </c>
      <c r="J59" s="23" t="str">
        <f>IF(I59="Yes",IF(COUNTIFS($B$21:$B59,B59,$I$21:$I59,"Yes")=1,"Yes",""),"")</f>
        <v/>
      </c>
      <c r="K59" s="23" t="str">
        <f>IF(J59="Yes",IF(COUNTIFS($B:$B,B59,$F:$F,"&gt;="&amp;'Step 1'!$C$8)&gt;0,"Retained","Churned"),"")</f>
        <v/>
      </c>
      <c r="L59" s="24">
        <f>_xlfn.MINIFS($E:$E,$B:$B,B59)</f>
        <v>45260</v>
      </c>
      <c r="M59" s="24" t="str">
        <f>INDEX($C:$C,MATCH($L59,$E:$E,0))</f>
        <v>Basic</v>
      </c>
      <c r="N59" s="24" t="str">
        <f>INDEX($D:$D,MATCH($L59,$E:$E,0))</f>
        <v>Annual</v>
      </c>
      <c r="O59" s="23" t="str">
        <f>INDEX('Step 2-12'!$W:$W,MATCH('Step 2-12'!$B59,'Step 2-12'!$R:$R,0))</f>
        <v>Healthcare</v>
      </c>
      <c r="P59" s="23" t="str">
        <f>INDEX('Step 2-12'!$Z:$Z,MATCH('Step 2-12'!$B59,'Step 2-12'!$R:$R,0))</f>
        <v>Paid Search</v>
      </c>
      <c r="R59" t="s">
        <v>360</v>
      </c>
      <c r="S59" t="s">
        <v>4158</v>
      </c>
      <c r="T59" t="s">
        <v>4159</v>
      </c>
      <c r="U59" t="s">
        <v>4160</v>
      </c>
      <c r="V59" t="s">
        <v>4032</v>
      </c>
      <c r="W59" t="s">
        <v>4040</v>
      </c>
      <c r="X59" t="s">
        <v>4034</v>
      </c>
      <c r="Y59" s="1">
        <v>45485</v>
      </c>
      <c r="Z59" t="s">
        <v>4041</v>
      </c>
      <c r="AA59" s="23" t="str">
        <f>INDEX('Step 2-12'!$M:$M,MATCH('Step 2-12'!$R59,'Step 2-12'!$B:$B,0))</f>
        <v>Pro</v>
      </c>
      <c r="AB59" s="23" t="str">
        <f>INDEX('Step 2-12'!$N:$N,MATCH('Step 2-12'!$R59,'Step 2-12'!$B:$B,0))</f>
        <v>Monthly</v>
      </c>
      <c r="AC59" s="23" t="str">
        <f t="shared" si="0"/>
        <v/>
      </c>
      <c r="AD59" s="23" t="str">
        <f>IF(COUNTIFS($AH:$AH,$R59,$AU:$AU,"Yes",$AJ:$AJ,"&gt;="&amp;'Step 1'!$C$7,$AJ:$AJ,"&lt;="&amp;'Step 1'!$C$8)&gt;0,"Yes","No")</f>
        <v>No</v>
      </c>
      <c r="AG59" t="s">
        <v>1851</v>
      </c>
      <c r="AH59" t="s">
        <v>705</v>
      </c>
      <c r="AI59" t="s">
        <v>706</v>
      </c>
      <c r="AJ59" s="1">
        <v>44746</v>
      </c>
      <c r="AK59" t="s">
        <v>50</v>
      </c>
      <c r="AL59" t="s">
        <v>18</v>
      </c>
      <c r="AM59">
        <v>135</v>
      </c>
      <c r="AN59">
        <v>110.7</v>
      </c>
      <c r="AO59" s="24" t="str">
        <f>INDEX('Step 2-12'!$Z:$Z,MATCH('Step 2-12'!$AH59,'Step 2-12'!$R:$R,0))</f>
        <v>Paid Search</v>
      </c>
      <c r="AP59" s="24" t="str">
        <f>INDEX('Step 2-12'!$V:$V,MATCH('Step 2-12'!$AH59,'Step 2-12'!$R:$R,0))</f>
        <v>Asia-Pacific</v>
      </c>
      <c r="AQ59" s="24" t="str">
        <f>INDEX('Step 2-12'!$W:$W,MATCH('Step 2-12'!$AH59,'Step 2-12'!$R:$R,0))</f>
        <v>Retail</v>
      </c>
      <c r="AR59" s="24" t="str">
        <f>INDEX('Step 2-12'!$X:$X,MATCH('Step 2-12'!$AH59,'Step 2-12'!$R:$R,0))</f>
        <v>SMBs</v>
      </c>
      <c r="AS59" s="23" t="str">
        <f>INDEX('Step 2-12'!$AA:$AA,MATCH('Step 2-12'!$AH59,'Step 2-12'!$R:$R,0))</f>
        <v>Basic</v>
      </c>
      <c r="AT59" s="23" t="str">
        <f>INDEX('Step 2-12'!$AB:$AB,MATCH('Step 2-12'!$AH59,'Step 2-12'!$R:$R,0))</f>
        <v>Monthly</v>
      </c>
      <c r="AU59" s="23" t="str">
        <f>INDEX($J$20:$J$1603,MATCH($AH59,$B$20:$B$1603,0))</f>
        <v/>
      </c>
    </row>
    <row r="60" spans="1:47" x14ac:dyDescent="0.25">
      <c r="A60" t="s">
        <v>67</v>
      </c>
      <c r="B60" t="s">
        <v>68</v>
      </c>
      <c r="C60" t="s">
        <v>17</v>
      </c>
      <c r="D60" s="1" t="s">
        <v>18</v>
      </c>
      <c r="E60" s="1">
        <v>45488</v>
      </c>
      <c r="F60" s="1">
        <v>45518</v>
      </c>
      <c r="G60" t="s">
        <v>19</v>
      </c>
      <c r="H60">
        <v>75</v>
      </c>
      <c r="I60" s="23" t="str">
        <f>IF(AND(E60&lt;=EOMONTH('Step 1'!$C$7,0),F60&gt;='Step 1'!$C$7),"Yes","No")</f>
        <v>No</v>
      </c>
      <c r="J60" s="23" t="str">
        <f>IF(I60="Yes",IF(COUNTIFS($B$21:$B60,B60,$I$21:$I60,"Yes")=1,"Yes",""),"")</f>
        <v/>
      </c>
      <c r="K60" s="23" t="str">
        <f>IF(J60="Yes",IF(COUNTIFS($B:$B,B60,$F:$F,"&gt;="&amp;'Step 1'!$C$8)&gt;0,"Retained","Churned"),"")</f>
        <v/>
      </c>
      <c r="L60" s="24">
        <f>_xlfn.MINIFS($E:$E,$B:$B,B60)</f>
        <v>45488</v>
      </c>
      <c r="M60" s="24" t="str">
        <f>INDEX($C:$C,MATCH($L60,$E:$E,0))</f>
        <v>Basic</v>
      </c>
      <c r="N60" s="24" t="str">
        <f>INDEX($D:$D,MATCH($L60,$E:$E,0))</f>
        <v>Monthly</v>
      </c>
      <c r="O60" s="23" t="str">
        <f>INDEX('Step 2-12'!$W:$W,MATCH('Step 2-12'!$B60,'Step 2-12'!$R:$R,0))</f>
        <v>Other</v>
      </c>
      <c r="P60" s="23" t="str">
        <f>INDEX('Step 2-12'!$Z:$Z,MATCH('Step 2-12'!$B60,'Step 2-12'!$R:$R,0))</f>
        <v>Paid Search</v>
      </c>
      <c r="R60" t="s">
        <v>367</v>
      </c>
      <c r="S60" t="s">
        <v>4161</v>
      </c>
      <c r="T60" t="s">
        <v>4162</v>
      </c>
      <c r="U60" t="s">
        <v>4163</v>
      </c>
      <c r="V60" t="s">
        <v>4045</v>
      </c>
      <c r="W60" t="s">
        <v>4040</v>
      </c>
      <c r="X60" t="s">
        <v>4034</v>
      </c>
      <c r="Y60" s="1">
        <v>44876</v>
      </c>
      <c r="Z60" t="s">
        <v>4050</v>
      </c>
      <c r="AA60" s="23" t="str">
        <f>INDEX('Step 2-12'!$M:$M,MATCH('Step 2-12'!$R60,'Step 2-12'!$B:$B,0))</f>
        <v>Pro</v>
      </c>
      <c r="AB60" s="23" t="str">
        <f>INDEX('Step 2-12'!$N:$N,MATCH('Step 2-12'!$R60,'Step 2-12'!$B:$B,0))</f>
        <v>Monthly</v>
      </c>
      <c r="AC60" s="23" t="str">
        <f t="shared" si="0"/>
        <v/>
      </c>
      <c r="AD60" s="23" t="str">
        <f>IF(COUNTIFS($AH:$AH,$R60,$AU:$AU,"Yes",$AJ:$AJ,"&gt;="&amp;'Step 1'!$C$7,$AJ:$AJ,"&lt;="&amp;'Step 1'!$C$8)&gt;0,"Yes","No")</f>
        <v>No</v>
      </c>
      <c r="AG60" t="s">
        <v>1852</v>
      </c>
      <c r="AH60" t="s">
        <v>705</v>
      </c>
      <c r="AI60" t="s">
        <v>707</v>
      </c>
      <c r="AJ60" s="1">
        <v>44747</v>
      </c>
      <c r="AK60" t="s">
        <v>50</v>
      </c>
      <c r="AL60" t="s">
        <v>18</v>
      </c>
      <c r="AM60">
        <v>135</v>
      </c>
      <c r="AN60">
        <v>110.7</v>
      </c>
      <c r="AO60" s="24" t="str">
        <f>INDEX('Step 2-12'!$Z:$Z,MATCH('Step 2-12'!$AH60,'Step 2-12'!$R:$R,0))</f>
        <v>Paid Search</v>
      </c>
      <c r="AP60" s="24" t="str">
        <f>INDEX('Step 2-12'!$V:$V,MATCH('Step 2-12'!$AH60,'Step 2-12'!$R:$R,0))</f>
        <v>Asia-Pacific</v>
      </c>
      <c r="AQ60" s="24" t="str">
        <f>INDEX('Step 2-12'!$W:$W,MATCH('Step 2-12'!$AH60,'Step 2-12'!$R:$R,0))</f>
        <v>Retail</v>
      </c>
      <c r="AR60" s="24" t="str">
        <f>INDEX('Step 2-12'!$X:$X,MATCH('Step 2-12'!$AH60,'Step 2-12'!$R:$R,0))</f>
        <v>SMBs</v>
      </c>
      <c r="AS60" s="23" t="str">
        <f>INDEX('Step 2-12'!$AA:$AA,MATCH('Step 2-12'!$AH60,'Step 2-12'!$R:$R,0))</f>
        <v>Basic</v>
      </c>
      <c r="AT60" s="23" t="str">
        <f>INDEX('Step 2-12'!$AB:$AB,MATCH('Step 2-12'!$AH60,'Step 2-12'!$R:$R,0))</f>
        <v>Monthly</v>
      </c>
      <c r="AU60" s="23" t="str">
        <f>INDEX($J$20:$J$1603,MATCH($AH60,$B$20:$B$1603,0))</f>
        <v/>
      </c>
    </row>
    <row r="61" spans="1:47" x14ac:dyDescent="0.25">
      <c r="A61" t="s">
        <v>69</v>
      </c>
      <c r="B61" t="s">
        <v>68</v>
      </c>
      <c r="C61" t="s">
        <v>17</v>
      </c>
      <c r="D61" s="1" t="s">
        <v>18</v>
      </c>
      <c r="E61" s="1">
        <v>45519</v>
      </c>
      <c r="F61" s="1">
        <v>45545</v>
      </c>
      <c r="G61" t="s">
        <v>47</v>
      </c>
      <c r="H61">
        <v>75</v>
      </c>
      <c r="I61" s="23" t="str">
        <f>IF(AND(E61&lt;=EOMONTH('Step 1'!$C$7,0),F61&gt;='Step 1'!$C$7),"Yes","No")</f>
        <v>No</v>
      </c>
      <c r="J61" s="23" t="str">
        <f>IF(I61="Yes",IF(COUNTIFS($B$21:$B61,B61,$I$21:$I61,"Yes")=1,"Yes",""),"")</f>
        <v/>
      </c>
      <c r="K61" s="23" t="str">
        <f>IF(J61="Yes",IF(COUNTIFS($B:$B,B61,$F:$F,"&gt;="&amp;'Step 1'!$C$8)&gt;0,"Retained","Churned"),"")</f>
        <v/>
      </c>
      <c r="L61" s="24">
        <f>_xlfn.MINIFS($E:$E,$B:$B,B61)</f>
        <v>45488</v>
      </c>
      <c r="M61" s="24" t="str">
        <f>INDEX($C:$C,MATCH($L61,$E:$E,0))</f>
        <v>Basic</v>
      </c>
      <c r="N61" s="24" t="str">
        <f>INDEX($D:$D,MATCH($L61,$E:$E,0))</f>
        <v>Monthly</v>
      </c>
      <c r="O61" s="23" t="str">
        <f>INDEX('Step 2-12'!$W:$W,MATCH('Step 2-12'!$B61,'Step 2-12'!$R:$R,0))</f>
        <v>Other</v>
      </c>
      <c r="P61" s="23" t="str">
        <f>INDEX('Step 2-12'!$Z:$Z,MATCH('Step 2-12'!$B61,'Step 2-12'!$R:$R,0))</f>
        <v>Paid Search</v>
      </c>
      <c r="R61" t="s">
        <v>373</v>
      </c>
      <c r="S61" t="s">
        <v>4164</v>
      </c>
      <c r="T61" t="s">
        <v>4165</v>
      </c>
      <c r="U61" t="s">
        <v>4166</v>
      </c>
      <c r="V61" t="s">
        <v>4045</v>
      </c>
      <c r="W61" t="s">
        <v>4033</v>
      </c>
      <c r="X61" t="s">
        <v>4034</v>
      </c>
      <c r="Y61" s="1">
        <v>44751</v>
      </c>
      <c r="Z61" t="s">
        <v>4041</v>
      </c>
      <c r="AA61" s="23" t="str">
        <f>INDEX('Step 2-12'!$M:$M,MATCH('Step 2-12'!$R61,'Step 2-12'!$B:$B,0))</f>
        <v>Basic</v>
      </c>
      <c r="AB61" s="23" t="str">
        <f>INDEX('Step 2-12'!$N:$N,MATCH('Step 2-12'!$R61,'Step 2-12'!$B:$B,0))</f>
        <v>Monthly</v>
      </c>
      <c r="AC61" s="23" t="str">
        <f t="shared" si="0"/>
        <v/>
      </c>
      <c r="AD61" s="23" t="str">
        <f>IF(COUNTIFS($AH:$AH,$R61,$AU:$AU,"Yes",$AJ:$AJ,"&gt;="&amp;'Step 1'!$C$7,$AJ:$AJ,"&lt;="&amp;'Step 1'!$C$8)&gt;0,"Yes","No")</f>
        <v>No</v>
      </c>
      <c r="AG61" t="s">
        <v>1853</v>
      </c>
      <c r="AH61" t="s">
        <v>705</v>
      </c>
      <c r="AI61" t="s">
        <v>708</v>
      </c>
      <c r="AJ61" s="1">
        <v>44778</v>
      </c>
      <c r="AK61" t="s">
        <v>17</v>
      </c>
      <c r="AL61" t="s">
        <v>18</v>
      </c>
      <c r="AM61">
        <v>75</v>
      </c>
      <c r="AN61">
        <v>60</v>
      </c>
      <c r="AO61" s="24" t="str">
        <f>INDEX('Step 2-12'!$Z:$Z,MATCH('Step 2-12'!$AH61,'Step 2-12'!$R:$R,0))</f>
        <v>Paid Search</v>
      </c>
      <c r="AP61" s="24" t="str">
        <f>INDEX('Step 2-12'!$V:$V,MATCH('Step 2-12'!$AH61,'Step 2-12'!$R:$R,0))</f>
        <v>Asia-Pacific</v>
      </c>
      <c r="AQ61" s="24" t="str">
        <f>INDEX('Step 2-12'!$W:$W,MATCH('Step 2-12'!$AH61,'Step 2-12'!$R:$R,0))</f>
        <v>Retail</v>
      </c>
      <c r="AR61" s="24" t="str">
        <f>INDEX('Step 2-12'!$X:$X,MATCH('Step 2-12'!$AH61,'Step 2-12'!$R:$R,0))</f>
        <v>SMBs</v>
      </c>
      <c r="AS61" s="23" t="str">
        <f>INDEX('Step 2-12'!$AA:$AA,MATCH('Step 2-12'!$AH61,'Step 2-12'!$R:$R,0))</f>
        <v>Basic</v>
      </c>
      <c r="AT61" s="23" t="str">
        <f>INDEX('Step 2-12'!$AB:$AB,MATCH('Step 2-12'!$AH61,'Step 2-12'!$R:$R,0))</f>
        <v>Monthly</v>
      </c>
      <c r="AU61" s="23" t="str">
        <f>INDEX($J$20:$J$1603,MATCH($AH61,$B$20:$B$1603,0))</f>
        <v/>
      </c>
    </row>
    <row r="62" spans="1:47" x14ac:dyDescent="0.25">
      <c r="A62" t="s">
        <v>70</v>
      </c>
      <c r="B62" t="s">
        <v>71</v>
      </c>
      <c r="C62" t="s">
        <v>17</v>
      </c>
      <c r="D62" s="1" t="s">
        <v>18</v>
      </c>
      <c r="E62" s="1">
        <v>45023</v>
      </c>
      <c r="F62" s="1">
        <v>45053</v>
      </c>
      <c r="G62" t="s">
        <v>19</v>
      </c>
      <c r="H62">
        <v>75</v>
      </c>
      <c r="I62" s="23" t="str">
        <f>IF(AND(E62&lt;=EOMONTH('Step 1'!$C$7,0),F62&gt;='Step 1'!$C$7),"Yes","No")</f>
        <v>No</v>
      </c>
      <c r="J62" s="23" t="str">
        <f>IF(I62="Yes",IF(COUNTIFS($B$21:$B62,B62,$I$21:$I62,"Yes")=1,"Yes",""),"")</f>
        <v/>
      </c>
      <c r="K62" s="23" t="str">
        <f>IF(J62="Yes",IF(COUNTIFS($B:$B,B62,$F:$F,"&gt;="&amp;'Step 1'!$C$8)&gt;0,"Retained","Churned"),"")</f>
        <v/>
      </c>
      <c r="L62" s="24">
        <f>_xlfn.MINIFS($E:$E,$B:$B,B62)</f>
        <v>45023</v>
      </c>
      <c r="M62" s="24" t="str">
        <f>INDEX($C:$C,MATCH($L62,$E:$E,0))</f>
        <v>Basic</v>
      </c>
      <c r="N62" s="24" t="str">
        <f>INDEX($D:$D,MATCH($L62,$E:$E,0))</f>
        <v>Monthly</v>
      </c>
      <c r="O62" s="23" t="str">
        <f>INDEX('Step 2-12'!$W:$W,MATCH('Step 2-12'!$B62,'Step 2-12'!$R:$R,0))</f>
        <v>Tech</v>
      </c>
      <c r="P62" s="23" t="str">
        <f>INDEX('Step 2-12'!$Z:$Z,MATCH('Step 2-12'!$B62,'Step 2-12'!$R:$R,0))</f>
        <v>Email</v>
      </c>
      <c r="R62" t="s">
        <v>402</v>
      </c>
      <c r="S62" t="s">
        <v>4167</v>
      </c>
      <c r="T62" t="s">
        <v>4168</v>
      </c>
      <c r="U62" t="s">
        <v>4169</v>
      </c>
      <c r="V62" t="s">
        <v>4045</v>
      </c>
      <c r="W62" t="s">
        <v>4040</v>
      </c>
      <c r="X62" t="s">
        <v>4034</v>
      </c>
      <c r="Y62" s="1">
        <v>45298</v>
      </c>
      <c r="Z62" t="s">
        <v>4035</v>
      </c>
      <c r="AA62" s="23" t="str">
        <f>INDEX('Step 2-12'!$M:$M,MATCH('Step 2-12'!$R62,'Step 2-12'!$B:$B,0))</f>
        <v>Basic</v>
      </c>
      <c r="AB62" s="23" t="str">
        <f>INDEX('Step 2-12'!$N:$N,MATCH('Step 2-12'!$R62,'Step 2-12'!$B:$B,0))</f>
        <v>Annual</v>
      </c>
      <c r="AC62" s="23" t="str">
        <f t="shared" si="0"/>
        <v/>
      </c>
      <c r="AD62" s="23" t="str">
        <f>IF(COUNTIFS($AH:$AH,$R62,$AU:$AU,"Yes",$AJ:$AJ,"&gt;="&amp;'Step 1'!$C$7,$AJ:$AJ,"&lt;="&amp;'Step 1'!$C$8)&gt;0,"Yes","No")</f>
        <v>No</v>
      </c>
      <c r="AG62" t="s">
        <v>1854</v>
      </c>
      <c r="AH62" t="s">
        <v>705</v>
      </c>
      <c r="AI62" t="s">
        <v>709</v>
      </c>
      <c r="AJ62" s="1">
        <v>44809</v>
      </c>
      <c r="AK62" t="s">
        <v>50</v>
      </c>
      <c r="AL62" t="s">
        <v>18</v>
      </c>
      <c r="AM62">
        <v>135</v>
      </c>
      <c r="AN62">
        <v>110.7</v>
      </c>
      <c r="AO62" s="24" t="str">
        <f>INDEX('Step 2-12'!$Z:$Z,MATCH('Step 2-12'!$AH62,'Step 2-12'!$R:$R,0))</f>
        <v>Paid Search</v>
      </c>
      <c r="AP62" s="24" t="str">
        <f>INDEX('Step 2-12'!$V:$V,MATCH('Step 2-12'!$AH62,'Step 2-12'!$R:$R,0))</f>
        <v>Asia-Pacific</v>
      </c>
      <c r="AQ62" s="24" t="str">
        <f>INDEX('Step 2-12'!$W:$W,MATCH('Step 2-12'!$AH62,'Step 2-12'!$R:$R,0))</f>
        <v>Retail</v>
      </c>
      <c r="AR62" s="24" t="str">
        <f>INDEX('Step 2-12'!$X:$X,MATCH('Step 2-12'!$AH62,'Step 2-12'!$R:$R,0))</f>
        <v>SMBs</v>
      </c>
      <c r="AS62" s="23" t="str">
        <f>INDEX('Step 2-12'!$AA:$AA,MATCH('Step 2-12'!$AH62,'Step 2-12'!$R:$R,0))</f>
        <v>Basic</v>
      </c>
      <c r="AT62" s="23" t="str">
        <f>INDEX('Step 2-12'!$AB:$AB,MATCH('Step 2-12'!$AH62,'Step 2-12'!$R:$R,0))</f>
        <v>Monthly</v>
      </c>
      <c r="AU62" s="23" t="str">
        <f>INDEX($J$20:$J$1603,MATCH($AH62,$B$20:$B$1603,0))</f>
        <v/>
      </c>
    </row>
    <row r="63" spans="1:47" x14ac:dyDescent="0.25">
      <c r="A63" t="s">
        <v>72</v>
      </c>
      <c r="B63" t="s">
        <v>71</v>
      </c>
      <c r="C63" t="s">
        <v>17</v>
      </c>
      <c r="D63" s="1" t="s">
        <v>18</v>
      </c>
      <c r="E63" s="1">
        <v>45054</v>
      </c>
      <c r="F63" s="1">
        <v>45084</v>
      </c>
      <c r="G63" t="s">
        <v>73</v>
      </c>
      <c r="H63">
        <v>75</v>
      </c>
      <c r="I63" s="23" t="str">
        <f>IF(AND(E63&lt;=EOMONTH('Step 1'!$C$7,0),F63&gt;='Step 1'!$C$7),"Yes","No")</f>
        <v>No</v>
      </c>
      <c r="J63" s="23" t="str">
        <f>IF(I63="Yes",IF(COUNTIFS($B$21:$B63,B63,$I$21:$I63,"Yes")=1,"Yes",""),"")</f>
        <v/>
      </c>
      <c r="K63" s="23" t="str">
        <f>IF(J63="Yes",IF(COUNTIFS($B:$B,B63,$F:$F,"&gt;="&amp;'Step 1'!$C$8)&gt;0,"Retained","Churned"),"")</f>
        <v/>
      </c>
      <c r="L63" s="24">
        <f>_xlfn.MINIFS($E:$E,$B:$B,B63)</f>
        <v>45023</v>
      </c>
      <c r="M63" s="24" t="str">
        <f>INDEX($C:$C,MATCH($L63,$E:$E,0))</f>
        <v>Basic</v>
      </c>
      <c r="N63" s="24" t="str">
        <f>INDEX($D:$D,MATCH($L63,$E:$E,0))</f>
        <v>Monthly</v>
      </c>
      <c r="O63" s="23" t="str">
        <f>INDEX('Step 2-12'!$W:$W,MATCH('Step 2-12'!$B63,'Step 2-12'!$R:$R,0))</f>
        <v>Tech</v>
      </c>
      <c r="P63" s="23" t="str">
        <f>INDEX('Step 2-12'!$Z:$Z,MATCH('Step 2-12'!$B63,'Step 2-12'!$R:$R,0))</f>
        <v>Email</v>
      </c>
      <c r="R63" t="s">
        <v>404</v>
      </c>
      <c r="S63" t="s">
        <v>4170</v>
      </c>
      <c r="T63" t="s">
        <v>4171</v>
      </c>
      <c r="U63" t="s">
        <v>4172</v>
      </c>
      <c r="V63" t="s">
        <v>4045</v>
      </c>
      <c r="W63" t="s">
        <v>4033</v>
      </c>
      <c r="X63" t="s">
        <v>4054</v>
      </c>
      <c r="Y63" s="1">
        <v>45500</v>
      </c>
      <c r="Z63" t="s">
        <v>4023</v>
      </c>
      <c r="AA63" s="23" t="str">
        <f>INDEX('Step 2-12'!$M:$M,MATCH('Step 2-12'!$R63,'Step 2-12'!$B:$B,0))</f>
        <v>Basic</v>
      </c>
      <c r="AB63" s="23" t="str">
        <f>INDEX('Step 2-12'!$N:$N,MATCH('Step 2-12'!$R63,'Step 2-12'!$B:$B,0))</f>
        <v>Monthly</v>
      </c>
      <c r="AC63" s="23" t="str">
        <f t="shared" si="0"/>
        <v/>
      </c>
      <c r="AD63" s="23" t="str">
        <f>IF(COUNTIFS($AH:$AH,$R63,$AU:$AU,"Yes",$AJ:$AJ,"&gt;="&amp;'Step 1'!$C$7,$AJ:$AJ,"&lt;="&amp;'Step 1'!$C$8)&gt;0,"Yes","No")</f>
        <v>No</v>
      </c>
      <c r="AG63" t="s">
        <v>1855</v>
      </c>
      <c r="AH63" t="s">
        <v>705</v>
      </c>
      <c r="AI63" t="s">
        <v>709</v>
      </c>
      <c r="AJ63" s="1">
        <v>44839</v>
      </c>
      <c r="AK63" t="s">
        <v>50</v>
      </c>
      <c r="AL63" t="s">
        <v>18</v>
      </c>
      <c r="AM63">
        <v>135</v>
      </c>
      <c r="AN63">
        <v>110.7</v>
      </c>
      <c r="AO63" s="24" t="str">
        <f>INDEX('Step 2-12'!$Z:$Z,MATCH('Step 2-12'!$AH63,'Step 2-12'!$R:$R,0))</f>
        <v>Paid Search</v>
      </c>
      <c r="AP63" s="24" t="str">
        <f>INDEX('Step 2-12'!$V:$V,MATCH('Step 2-12'!$AH63,'Step 2-12'!$R:$R,0))</f>
        <v>Asia-Pacific</v>
      </c>
      <c r="AQ63" s="24" t="str">
        <f>INDEX('Step 2-12'!$W:$W,MATCH('Step 2-12'!$AH63,'Step 2-12'!$R:$R,0))</f>
        <v>Retail</v>
      </c>
      <c r="AR63" s="24" t="str">
        <f>INDEX('Step 2-12'!$X:$X,MATCH('Step 2-12'!$AH63,'Step 2-12'!$R:$R,0))</f>
        <v>SMBs</v>
      </c>
      <c r="AS63" s="23" t="str">
        <f>INDEX('Step 2-12'!$AA:$AA,MATCH('Step 2-12'!$AH63,'Step 2-12'!$R:$R,0))</f>
        <v>Basic</v>
      </c>
      <c r="AT63" s="23" t="str">
        <f>INDEX('Step 2-12'!$AB:$AB,MATCH('Step 2-12'!$AH63,'Step 2-12'!$R:$R,0))</f>
        <v>Monthly</v>
      </c>
      <c r="AU63" s="23" t="str">
        <f>INDEX($J$20:$J$1603,MATCH($AH63,$B$20:$B$1603,0))</f>
        <v/>
      </c>
    </row>
    <row r="64" spans="1:47" x14ac:dyDescent="0.25">
      <c r="A64" t="s">
        <v>74</v>
      </c>
      <c r="B64" t="s">
        <v>71</v>
      </c>
      <c r="C64" t="s">
        <v>50</v>
      </c>
      <c r="D64" s="1" t="s">
        <v>18</v>
      </c>
      <c r="E64" s="1">
        <v>45085</v>
      </c>
      <c r="F64" s="1">
        <v>45115</v>
      </c>
      <c r="G64" t="s">
        <v>19</v>
      </c>
      <c r="H64">
        <v>135</v>
      </c>
      <c r="I64" s="23" t="str">
        <f>IF(AND(E64&lt;=EOMONTH('Step 1'!$C$7,0),F64&gt;='Step 1'!$C$7),"Yes","No")</f>
        <v>No</v>
      </c>
      <c r="J64" s="23" t="str">
        <f>IF(I64="Yes",IF(COUNTIFS($B$21:$B64,B64,$I$21:$I64,"Yes")=1,"Yes",""),"")</f>
        <v/>
      </c>
      <c r="K64" s="23" t="str">
        <f>IF(J64="Yes",IF(COUNTIFS($B:$B,B64,$F:$F,"&gt;="&amp;'Step 1'!$C$8)&gt;0,"Retained","Churned"),"")</f>
        <v/>
      </c>
      <c r="L64" s="24">
        <f>_xlfn.MINIFS($E:$E,$B:$B,B64)</f>
        <v>45023</v>
      </c>
      <c r="M64" s="24" t="str">
        <f>INDEX($C:$C,MATCH($L64,$E:$E,0))</f>
        <v>Basic</v>
      </c>
      <c r="N64" s="24" t="str">
        <f>INDEX($D:$D,MATCH($L64,$E:$E,0))</f>
        <v>Monthly</v>
      </c>
      <c r="O64" s="23" t="str">
        <f>INDEX('Step 2-12'!$W:$W,MATCH('Step 2-12'!$B64,'Step 2-12'!$R:$R,0))</f>
        <v>Tech</v>
      </c>
      <c r="P64" s="23" t="str">
        <f>INDEX('Step 2-12'!$Z:$Z,MATCH('Step 2-12'!$B64,'Step 2-12'!$R:$R,0))</f>
        <v>Email</v>
      </c>
      <c r="R64" t="s">
        <v>410</v>
      </c>
      <c r="S64" t="s">
        <v>4173</v>
      </c>
      <c r="T64" t="s">
        <v>4174</v>
      </c>
      <c r="U64" t="s">
        <v>4175</v>
      </c>
      <c r="V64" t="s">
        <v>4045</v>
      </c>
      <c r="W64" t="s">
        <v>4085</v>
      </c>
      <c r="X64" t="s">
        <v>4034</v>
      </c>
      <c r="Y64" s="1">
        <v>45268</v>
      </c>
      <c r="Z64" t="s">
        <v>4050</v>
      </c>
      <c r="AA64" s="23" t="str">
        <f>INDEX('Step 2-12'!$M:$M,MATCH('Step 2-12'!$R64,'Step 2-12'!$B:$B,0))</f>
        <v>Basic</v>
      </c>
      <c r="AB64" s="23" t="str">
        <f>INDEX('Step 2-12'!$N:$N,MATCH('Step 2-12'!$R64,'Step 2-12'!$B:$B,0))</f>
        <v>Annual</v>
      </c>
      <c r="AC64" s="23" t="str">
        <f t="shared" si="0"/>
        <v/>
      </c>
      <c r="AD64" s="23" t="str">
        <f>IF(COUNTIFS($AH:$AH,$R64,$AU:$AU,"Yes",$AJ:$AJ,"&gt;="&amp;'Step 1'!$C$7,$AJ:$AJ,"&lt;="&amp;'Step 1'!$C$8)&gt;0,"Yes","No")</f>
        <v>No</v>
      </c>
      <c r="AG64" t="s">
        <v>1856</v>
      </c>
      <c r="AH64" t="s">
        <v>705</v>
      </c>
      <c r="AI64" t="s">
        <v>710</v>
      </c>
      <c r="AJ64" s="1">
        <v>44840</v>
      </c>
      <c r="AK64" t="s">
        <v>50</v>
      </c>
      <c r="AL64" t="s">
        <v>18</v>
      </c>
      <c r="AM64">
        <v>135</v>
      </c>
      <c r="AN64">
        <v>110.7</v>
      </c>
      <c r="AO64" s="24" t="str">
        <f>INDEX('Step 2-12'!$Z:$Z,MATCH('Step 2-12'!$AH64,'Step 2-12'!$R:$R,0))</f>
        <v>Paid Search</v>
      </c>
      <c r="AP64" s="24" t="str">
        <f>INDEX('Step 2-12'!$V:$V,MATCH('Step 2-12'!$AH64,'Step 2-12'!$R:$R,0))</f>
        <v>Asia-Pacific</v>
      </c>
      <c r="AQ64" s="24" t="str">
        <f>INDEX('Step 2-12'!$W:$W,MATCH('Step 2-12'!$AH64,'Step 2-12'!$R:$R,0))</f>
        <v>Retail</v>
      </c>
      <c r="AR64" s="24" t="str">
        <f>INDEX('Step 2-12'!$X:$X,MATCH('Step 2-12'!$AH64,'Step 2-12'!$R:$R,0))</f>
        <v>SMBs</v>
      </c>
      <c r="AS64" s="23" t="str">
        <f>INDEX('Step 2-12'!$AA:$AA,MATCH('Step 2-12'!$AH64,'Step 2-12'!$R:$R,0))</f>
        <v>Basic</v>
      </c>
      <c r="AT64" s="23" t="str">
        <f>INDEX('Step 2-12'!$AB:$AB,MATCH('Step 2-12'!$AH64,'Step 2-12'!$R:$R,0))</f>
        <v>Monthly</v>
      </c>
      <c r="AU64" s="23" t="str">
        <f>INDEX($J$20:$J$1603,MATCH($AH64,$B$20:$B$1603,0))</f>
        <v/>
      </c>
    </row>
    <row r="65" spans="1:47" x14ac:dyDescent="0.25">
      <c r="A65" t="s">
        <v>75</v>
      </c>
      <c r="B65" t="s">
        <v>71</v>
      </c>
      <c r="C65" t="s">
        <v>50</v>
      </c>
      <c r="D65" s="1" t="s">
        <v>18</v>
      </c>
      <c r="E65" s="1">
        <v>45116</v>
      </c>
      <c r="F65" s="1">
        <v>45146</v>
      </c>
      <c r="G65" t="s">
        <v>19</v>
      </c>
      <c r="H65">
        <v>135</v>
      </c>
      <c r="I65" s="23" t="str">
        <f>IF(AND(E65&lt;=EOMONTH('Step 1'!$C$7,0),F65&gt;='Step 1'!$C$7),"Yes","No")</f>
        <v>No</v>
      </c>
      <c r="J65" s="23" t="str">
        <f>IF(I65="Yes",IF(COUNTIFS($B$21:$B65,B65,$I$21:$I65,"Yes")=1,"Yes",""),"")</f>
        <v/>
      </c>
      <c r="K65" s="23" t="str">
        <f>IF(J65="Yes",IF(COUNTIFS($B:$B,B65,$F:$F,"&gt;="&amp;'Step 1'!$C$8)&gt;0,"Retained","Churned"),"")</f>
        <v/>
      </c>
      <c r="L65" s="24">
        <f>_xlfn.MINIFS($E:$E,$B:$B,B65)</f>
        <v>45023</v>
      </c>
      <c r="M65" s="24" t="str">
        <f>INDEX($C:$C,MATCH($L65,$E:$E,0))</f>
        <v>Basic</v>
      </c>
      <c r="N65" s="24" t="str">
        <f>INDEX($D:$D,MATCH($L65,$E:$E,0))</f>
        <v>Monthly</v>
      </c>
      <c r="O65" s="23" t="str">
        <f>INDEX('Step 2-12'!$W:$W,MATCH('Step 2-12'!$B65,'Step 2-12'!$R:$R,0))</f>
        <v>Tech</v>
      </c>
      <c r="P65" s="23" t="str">
        <f>INDEX('Step 2-12'!$Z:$Z,MATCH('Step 2-12'!$B65,'Step 2-12'!$R:$R,0))</f>
        <v>Email</v>
      </c>
      <c r="R65" t="s">
        <v>413</v>
      </c>
      <c r="S65" t="s">
        <v>4176</v>
      </c>
      <c r="T65" t="s">
        <v>4177</v>
      </c>
      <c r="U65" t="s">
        <v>4178</v>
      </c>
      <c r="V65" t="s">
        <v>4045</v>
      </c>
      <c r="W65" t="s">
        <v>4064</v>
      </c>
      <c r="X65" t="s">
        <v>4034</v>
      </c>
      <c r="Y65" s="1">
        <v>45514</v>
      </c>
      <c r="Z65" t="s">
        <v>4069</v>
      </c>
      <c r="AA65" s="23" t="str">
        <f>INDEX('Step 2-12'!$M:$M,MATCH('Step 2-12'!$R65,'Step 2-12'!$B:$B,0))</f>
        <v>Basic</v>
      </c>
      <c r="AB65" s="23" t="str">
        <f>INDEX('Step 2-12'!$N:$N,MATCH('Step 2-12'!$R65,'Step 2-12'!$B:$B,0))</f>
        <v>Monthly</v>
      </c>
      <c r="AC65" s="23" t="str">
        <f t="shared" si="0"/>
        <v/>
      </c>
      <c r="AD65" s="23" t="str">
        <f>IF(COUNTIFS($AH:$AH,$R65,$AU:$AU,"Yes",$AJ:$AJ,"&gt;="&amp;'Step 1'!$C$7,$AJ:$AJ,"&lt;="&amp;'Step 1'!$C$8)&gt;0,"Yes","No")</f>
        <v>No</v>
      </c>
      <c r="AG65" t="s">
        <v>1857</v>
      </c>
      <c r="AH65" t="s">
        <v>1337</v>
      </c>
      <c r="AI65" t="s">
        <v>1336</v>
      </c>
      <c r="AJ65" s="1">
        <v>45475</v>
      </c>
      <c r="AK65" t="s">
        <v>17</v>
      </c>
      <c r="AL65" t="s">
        <v>18</v>
      </c>
      <c r="AM65">
        <v>75</v>
      </c>
      <c r="AN65">
        <v>60</v>
      </c>
      <c r="AO65" s="24" t="str">
        <f>INDEX('Step 2-12'!$Z:$Z,MATCH('Step 2-12'!$AH65,'Step 2-12'!$R:$R,0))</f>
        <v>Email</v>
      </c>
      <c r="AP65" s="24" t="str">
        <f>INDEX('Step 2-12'!$V:$V,MATCH('Step 2-12'!$AH65,'Step 2-12'!$R:$R,0))</f>
        <v>Europe</v>
      </c>
      <c r="AQ65" s="24" t="str">
        <f>INDEX('Step 2-12'!$W:$W,MATCH('Step 2-12'!$AH65,'Step 2-12'!$R:$R,0))</f>
        <v>Tech</v>
      </c>
      <c r="AR65" s="24" t="str">
        <f>INDEX('Step 2-12'!$X:$X,MATCH('Step 2-12'!$AH65,'Step 2-12'!$R:$R,0))</f>
        <v>Mid-Market</v>
      </c>
      <c r="AS65" s="23" t="str">
        <f>INDEX('Step 2-12'!$AA:$AA,MATCH('Step 2-12'!$AH65,'Step 2-12'!$R:$R,0))</f>
        <v>Basic</v>
      </c>
      <c r="AT65" s="23" t="str">
        <f>INDEX('Step 2-12'!$AB:$AB,MATCH('Step 2-12'!$AH65,'Step 2-12'!$R:$R,0))</f>
        <v>Monthly</v>
      </c>
      <c r="AU65" s="23" t="str">
        <f>INDEX($J$20:$J$1603,MATCH($AH65,$B$20:$B$1603,0))</f>
        <v/>
      </c>
    </row>
    <row r="66" spans="1:47" x14ac:dyDescent="0.25">
      <c r="A66" t="s">
        <v>76</v>
      </c>
      <c r="B66" t="s">
        <v>71</v>
      </c>
      <c r="C66" t="s">
        <v>50</v>
      </c>
      <c r="D66" s="1" t="s">
        <v>18</v>
      </c>
      <c r="E66" s="1">
        <v>45147</v>
      </c>
      <c r="F66" s="1">
        <v>45177</v>
      </c>
      <c r="G66" t="s">
        <v>19</v>
      </c>
      <c r="H66">
        <v>135</v>
      </c>
      <c r="I66" s="23" t="str">
        <f>IF(AND(E66&lt;=EOMONTH('Step 1'!$C$7,0),F66&gt;='Step 1'!$C$7),"Yes","No")</f>
        <v>No</v>
      </c>
      <c r="J66" s="23" t="str">
        <f>IF(I66="Yes",IF(COUNTIFS($B$21:$B66,B66,$I$21:$I66,"Yes")=1,"Yes",""),"")</f>
        <v/>
      </c>
      <c r="K66" s="23" t="str">
        <f>IF(J66="Yes",IF(COUNTIFS($B:$B,B66,$F:$F,"&gt;="&amp;'Step 1'!$C$8)&gt;0,"Retained","Churned"),"")</f>
        <v/>
      </c>
      <c r="L66" s="24">
        <f>_xlfn.MINIFS($E:$E,$B:$B,B66)</f>
        <v>45023</v>
      </c>
      <c r="M66" s="24" t="str">
        <f>INDEX($C:$C,MATCH($L66,$E:$E,0))</f>
        <v>Basic</v>
      </c>
      <c r="N66" s="24" t="str">
        <f>INDEX($D:$D,MATCH($L66,$E:$E,0))</f>
        <v>Monthly</v>
      </c>
      <c r="O66" s="23" t="str">
        <f>INDEX('Step 2-12'!$W:$W,MATCH('Step 2-12'!$B66,'Step 2-12'!$R:$R,0))</f>
        <v>Tech</v>
      </c>
      <c r="P66" s="23" t="str">
        <f>INDEX('Step 2-12'!$Z:$Z,MATCH('Step 2-12'!$B66,'Step 2-12'!$R:$R,0))</f>
        <v>Email</v>
      </c>
      <c r="R66" t="s">
        <v>417</v>
      </c>
      <c r="S66" t="s">
        <v>4179</v>
      </c>
      <c r="T66" t="s">
        <v>4180</v>
      </c>
      <c r="U66" t="s">
        <v>4181</v>
      </c>
      <c r="V66" t="s">
        <v>4045</v>
      </c>
      <c r="W66" t="s">
        <v>4040</v>
      </c>
      <c r="X66" t="s">
        <v>4034</v>
      </c>
      <c r="Y66" s="1">
        <v>45446</v>
      </c>
      <c r="Z66" t="s">
        <v>4023</v>
      </c>
      <c r="AA66" s="23" t="str">
        <f>INDEX('Step 2-12'!$M:$M,MATCH('Step 2-12'!$R66,'Step 2-12'!$B:$B,0))</f>
        <v>Basic</v>
      </c>
      <c r="AB66" s="23" t="str">
        <f>INDEX('Step 2-12'!$N:$N,MATCH('Step 2-12'!$R66,'Step 2-12'!$B:$B,0))</f>
        <v>Monthly</v>
      </c>
      <c r="AC66" s="23" t="str">
        <f t="shared" si="0"/>
        <v/>
      </c>
      <c r="AD66" s="23" t="str">
        <f>IF(COUNTIFS($AH:$AH,$R66,$AU:$AU,"Yes",$AJ:$AJ,"&gt;="&amp;'Step 1'!$C$7,$AJ:$AJ,"&lt;="&amp;'Step 1'!$C$8)&gt;0,"Yes","No")</f>
        <v>No</v>
      </c>
      <c r="AG66" t="s">
        <v>1858</v>
      </c>
      <c r="AH66" t="s">
        <v>1337</v>
      </c>
      <c r="AI66" t="s">
        <v>1338</v>
      </c>
      <c r="AJ66" s="1">
        <v>45506</v>
      </c>
      <c r="AK66" t="s">
        <v>17</v>
      </c>
      <c r="AL66" t="s">
        <v>18</v>
      </c>
      <c r="AM66">
        <v>75</v>
      </c>
      <c r="AN66">
        <v>60</v>
      </c>
      <c r="AO66" s="24" t="str">
        <f>INDEX('Step 2-12'!$Z:$Z,MATCH('Step 2-12'!$AH66,'Step 2-12'!$R:$R,0))</f>
        <v>Email</v>
      </c>
      <c r="AP66" s="24" t="str">
        <f>INDEX('Step 2-12'!$V:$V,MATCH('Step 2-12'!$AH66,'Step 2-12'!$R:$R,0))</f>
        <v>Europe</v>
      </c>
      <c r="AQ66" s="24" t="str">
        <f>INDEX('Step 2-12'!$W:$W,MATCH('Step 2-12'!$AH66,'Step 2-12'!$R:$R,0))</f>
        <v>Tech</v>
      </c>
      <c r="AR66" s="24" t="str">
        <f>INDEX('Step 2-12'!$X:$X,MATCH('Step 2-12'!$AH66,'Step 2-12'!$R:$R,0))</f>
        <v>Mid-Market</v>
      </c>
      <c r="AS66" s="23" t="str">
        <f>INDEX('Step 2-12'!$AA:$AA,MATCH('Step 2-12'!$AH66,'Step 2-12'!$R:$R,0))</f>
        <v>Basic</v>
      </c>
      <c r="AT66" s="23" t="str">
        <f>INDEX('Step 2-12'!$AB:$AB,MATCH('Step 2-12'!$AH66,'Step 2-12'!$R:$R,0))</f>
        <v>Monthly</v>
      </c>
      <c r="AU66" s="23" t="str">
        <f>INDEX($J$20:$J$1603,MATCH($AH66,$B$20:$B$1603,0))</f>
        <v/>
      </c>
    </row>
    <row r="67" spans="1:47" x14ac:dyDescent="0.25">
      <c r="A67" t="s">
        <v>77</v>
      </c>
      <c r="B67" t="s">
        <v>71</v>
      </c>
      <c r="C67" t="s">
        <v>50</v>
      </c>
      <c r="D67" s="1" t="s">
        <v>18</v>
      </c>
      <c r="E67" s="1">
        <v>45178</v>
      </c>
      <c r="F67" s="1">
        <v>45208</v>
      </c>
      <c r="G67" t="s">
        <v>19</v>
      </c>
      <c r="H67">
        <v>135</v>
      </c>
      <c r="I67" s="23" t="str">
        <f>IF(AND(E67&lt;=EOMONTH('Step 1'!$C$7,0),F67&gt;='Step 1'!$C$7),"Yes","No")</f>
        <v>No</v>
      </c>
      <c r="J67" s="23" t="str">
        <f>IF(I67="Yes",IF(COUNTIFS($B$21:$B67,B67,$I$21:$I67,"Yes")=1,"Yes",""),"")</f>
        <v/>
      </c>
      <c r="K67" s="23" t="str">
        <f>IF(J67="Yes",IF(COUNTIFS($B:$B,B67,$F:$F,"&gt;="&amp;'Step 1'!$C$8)&gt;0,"Retained","Churned"),"")</f>
        <v/>
      </c>
      <c r="L67" s="24">
        <f>_xlfn.MINIFS($E:$E,$B:$B,B67)</f>
        <v>45023</v>
      </c>
      <c r="M67" s="24" t="str">
        <f>INDEX($C:$C,MATCH($L67,$E:$E,0))</f>
        <v>Basic</v>
      </c>
      <c r="N67" s="24" t="str">
        <f>INDEX($D:$D,MATCH($L67,$E:$E,0))</f>
        <v>Monthly</v>
      </c>
      <c r="O67" s="23" t="str">
        <f>INDEX('Step 2-12'!$W:$W,MATCH('Step 2-12'!$B67,'Step 2-12'!$R:$R,0))</f>
        <v>Tech</v>
      </c>
      <c r="P67" s="23" t="str">
        <f>INDEX('Step 2-12'!$Z:$Z,MATCH('Step 2-12'!$B67,'Step 2-12'!$R:$R,0))</f>
        <v>Email</v>
      </c>
      <c r="R67" t="s">
        <v>419</v>
      </c>
      <c r="S67" t="s">
        <v>4182</v>
      </c>
      <c r="T67" t="s">
        <v>4183</v>
      </c>
      <c r="U67" t="s">
        <v>4184</v>
      </c>
      <c r="V67" t="s">
        <v>4032</v>
      </c>
      <c r="W67" t="s">
        <v>4064</v>
      </c>
      <c r="X67" t="s">
        <v>4034</v>
      </c>
      <c r="Y67" s="1">
        <v>45070</v>
      </c>
      <c r="Z67" t="s">
        <v>4035</v>
      </c>
      <c r="AA67" s="23" t="str">
        <f>INDEX('Step 2-12'!$M:$M,MATCH('Step 2-12'!$R67,'Step 2-12'!$B:$B,0))</f>
        <v>Pro</v>
      </c>
      <c r="AB67" s="23" t="str">
        <f>INDEX('Step 2-12'!$N:$N,MATCH('Step 2-12'!$R67,'Step 2-12'!$B:$B,0))</f>
        <v>Monthly</v>
      </c>
      <c r="AC67" s="23" t="str">
        <f t="shared" si="0"/>
        <v/>
      </c>
      <c r="AD67" s="23" t="str">
        <f>IF(COUNTIFS($AH:$AH,$R67,$AU:$AU,"Yes",$AJ:$AJ,"&gt;="&amp;'Step 1'!$C$7,$AJ:$AJ,"&lt;="&amp;'Step 1'!$C$8)&gt;0,"Yes","No")</f>
        <v>No</v>
      </c>
      <c r="AG67" t="s">
        <v>1859</v>
      </c>
      <c r="AH67" t="s">
        <v>1337</v>
      </c>
      <c r="AI67" t="s">
        <v>1339</v>
      </c>
      <c r="AJ67" s="1">
        <v>45537</v>
      </c>
      <c r="AK67" t="s">
        <v>17</v>
      </c>
      <c r="AL67" t="s">
        <v>18</v>
      </c>
      <c r="AM67">
        <v>75</v>
      </c>
      <c r="AN67">
        <v>60</v>
      </c>
      <c r="AO67" s="24" t="str">
        <f>INDEX('Step 2-12'!$Z:$Z,MATCH('Step 2-12'!$AH67,'Step 2-12'!$R:$R,0))</f>
        <v>Email</v>
      </c>
      <c r="AP67" s="24" t="str">
        <f>INDEX('Step 2-12'!$V:$V,MATCH('Step 2-12'!$AH67,'Step 2-12'!$R:$R,0))</f>
        <v>Europe</v>
      </c>
      <c r="AQ67" s="24" t="str">
        <f>INDEX('Step 2-12'!$W:$W,MATCH('Step 2-12'!$AH67,'Step 2-12'!$R:$R,0))</f>
        <v>Tech</v>
      </c>
      <c r="AR67" s="24" t="str">
        <f>INDEX('Step 2-12'!$X:$X,MATCH('Step 2-12'!$AH67,'Step 2-12'!$R:$R,0))</f>
        <v>Mid-Market</v>
      </c>
      <c r="AS67" s="23" t="str">
        <f>INDEX('Step 2-12'!$AA:$AA,MATCH('Step 2-12'!$AH67,'Step 2-12'!$R:$R,0))</f>
        <v>Basic</v>
      </c>
      <c r="AT67" s="23" t="str">
        <f>INDEX('Step 2-12'!$AB:$AB,MATCH('Step 2-12'!$AH67,'Step 2-12'!$R:$R,0))</f>
        <v>Monthly</v>
      </c>
      <c r="AU67" s="23" t="str">
        <f>INDEX($J$20:$J$1603,MATCH($AH67,$B$20:$B$1603,0))</f>
        <v/>
      </c>
    </row>
    <row r="68" spans="1:47" x14ac:dyDescent="0.25">
      <c r="A68" t="s">
        <v>78</v>
      </c>
      <c r="B68" t="s">
        <v>71</v>
      </c>
      <c r="C68" t="s">
        <v>50</v>
      </c>
      <c r="D68" s="1" t="s">
        <v>18</v>
      </c>
      <c r="E68" s="1">
        <v>45209</v>
      </c>
      <c r="F68" s="1">
        <v>45239</v>
      </c>
      <c r="G68" t="s">
        <v>19</v>
      </c>
      <c r="H68">
        <v>135</v>
      </c>
      <c r="I68" s="23" t="str">
        <f>IF(AND(E68&lt;=EOMONTH('Step 1'!$C$7,0),F68&gt;='Step 1'!$C$7),"Yes","No")</f>
        <v>No</v>
      </c>
      <c r="J68" s="23" t="str">
        <f>IF(I68="Yes",IF(COUNTIFS($B$21:$B68,B68,$I$21:$I68,"Yes")=1,"Yes",""),"")</f>
        <v/>
      </c>
      <c r="K68" s="23" t="str">
        <f>IF(J68="Yes",IF(COUNTIFS($B:$B,B68,$F:$F,"&gt;="&amp;'Step 1'!$C$8)&gt;0,"Retained","Churned"),"")</f>
        <v/>
      </c>
      <c r="L68" s="24">
        <f>_xlfn.MINIFS($E:$E,$B:$B,B68)</f>
        <v>45023</v>
      </c>
      <c r="M68" s="24" t="str">
        <f>INDEX($C:$C,MATCH($L68,$E:$E,0))</f>
        <v>Basic</v>
      </c>
      <c r="N68" s="24" t="str">
        <f>INDEX($D:$D,MATCH($L68,$E:$E,0))</f>
        <v>Monthly</v>
      </c>
      <c r="O68" s="23" t="str">
        <f>INDEX('Step 2-12'!$W:$W,MATCH('Step 2-12'!$B68,'Step 2-12'!$R:$R,0))</f>
        <v>Tech</v>
      </c>
      <c r="P68" s="23" t="str">
        <f>INDEX('Step 2-12'!$Z:$Z,MATCH('Step 2-12'!$B68,'Step 2-12'!$R:$R,0))</f>
        <v>Email</v>
      </c>
      <c r="R68" t="s">
        <v>439</v>
      </c>
      <c r="S68" t="s">
        <v>4185</v>
      </c>
      <c r="T68" t="s">
        <v>4186</v>
      </c>
      <c r="U68" t="s">
        <v>4187</v>
      </c>
      <c r="V68" t="s">
        <v>4045</v>
      </c>
      <c r="W68" t="s">
        <v>4064</v>
      </c>
      <c r="X68" t="s">
        <v>4034</v>
      </c>
      <c r="Y68" s="1">
        <v>44622</v>
      </c>
      <c r="Z68" t="s">
        <v>4050</v>
      </c>
      <c r="AA68" s="23" t="str">
        <f>INDEX('Step 2-12'!$M:$M,MATCH('Step 2-12'!$R68,'Step 2-12'!$B:$B,0))</f>
        <v>Basic</v>
      </c>
      <c r="AB68" s="23" t="str">
        <f>INDEX('Step 2-12'!$N:$N,MATCH('Step 2-12'!$R68,'Step 2-12'!$B:$B,0))</f>
        <v>Monthly</v>
      </c>
      <c r="AC68" s="23" t="str">
        <f t="shared" si="0"/>
        <v/>
      </c>
      <c r="AD68" s="23" t="str">
        <f>IF(COUNTIFS($AH:$AH,$R68,$AU:$AU,"Yes",$AJ:$AJ,"&gt;="&amp;'Step 1'!$C$7,$AJ:$AJ,"&lt;="&amp;'Step 1'!$C$8)&gt;0,"Yes","No")</f>
        <v>No</v>
      </c>
      <c r="AG68" t="s">
        <v>1860</v>
      </c>
      <c r="AH68" t="s">
        <v>1337</v>
      </c>
      <c r="AI68" t="s">
        <v>1339</v>
      </c>
      <c r="AJ68" s="1">
        <v>45567</v>
      </c>
      <c r="AK68" t="s">
        <v>17</v>
      </c>
      <c r="AL68" t="s">
        <v>18</v>
      </c>
      <c r="AM68">
        <v>75</v>
      </c>
      <c r="AN68">
        <v>60</v>
      </c>
      <c r="AO68" s="24" t="str">
        <f>INDEX('Step 2-12'!$Z:$Z,MATCH('Step 2-12'!$AH68,'Step 2-12'!$R:$R,0))</f>
        <v>Email</v>
      </c>
      <c r="AP68" s="24" t="str">
        <f>INDEX('Step 2-12'!$V:$V,MATCH('Step 2-12'!$AH68,'Step 2-12'!$R:$R,0))</f>
        <v>Europe</v>
      </c>
      <c r="AQ68" s="24" t="str">
        <f>INDEX('Step 2-12'!$W:$W,MATCH('Step 2-12'!$AH68,'Step 2-12'!$R:$R,0))</f>
        <v>Tech</v>
      </c>
      <c r="AR68" s="24" t="str">
        <f>INDEX('Step 2-12'!$X:$X,MATCH('Step 2-12'!$AH68,'Step 2-12'!$R:$R,0))</f>
        <v>Mid-Market</v>
      </c>
      <c r="AS68" s="23" t="str">
        <f>INDEX('Step 2-12'!$AA:$AA,MATCH('Step 2-12'!$AH68,'Step 2-12'!$R:$R,0))</f>
        <v>Basic</v>
      </c>
      <c r="AT68" s="23" t="str">
        <f>INDEX('Step 2-12'!$AB:$AB,MATCH('Step 2-12'!$AH68,'Step 2-12'!$R:$R,0))</f>
        <v>Monthly</v>
      </c>
      <c r="AU68" s="23" t="str">
        <f>INDEX($J$20:$J$1603,MATCH($AH68,$B$20:$B$1603,0))</f>
        <v/>
      </c>
    </row>
    <row r="69" spans="1:47" x14ac:dyDescent="0.25">
      <c r="A69" t="s">
        <v>79</v>
      </c>
      <c r="B69" t="s">
        <v>71</v>
      </c>
      <c r="C69" t="s">
        <v>50</v>
      </c>
      <c r="D69" s="1" t="s">
        <v>18</v>
      </c>
      <c r="E69" s="1">
        <v>45240</v>
      </c>
      <c r="F69" s="1">
        <v>45270</v>
      </c>
      <c r="G69" t="s">
        <v>19</v>
      </c>
      <c r="H69">
        <v>135</v>
      </c>
      <c r="I69" s="23" t="str">
        <f>IF(AND(E69&lt;=EOMONTH('Step 1'!$C$7,0),F69&gt;='Step 1'!$C$7),"Yes","No")</f>
        <v>No</v>
      </c>
      <c r="J69" s="23" t="str">
        <f>IF(I69="Yes",IF(COUNTIFS($B$21:$B69,B69,$I$21:$I69,"Yes")=1,"Yes",""),"")</f>
        <v/>
      </c>
      <c r="K69" s="23" t="str">
        <f>IF(J69="Yes",IF(COUNTIFS($B:$B,B69,$F:$F,"&gt;="&amp;'Step 1'!$C$8)&gt;0,"Retained","Churned"),"")</f>
        <v/>
      </c>
      <c r="L69" s="24">
        <f>_xlfn.MINIFS($E:$E,$B:$B,B69)</f>
        <v>45023</v>
      </c>
      <c r="M69" s="24" t="str">
        <f>INDEX($C:$C,MATCH($L69,$E:$E,0))</f>
        <v>Basic</v>
      </c>
      <c r="N69" s="24" t="str">
        <f>INDEX($D:$D,MATCH($L69,$E:$E,0))</f>
        <v>Monthly</v>
      </c>
      <c r="O69" s="23" t="str">
        <f>INDEX('Step 2-12'!$W:$W,MATCH('Step 2-12'!$B69,'Step 2-12'!$R:$R,0))</f>
        <v>Tech</v>
      </c>
      <c r="P69" s="23" t="str">
        <f>INDEX('Step 2-12'!$Z:$Z,MATCH('Step 2-12'!$B69,'Step 2-12'!$R:$R,0))</f>
        <v>Email</v>
      </c>
      <c r="R69" t="s">
        <v>474</v>
      </c>
      <c r="S69" t="s">
        <v>4188</v>
      </c>
      <c r="T69" t="s">
        <v>4189</v>
      </c>
      <c r="U69" t="s">
        <v>4190</v>
      </c>
      <c r="V69" t="s">
        <v>4045</v>
      </c>
      <c r="W69" t="s">
        <v>4040</v>
      </c>
      <c r="X69" t="s">
        <v>4034</v>
      </c>
      <c r="Y69" s="1">
        <v>45191</v>
      </c>
      <c r="Z69" t="s">
        <v>4041</v>
      </c>
      <c r="AA69" s="23" t="str">
        <f>INDEX('Step 2-12'!$M:$M,MATCH('Step 2-12'!$R69,'Step 2-12'!$B:$B,0))</f>
        <v>Pro</v>
      </c>
      <c r="AB69" s="23" t="str">
        <f>INDEX('Step 2-12'!$N:$N,MATCH('Step 2-12'!$R69,'Step 2-12'!$B:$B,0))</f>
        <v>Monthly</v>
      </c>
      <c r="AC69" s="23" t="str">
        <f t="shared" si="0"/>
        <v/>
      </c>
      <c r="AD69" s="23" t="str">
        <f>IF(COUNTIFS($AH:$AH,$R69,$AU:$AU,"Yes",$AJ:$AJ,"&gt;="&amp;'Step 1'!$C$7,$AJ:$AJ,"&lt;="&amp;'Step 1'!$C$8)&gt;0,"Yes","No")</f>
        <v>No</v>
      </c>
      <c r="AG69" t="s">
        <v>1861</v>
      </c>
      <c r="AH69" t="s">
        <v>1337</v>
      </c>
      <c r="AI69" t="s">
        <v>1340</v>
      </c>
      <c r="AJ69" s="1">
        <v>45568</v>
      </c>
      <c r="AK69" t="s">
        <v>17</v>
      </c>
      <c r="AL69" t="s">
        <v>18</v>
      </c>
      <c r="AM69">
        <v>75</v>
      </c>
      <c r="AN69">
        <v>60</v>
      </c>
      <c r="AO69" s="24" t="str">
        <f>INDEX('Step 2-12'!$Z:$Z,MATCH('Step 2-12'!$AH69,'Step 2-12'!$R:$R,0))</f>
        <v>Email</v>
      </c>
      <c r="AP69" s="24" t="str">
        <f>INDEX('Step 2-12'!$V:$V,MATCH('Step 2-12'!$AH69,'Step 2-12'!$R:$R,0))</f>
        <v>Europe</v>
      </c>
      <c r="AQ69" s="24" t="str">
        <f>INDEX('Step 2-12'!$W:$W,MATCH('Step 2-12'!$AH69,'Step 2-12'!$R:$R,0))</f>
        <v>Tech</v>
      </c>
      <c r="AR69" s="24" t="str">
        <f>INDEX('Step 2-12'!$X:$X,MATCH('Step 2-12'!$AH69,'Step 2-12'!$R:$R,0))</f>
        <v>Mid-Market</v>
      </c>
      <c r="AS69" s="23" t="str">
        <f>INDEX('Step 2-12'!$AA:$AA,MATCH('Step 2-12'!$AH69,'Step 2-12'!$R:$R,0))</f>
        <v>Basic</v>
      </c>
      <c r="AT69" s="23" t="str">
        <f>INDEX('Step 2-12'!$AB:$AB,MATCH('Step 2-12'!$AH69,'Step 2-12'!$R:$R,0))</f>
        <v>Monthly</v>
      </c>
      <c r="AU69" s="23" t="str">
        <f>INDEX($J$20:$J$1603,MATCH($AH69,$B$20:$B$1603,0))</f>
        <v/>
      </c>
    </row>
    <row r="70" spans="1:47" x14ac:dyDescent="0.25">
      <c r="A70" t="s">
        <v>80</v>
      </c>
      <c r="B70" t="s">
        <v>71</v>
      </c>
      <c r="C70" t="s">
        <v>50</v>
      </c>
      <c r="D70" s="1" t="s">
        <v>18</v>
      </c>
      <c r="E70" s="1">
        <v>45271</v>
      </c>
      <c r="F70" s="1">
        <v>45301</v>
      </c>
      <c r="G70" t="s">
        <v>19</v>
      </c>
      <c r="H70">
        <v>135</v>
      </c>
      <c r="I70" s="23" t="str">
        <f>IF(AND(E70&lt;=EOMONTH('Step 1'!$C$7,0),F70&gt;='Step 1'!$C$7),"Yes","No")</f>
        <v>No</v>
      </c>
      <c r="J70" s="23" t="str">
        <f>IF(I70="Yes",IF(COUNTIFS($B$21:$B70,B70,$I$21:$I70,"Yes")=1,"Yes",""),"")</f>
        <v/>
      </c>
      <c r="K70" s="23" t="str">
        <f>IF(J70="Yes",IF(COUNTIFS($B:$B,B70,$F:$F,"&gt;="&amp;'Step 1'!$C$8)&gt;0,"Retained","Churned"),"")</f>
        <v/>
      </c>
      <c r="L70" s="24">
        <f>_xlfn.MINIFS($E:$E,$B:$B,B70)</f>
        <v>45023</v>
      </c>
      <c r="M70" s="24" t="str">
        <f>INDEX($C:$C,MATCH($L70,$E:$E,0))</f>
        <v>Basic</v>
      </c>
      <c r="N70" s="24" t="str">
        <f>INDEX($D:$D,MATCH($L70,$E:$E,0))</f>
        <v>Monthly</v>
      </c>
      <c r="O70" s="23" t="str">
        <f>INDEX('Step 2-12'!$W:$W,MATCH('Step 2-12'!$B70,'Step 2-12'!$R:$R,0))</f>
        <v>Tech</v>
      </c>
      <c r="P70" s="23" t="str">
        <f>INDEX('Step 2-12'!$Z:$Z,MATCH('Step 2-12'!$B70,'Step 2-12'!$R:$R,0))</f>
        <v>Email</v>
      </c>
      <c r="R70" t="s">
        <v>483</v>
      </c>
      <c r="S70" t="s">
        <v>4191</v>
      </c>
      <c r="T70" t="s">
        <v>4192</v>
      </c>
      <c r="U70" t="s">
        <v>4193</v>
      </c>
      <c r="V70" t="s">
        <v>4039</v>
      </c>
      <c r="W70" t="s">
        <v>4085</v>
      </c>
      <c r="X70" t="s">
        <v>4034</v>
      </c>
      <c r="Y70" s="1">
        <v>44941</v>
      </c>
      <c r="Z70" t="s">
        <v>4041</v>
      </c>
      <c r="AA70" s="23" t="str">
        <f>INDEX('Step 2-12'!$M:$M,MATCH('Step 2-12'!$R70,'Step 2-12'!$B:$B,0))</f>
        <v>Pro</v>
      </c>
      <c r="AB70" s="23" t="str">
        <f>INDEX('Step 2-12'!$N:$N,MATCH('Step 2-12'!$R70,'Step 2-12'!$B:$B,0))</f>
        <v>Monthly</v>
      </c>
      <c r="AC70" s="23" t="str">
        <f t="shared" si="0"/>
        <v>Yes</v>
      </c>
      <c r="AD70" s="23" t="str">
        <f>IF(COUNTIFS($AH:$AH,$R70,$AU:$AU,"Yes",$AJ:$AJ,"&gt;="&amp;'Step 1'!$C$7,$AJ:$AJ,"&lt;="&amp;'Step 1'!$C$8)&gt;0,"Yes","No")</f>
        <v>Yes</v>
      </c>
      <c r="AG70" t="s">
        <v>1862</v>
      </c>
      <c r="AH70" t="s">
        <v>1337</v>
      </c>
      <c r="AI70" t="s">
        <v>1341</v>
      </c>
      <c r="AJ70" s="1">
        <v>45599</v>
      </c>
      <c r="AK70" t="s">
        <v>17</v>
      </c>
      <c r="AL70" t="s">
        <v>18</v>
      </c>
      <c r="AM70">
        <v>75</v>
      </c>
      <c r="AN70">
        <v>60</v>
      </c>
      <c r="AO70" s="24" t="str">
        <f>INDEX('Step 2-12'!$Z:$Z,MATCH('Step 2-12'!$AH70,'Step 2-12'!$R:$R,0))</f>
        <v>Email</v>
      </c>
      <c r="AP70" s="24" t="str">
        <f>INDEX('Step 2-12'!$V:$V,MATCH('Step 2-12'!$AH70,'Step 2-12'!$R:$R,0))</f>
        <v>Europe</v>
      </c>
      <c r="AQ70" s="24" t="str">
        <f>INDEX('Step 2-12'!$W:$W,MATCH('Step 2-12'!$AH70,'Step 2-12'!$R:$R,0))</f>
        <v>Tech</v>
      </c>
      <c r="AR70" s="24" t="str">
        <f>INDEX('Step 2-12'!$X:$X,MATCH('Step 2-12'!$AH70,'Step 2-12'!$R:$R,0))</f>
        <v>Mid-Market</v>
      </c>
      <c r="AS70" s="23" t="str">
        <f>INDEX('Step 2-12'!$AA:$AA,MATCH('Step 2-12'!$AH70,'Step 2-12'!$R:$R,0))</f>
        <v>Basic</v>
      </c>
      <c r="AT70" s="23" t="str">
        <f>INDEX('Step 2-12'!$AB:$AB,MATCH('Step 2-12'!$AH70,'Step 2-12'!$R:$R,0))</f>
        <v>Monthly</v>
      </c>
      <c r="AU70" s="23" t="str">
        <f>INDEX($J$20:$J$1603,MATCH($AH70,$B$20:$B$1603,0))</f>
        <v/>
      </c>
    </row>
    <row r="71" spans="1:47" x14ac:dyDescent="0.25">
      <c r="A71" t="s">
        <v>81</v>
      </c>
      <c r="B71" t="s">
        <v>71</v>
      </c>
      <c r="C71" t="s">
        <v>50</v>
      </c>
      <c r="D71" s="1" t="s">
        <v>18</v>
      </c>
      <c r="E71" s="1">
        <v>45302</v>
      </c>
      <c r="F71" s="1">
        <v>45332</v>
      </c>
      <c r="G71" t="s">
        <v>19</v>
      </c>
      <c r="H71">
        <v>135</v>
      </c>
      <c r="I71" s="23" t="str">
        <f>IF(AND(E71&lt;=EOMONTH('Step 1'!$C$7,0),F71&gt;='Step 1'!$C$7),"Yes","No")</f>
        <v>No</v>
      </c>
      <c r="J71" s="23" t="str">
        <f>IF(I71="Yes",IF(COUNTIFS($B$21:$B71,B71,$I$21:$I71,"Yes")=1,"Yes",""),"")</f>
        <v/>
      </c>
      <c r="K71" s="23" t="str">
        <f>IF(J71="Yes",IF(COUNTIFS($B:$B,B71,$F:$F,"&gt;="&amp;'Step 1'!$C$8)&gt;0,"Retained","Churned"),"")</f>
        <v/>
      </c>
      <c r="L71" s="24">
        <f>_xlfn.MINIFS($E:$E,$B:$B,B71)</f>
        <v>45023</v>
      </c>
      <c r="M71" s="24" t="str">
        <f>INDEX($C:$C,MATCH($L71,$E:$E,0))</f>
        <v>Basic</v>
      </c>
      <c r="N71" s="24" t="str">
        <f>INDEX($D:$D,MATCH($L71,$E:$E,0))</f>
        <v>Monthly</v>
      </c>
      <c r="O71" s="23" t="str">
        <f>INDEX('Step 2-12'!$W:$W,MATCH('Step 2-12'!$B71,'Step 2-12'!$R:$R,0))</f>
        <v>Tech</v>
      </c>
      <c r="P71" s="23" t="str">
        <f>INDEX('Step 2-12'!$Z:$Z,MATCH('Step 2-12'!$B71,'Step 2-12'!$R:$R,0))</f>
        <v>Email</v>
      </c>
      <c r="R71" t="s">
        <v>508</v>
      </c>
      <c r="S71" t="s">
        <v>4194</v>
      </c>
      <c r="T71" t="s">
        <v>4195</v>
      </c>
      <c r="U71" t="s">
        <v>4196</v>
      </c>
      <c r="V71" t="s">
        <v>4039</v>
      </c>
      <c r="W71" t="s">
        <v>4064</v>
      </c>
      <c r="X71" t="s">
        <v>86</v>
      </c>
      <c r="Y71" s="1">
        <v>44605</v>
      </c>
      <c r="Z71" t="s">
        <v>4041</v>
      </c>
      <c r="AA71" s="23" t="str">
        <f>INDEX('Step 2-12'!$M:$M,MATCH('Step 2-12'!$R71,'Step 2-12'!$B:$B,0))</f>
        <v>Enterprise</v>
      </c>
      <c r="AB71" s="23" t="str">
        <f>INDEX('Step 2-12'!$N:$N,MATCH('Step 2-12'!$R71,'Step 2-12'!$B:$B,0))</f>
        <v>Annual</v>
      </c>
      <c r="AC71" s="23" t="str">
        <f t="shared" si="0"/>
        <v>Yes</v>
      </c>
      <c r="AD71" s="23" t="str">
        <f>IF(COUNTIFS($AH:$AH,$R71,$AU:$AU,"Yes",$AJ:$AJ,"&gt;="&amp;'Step 1'!$C$7,$AJ:$AJ,"&lt;="&amp;'Step 1'!$C$8)&gt;0,"Yes","No")</f>
        <v>Yes</v>
      </c>
      <c r="AG71" t="s">
        <v>1863</v>
      </c>
      <c r="AH71" t="s">
        <v>1337</v>
      </c>
      <c r="AI71" t="s">
        <v>1341</v>
      </c>
      <c r="AJ71" s="1">
        <v>45629</v>
      </c>
      <c r="AK71" t="s">
        <v>17</v>
      </c>
      <c r="AL71" t="s">
        <v>18</v>
      </c>
      <c r="AM71">
        <v>75</v>
      </c>
      <c r="AN71">
        <v>60</v>
      </c>
      <c r="AO71" s="24" t="str">
        <f>INDEX('Step 2-12'!$Z:$Z,MATCH('Step 2-12'!$AH71,'Step 2-12'!$R:$R,0))</f>
        <v>Email</v>
      </c>
      <c r="AP71" s="24" t="str">
        <f>INDEX('Step 2-12'!$V:$V,MATCH('Step 2-12'!$AH71,'Step 2-12'!$R:$R,0))</f>
        <v>Europe</v>
      </c>
      <c r="AQ71" s="24" t="str">
        <f>INDEX('Step 2-12'!$W:$W,MATCH('Step 2-12'!$AH71,'Step 2-12'!$R:$R,0))</f>
        <v>Tech</v>
      </c>
      <c r="AR71" s="24" t="str">
        <f>INDEX('Step 2-12'!$X:$X,MATCH('Step 2-12'!$AH71,'Step 2-12'!$R:$R,0))</f>
        <v>Mid-Market</v>
      </c>
      <c r="AS71" s="23" t="str">
        <f>INDEX('Step 2-12'!$AA:$AA,MATCH('Step 2-12'!$AH71,'Step 2-12'!$R:$R,0))</f>
        <v>Basic</v>
      </c>
      <c r="AT71" s="23" t="str">
        <f>INDEX('Step 2-12'!$AB:$AB,MATCH('Step 2-12'!$AH71,'Step 2-12'!$R:$R,0))</f>
        <v>Monthly</v>
      </c>
      <c r="AU71" s="23" t="str">
        <f>INDEX($J$20:$J$1603,MATCH($AH71,$B$20:$B$1603,0))</f>
        <v/>
      </c>
    </row>
    <row r="72" spans="1:47" x14ac:dyDescent="0.25">
      <c r="A72" t="s">
        <v>82</v>
      </c>
      <c r="B72" t="s">
        <v>71</v>
      </c>
      <c r="C72" t="s">
        <v>50</v>
      </c>
      <c r="D72" s="1" t="s">
        <v>18</v>
      </c>
      <c r="E72" s="1">
        <v>45333</v>
      </c>
      <c r="F72" s="1">
        <v>45363</v>
      </c>
      <c r="G72" t="s">
        <v>19</v>
      </c>
      <c r="H72">
        <v>135</v>
      </c>
      <c r="I72" s="23" t="str">
        <f>IF(AND(E72&lt;=EOMONTH('Step 1'!$C$7,0),F72&gt;='Step 1'!$C$7),"Yes","No")</f>
        <v>No</v>
      </c>
      <c r="J72" s="23" t="str">
        <f>IF(I72="Yes",IF(COUNTIFS($B$21:$B72,B72,$I$21:$I72,"Yes")=1,"Yes",""),"")</f>
        <v/>
      </c>
      <c r="K72" s="23" t="str">
        <f>IF(J72="Yes",IF(COUNTIFS($B:$B,B72,$F:$F,"&gt;="&amp;'Step 1'!$C$8)&gt;0,"Retained","Churned"),"")</f>
        <v/>
      </c>
      <c r="L72" s="24">
        <f>_xlfn.MINIFS($E:$E,$B:$B,B72)</f>
        <v>45023</v>
      </c>
      <c r="M72" s="24" t="str">
        <f>INDEX($C:$C,MATCH($L72,$E:$E,0))</f>
        <v>Basic</v>
      </c>
      <c r="N72" s="24" t="str">
        <f>INDEX($D:$D,MATCH($L72,$E:$E,0))</f>
        <v>Monthly</v>
      </c>
      <c r="O72" s="23" t="str">
        <f>INDEX('Step 2-12'!$W:$W,MATCH('Step 2-12'!$B72,'Step 2-12'!$R:$R,0))</f>
        <v>Tech</v>
      </c>
      <c r="P72" s="23" t="str">
        <f>INDEX('Step 2-12'!$Z:$Z,MATCH('Step 2-12'!$B72,'Step 2-12'!$R:$R,0))</f>
        <v>Email</v>
      </c>
      <c r="R72" t="s">
        <v>512</v>
      </c>
      <c r="S72" t="s">
        <v>4197</v>
      </c>
      <c r="T72" t="s">
        <v>4198</v>
      </c>
      <c r="U72" t="s">
        <v>4199</v>
      </c>
      <c r="V72" t="s">
        <v>4032</v>
      </c>
      <c r="W72" t="s">
        <v>4040</v>
      </c>
      <c r="X72" t="s">
        <v>4034</v>
      </c>
      <c r="Y72" s="1">
        <v>45293</v>
      </c>
      <c r="Z72" t="s">
        <v>4023</v>
      </c>
      <c r="AA72" s="23" t="str">
        <f>INDEX('Step 2-12'!$M:$M,MATCH('Step 2-12'!$R72,'Step 2-12'!$B:$B,0))</f>
        <v>Basic</v>
      </c>
      <c r="AB72" s="23" t="str">
        <f>INDEX('Step 2-12'!$N:$N,MATCH('Step 2-12'!$R72,'Step 2-12'!$B:$B,0))</f>
        <v>Monthly</v>
      </c>
      <c r="AC72" s="23" t="str">
        <f t="shared" si="0"/>
        <v/>
      </c>
      <c r="AD72" s="23" t="str">
        <f>IF(COUNTIFS($AH:$AH,$R72,$AU:$AU,"Yes",$AJ:$AJ,"&gt;="&amp;'Step 1'!$C$7,$AJ:$AJ,"&lt;="&amp;'Step 1'!$C$8)&gt;0,"Yes","No")</f>
        <v>No</v>
      </c>
      <c r="AG72" t="s">
        <v>1864</v>
      </c>
      <c r="AH72" t="s">
        <v>1337</v>
      </c>
      <c r="AI72" t="s">
        <v>1342</v>
      </c>
      <c r="AJ72" s="1">
        <v>45630</v>
      </c>
      <c r="AK72" t="s">
        <v>17</v>
      </c>
      <c r="AL72" t="s">
        <v>18</v>
      </c>
      <c r="AM72">
        <v>75</v>
      </c>
      <c r="AN72">
        <v>60</v>
      </c>
      <c r="AO72" s="24" t="str">
        <f>INDEX('Step 2-12'!$Z:$Z,MATCH('Step 2-12'!$AH72,'Step 2-12'!$R:$R,0))</f>
        <v>Email</v>
      </c>
      <c r="AP72" s="24" t="str">
        <f>INDEX('Step 2-12'!$V:$V,MATCH('Step 2-12'!$AH72,'Step 2-12'!$R:$R,0))</f>
        <v>Europe</v>
      </c>
      <c r="AQ72" s="24" t="str">
        <f>INDEX('Step 2-12'!$W:$W,MATCH('Step 2-12'!$AH72,'Step 2-12'!$R:$R,0))</f>
        <v>Tech</v>
      </c>
      <c r="AR72" s="24" t="str">
        <f>INDEX('Step 2-12'!$X:$X,MATCH('Step 2-12'!$AH72,'Step 2-12'!$R:$R,0))</f>
        <v>Mid-Market</v>
      </c>
      <c r="AS72" s="23" t="str">
        <f>INDEX('Step 2-12'!$AA:$AA,MATCH('Step 2-12'!$AH72,'Step 2-12'!$R:$R,0))</f>
        <v>Basic</v>
      </c>
      <c r="AT72" s="23" t="str">
        <f>INDEX('Step 2-12'!$AB:$AB,MATCH('Step 2-12'!$AH72,'Step 2-12'!$R:$R,0))</f>
        <v>Monthly</v>
      </c>
      <c r="AU72" s="23" t="str">
        <f>INDEX($J$20:$J$1603,MATCH($AH72,$B$20:$B$1603,0))</f>
        <v/>
      </c>
    </row>
    <row r="73" spans="1:47" x14ac:dyDescent="0.25">
      <c r="A73" t="s">
        <v>83</v>
      </c>
      <c r="B73" t="s">
        <v>71</v>
      </c>
      <c r="C73" t="s">
        <v>50</v>
      </c>
      <c r="D73" s="1" t="s">
        <v>18</v>
      </c>
      <c r="E73" s="1">
        <v>45364</v>
      </c>
      <c r="F73" s="1">
        <v>45394</v>
      </c>
      <c r="G73" t="s">
        <v>19</v>
      </c>
      <c r="H73">
        <v>135</v>
      </c>
      <c r="I73" s="23" t="str">
        <f>IF(AND(E73&lt;=EOMONTH('Step 1'!$C$7,0),F73&gt;='Step 1'!$C$7),"Yes","No")</f>
        <v>No</v>
      </c>
      <c r="J73" s="23" t="str">
        <f>IF(I73="Yes",IF(COUNTIFS($B$21:$B73,B73,$I$21:$I73,"Yes")=1,"Yes",""),"")</f>
        <v/>
      </c>
      <c r="K73" s="23" t="str">
        <f>IF(J73="Yes",IF(COUNTIFS($B:$B,B73,$F:$F,"&gt;="&amp;'Step 1'!$C$8)&gt;0,"Retained","Churned"),"")</f>
        <v/>
      </c>
      <c r="L73" s="24">
        <f>_xlfn.MINIFS($E:$E,$B:$B,B73)</f>
        <v>45023</v>
      </c>
      <c r="M73" s="24" t="str">
        <f>INDEX($C:$C,MATCH($L73,$E:$E,0))</f>
        <v>Basic</v>
      </c>
      <c r="N73" s="24" t="str">
        <f>INDEX($D:$D,MATCH($L73,$E:$E,0))</f>
        <v>Monthly</v>
      </c>
      <c r="O73" s="23" t="str">
        <f>INDEX('Step 2-12'!$W:$W,MATCH('Step 2-12'!$B73,'Step 2-12'!$R:$R,0))</f>
        <v>Tech</v>
      </c>
      <c r="P73" s="23" t="str">
        <f>INDEX('Step 2-12'!$Z:$Z,MATCH('Step 2-12'!$B73,'Step 2-12'!$R:$R,0))</f>
        <v>Email</v>
      </c>
      <c r="R73" t="s">
        <v>525</v>
      </c>
      <c r="S73" t="s">
        <v>4200</v>
      </c>
      <c r="T73" t="s">
        <v>4201</v>
      </c>
      <c r="U73" t="s">
        <v>4202</v>
      </c>
      <c r="V73" t="s">
        <v>4032</v>
      </c>
      <c r="W73" t="s">
        <v>4033</v>
      </c>
      <c r="X73" t="s">
        <v>4054</v>
      </c>
      <c r="Y73" s="1">
        <v>44949</v>
      </c>
      <c r="Z73" t="s">
        <v>4069</v>
      </c>
      <c r="AA73" s="23" t="str">
        <f>INDEX('Step 2-12'!$M:$M,MATCH('Step 2-12'!$R73,'Step 2-12'!$B:$B,0))</f>
        <v>Basic</v>
      </c>
      <c r="AB73" s="23" t="str">
        <f>INDEX('Step 2-12'!$N:$N,MATCH('Step 2-12'!$R73,'Step 2-12'!$B:$B,0))</f>
        <v>Monthly</v>
      </c>
      <c r="AC73" s="23" t="str">
        <f t="shared" si="0"/>
        <v>Yes</v>
      </c>
      <c r="AD73" s="23" t="str">
        <f>IF(COUNTIFS($AH:$AH,$R73,$AU:$AU,"Yes",$AJ:$AJ,"&gt;="&amp;'Step 1'!$C$7,$AJ:$AJ,"&lt;="&amp;'Step 1'!$C$8)&gt;0,"Yes","No")</f>
        <v>Yes</v>
      </c>
      <c r="AG73" t="s">
        <v>1865</v>
      </c>
      <c r="AH73" t="s">
        <v>939</v>
      </c>
      <c r="AI73" t="s">
        <v>938</v>
      </c>
      <c r="AJ73" s="1">
        <v>45180</v>
      </c>
      <c r="AK73" t="s">
        <v>86</v>
      </c>
      <c r="AL73" t="s">
        <v>18</v>
      </c>
      <c r="AM73">
        <v>315</v>
      </c>
      <c r="AN73">
        <v>267.75</v>
      </c>
      <c r="AO73" s="24" t="str">
        <f>INDEX('Step 2-12'!$Z:$Z,MATCH('Step 2-12'!$AH73,'Step 2-12'!$R:$R,0))</f>
        <v>Social Media</v>
      </c>
      <c r="AP73" s="24" t="str">
        <f>INDEX('Step 2-12'!$V:$V,MATCH('Step 2-12'!$AH73,'Step 2-12'!$R:$R,0))</f>
        <v>Asia-Pacific</v>
      </c>
      <c r="AQ73" s="24" t="str">
        <f>INDEX('Step 2-12'!$W:$W,MATCH('Step 2-12'!$AH73,'Step 2-12'!$R:$R,0))</f>
        <v>Tech</v>
      </c>
      <c r="AR73" s="24" t="str">
        <f>INDEX('Step 2-12'!$X:$X,MATCH('Step 2-12'!$AH73,'Step 2-12'!$R:$R,0))</f>
        <v>SMBs</v>
      </c>
      <c r="AS73" s="23" t="str">
        <f>INDEX('Step 2-12'!$AA:$AA,MATCH('Step 2-12'!$AH73,'Step 2-12'!$R:$R,0))</f>
        <v>Basic</v>
      </c>
      <c r="AT73" s="23" t="str">
        <f>INDEX('Step 2-12'!$AB:$AB,MATCH('Step 2-12'!$AH73,'Step 2-12'!$R:$R,0))</f>
        <v>Monthly</v>
      </c>
      <c r="AU73" s="23" t="str">
        <f>INDEX($J$20:$J$1603,MATCH($AH73,$B$20:$B$1603,0))</f>
        <v/>
      </c>
    </row>
    <row r="74" spans="1:47" x14ac:dyDescent="0.25">
      <c r="A74" t="s">
        <v>84</v>
      </c>
      <c r="B74" t="s">
        <v>71</v>
      </c>
      <c r="C74" t="s">
        <v>50</v>
      </c>
      <c r="D74" s="1" t="s">
        <v>18</v>
      </c>
      <c r="E74" s="1">
        <v>45395</v>
      </c>
      <c r="F74" s="1">
        <v>45425</v>
      </c>
      <c r="G74" t="s">
        <v>73</v>
      </c>
      <c r="H74">
        <v>135</v>
      </c>
      <c r="I74" s="23" t="str">
        <f>IF(AND(E74&lt;=EOMONTH('Step 1'!$C$7,0),F74&gt;='Step 1'!$C$7),"Yes","No")</f>
        <v>No</v>
      </c>
      <c r="J74" s="23" t="str">
        <f>IF(I74="Yes",IF(COUNTIFS($B$21:$B74,B74,$I$21:$I74,"Yes")=1,"Yes",""),"")</f>
        <v/>
      </c>
      <c r="K74" s="23" t="str">
        <f>IF(J74="Yes",IF(COUNTIFS($B:$B,B74,$F:$F,"&gt;="&amp;'Step 1'!$C$8)&gt;0,"Retained","Churned"),"")</f>
        <v/>
      </c>
      <c r="L74" s="24">
        <f>_xlfn.MINIFS($E:$E,$B:$B,B74)</f>
        <v>45023</v>
      </c>
      <c r="M74" s="24" t="str">
        <f>INDEX($C:$C,MATCH($L74,$E:$E,0))</f>
        <v>Basic</v>
      </c>
      <c r="N74" s="24" t="str">
        <f>INDEX($D:$D,MATCH($L74,$E:$E,0))</f>
        <v>Monthly</v>
      </c>
      <c r="O74" s="23" t="str">
        <f>INDEX('Step 2-12'!$W:$W,MATCH('Step 2-12'!$B74,'Step 2-12'!$R:$R,0))</f>
        <v>Tech</v>
      </c>
      <c r="P74" s="23" t="str">
        <f>INDEX('Step 2-12'!$Z:$Z,MATCH('Step 2-12'!$B74,'Step 2-12'!$R:$R,0))</f>
        <v>Email</v>
      </c>
      <c r="R74" t="s">
        <v>528</v>
      </c>
      <c r="S74" t="s">
        <v>4203</v>
      </c>
      <c r="T74" t="s">
        <v>4204</v>
      </c>
      <c r="U74" t="s">
        <v>4205</v>
      </c>
      <c r="V74" t="s">
        <v>4039</v>
      </c>
      <c r="W74" t="s">
        <v>4033</v>
      </c>
      <c r="X74" t="s">
        <v>4034</v>
      </c>
      <c r="Y74" s="1">
        <v>45417</v>
      </c>
      <c r="Z74" t="s">
        <v>4041</v>
      </c>
      <c r="AA74" s="23" t="str">
        <f>INDEX('Step 2-12'!$M:$M,MATCH('Step 2-12'!$R74,'Step 2-12'!$B:$B,0))</f>
        <v>Basic</v>
      </c>
      <c r="AB74" s="23" t="str">
        <f>INDEX('Step 2-12'!$N:$N,MATCH('Step 2-12'!$R74,'Step 2-12'!$B:$B,0))</f>
        <v>Monthly</v>
      </c>
      <c r="AC74" s="23" t="str">
        <f t="shared" si="0"/>
        <v/>
      </c>
      <c r="AD74" s="23" t="str">
        <f>IF(COUNTIFS($AH:$AH,$R74,$AU:$AU,"Yes",$AJ:$AJ,"&gt;="&amp;'Step 1'!$C$7,$AJ:$AJ,"&lt;="&amp;'Step 1'!$C$8)&gt;0,"Yes","No")</f>
        <v>No</v>
      </c>
      <c r="AG74" t="s">
        <v>1866</v>
      </c>
      <c r="AH74" t="s">
        <v>939</v>
      </c>
      <c r="AI74" t="s">
        <v>938</v>
      </c>
      <c r="AJ74" s="1">
        <v>45210</v>
      </c>
      <c r="AK74" t="s">
        <v>86</v>
      </c>
      <c r="AL74" t="s">
        <v>18</v>
      </c>
      <c r="AM74">
        <v>315</v>
      </c>
      <c r="AN74">
        <v>267.75</v>
      </c>
      <c r="AO74" s="24" t="str">
        <f>INDEX('Step 2-12'!$Z:$Z,MATCH('Step 2-12'!$AH74,'Step 2-12'!$R:$R,0))</f>
        <v>Social Media</v>
      </c>
      <c r="AP74" s="24" t="str">
        <f>INDEX('Step 2-12'!$V:$V,MATCH('Step 2-12'!$AH74,'Step 2-12'!$R:$R,0))</f>
        <v>Asia-Pacific</v>
      </c>
      <c r="AQ74" s="24" t="str">
        <f>INDEX('Step 2-12'!$W:$W,MATCH('Step 2-12'!$AH74,'Step 2-12'!$R:$R,0))</f>
        <v>Tech</v>
      </c>
      <c r="AR74" s="24" t="str">
        <f>INDEX('Step 2-12'!$X:$X,MATCH('Step 2-12'!$AH74,'Step 2-12'!$R:$R,0))</f>
        <v>SMBs</v>
      </c>
      <c r="AS74" s="23" t="str">
        <f>INDEX('Step 2-12'!$AA:$AA,MATCH('Step 2-12'!$AH74,'Step 2-12'!$R:$R,0))</f>
        <v>Basic</v>
      </c>
      <c r="AT74" s="23" t="str">
        <f>INDEX('Step 2-12'!$AB:$AB,MATCH('Step 2-12'!$AH74,'Step 2-12'!$R:$R,0))</f>
        <v>Monthly</v>
      </c>
      <c r="AU74" s="23" t="str">
        <f>INDEX($J$20:$J$1603,MATCH($AH74,$B$20:$B$1603,0))</f>
        <v/>
      </c>
    </row>
    <row r="75" spans="1:47" x14ac:dyDescent="0.25">
      <c r="A75" t="s">
        <v>85</v>
      </c>
      <c r="B75" t="s">
        <v>71</v>
      </c>
      <c r="C75" t="s">
        <v>86</v>
      </c>
      <c r="D75" s="1" t="s">
        <v>18</v>
      </c>
      <c r="E75" s="1">
        <v>45426</v>
      </c>
      <c r="F75" s="1">
        <v>45456</v>
      </c>
      <c r="G75" t="s">
        <v>19</v>
      </c>
      <c r="H75">
        <v>315</v>
      </c>
      <c r="I75" s="23" t="str">
        <f>IF(AND(E75&lt;=EOMONTH('Step 1'!$C$7,0),F75&gt;='Step 1'!$C$7),"Yes","No")</f>
        <v>No</v>
      </c>
      <c r="J75" s="23" t="str">
        <f>IF(I75="Yes",IF(COUNTIFS($B$21:$B75,B75,$I$21:$I75,"Yes")=1,"Yes",""),"")</f>
        <v/>
      </c>
      <c r="K75" s="23" t="str">
        <f>IF(J75="Yes",IF(COUNTIFS($B:$B,B75,$F:$F,"&gt;="&amp;'Step 1'!$C$8)&gt;0,"Retained","Churned"),"")</f>
        <v/>
      </c>
      <c r="L75" s="24">
        <f>_xlfn.MINIFS($E:$E,$B:$B,B75)</f>
        <v>45023</v>
      </c>
      <c r="M75" s="24" t="str">
        <f>INDEX($C:$C,MATCH($L75,$E:$E,0))</f>
        <v>Basic</v>
      </c>
      <c r="N75" s="24" t="str">
        <f>INDEX($D:$D,MATCH($L75,$E:$E,0))</f>
        <v>Monthly</v>
      </c>
      <c r="O75" s="23" t="str">
        <f>INDEX('Step 2-12'!$W:$W,MATCH('Step 2-12'!$B75,'Step 2-12'!$R:$R,0))</f>
        <v>Tech</v>
      </c>
      <c r="P75" s="23" t="str">
        <f>INDEX('Step 2-12'!$Z:$Z,MATCH('Step 2-12'!$B75,'Step 2-12'!$R:$R,0))</f>
        <v>Email</v>
      </c>
      <c r="R75" t="s">
        <v>537</v>
      </c>
      <c r="S75" t="s">
        <v>4206</v>
      </c>
      <c r="T75" t="s">
        <v>4207</v>
      </c>
      <c r="U75" t="s">
        <v>4208</v>
      </c>
      <c r="V75" t="s">
        <v>4039</v>
      </c>
      <c r="W75" t="s">
        <v>4033</v>
      </c>
      <c r="X75" t="s">
        <v>4034</v>
      </c>
      <c r="Y75" s="1">
        <v>45245</v>
      </c>
      <c r="Z75" t="s">
        <v>4035</v>
      </c>
      <c r="AA75" s="23" t="str">
        <f>INDEX('Step 2-12'!$M:$M,MATCH('Step 2-12'!$R75,'Step 2-12'!$B:$B,0))</f>
        <v>Basic</v>
      </c>
      <c r="AB75" s="23" t="str">
        <f>INDEX('Step 2-12'!$N:$N,MATCH('Step 2-12'!$R75,'Step 2-12'!$B:$B,0))</f>
        <v>Monthly</v>
      </c>
      <c r="AC75" s="23" t="str">
        <f t="shared" si="0"/>
        <v/>
      </c>
      <c r="AD75" s="23" t="str">
        <f>IF(COUNTIFS($AH:$AH,$R75,$AU:$AU,"Yes",$AJ:$AJ,"&gt;="&amp;'Step 1'!$C$7,$AJ:$AJ,"&lt;="&amp;'Step 1'!$C$8)&gt;0,"Yes","No")</f>
        <v>No</v>
      </c>
      <c r="AG75" t="s">
        <v>1867</v>
      </c>
      <c r="AH75" t="s">
        <v>939</v>
      </c>
      <c r="AI75" t="s">
        <v>940</v>
      </c>
      <c r="AJ75" s="1">
        <v>45211</v>
      </c>
      <c r="AK75" t="s">
        <v>50</v>
      </c>
      <c r="AL75" t="s">
        <v>18</v>
      </c>
      <c r="AM75">
        <v>135</v>
      </c>
      <c r="AN75">
        <v>110.7</v>
      </c>
      <c r="AO75" s="24" t="str">
        <f>INDEX('Step 2-12'!$Z:$Z,MATCH('Step 2-12'!$AH75,'Step 2-12'!$R:$R,0))</f>
        <v>Social Media</v>
      </c>
      <c r="AP75" s="24" t="str">
        <f>INDEX('Step 2-12'!$V:$V,MATCH('Step 2-12'!$AH75,'Step 2-12'!$R:$R,0))</f>
        <v>Asia-Pacific</v>
      </c>
      <c r="AQ75" s="24" t="str">
        <f>INDEX('Step 2-12'!$W:$W,MATCH('Step 2-12'!$AH75,'Step 2-12'!$R:$R,0))</f>
        <v>Tech</v>
      </c>
      <c r="AR75" s="24" t="str">
        <f>INDEX('Step 2-12'!$X:$X,MATCH('Step 2-12'!$AH75,'Step 2-12'!$R:$R,0))</f>
        <v>SMBs</v>
      </c>
      <c r="AS75" s="23" t="str">
        <f>INDEX('Step 2-12'!$AA:$AA,MATCH('Step 2-12'!$AH75,'Step 2-12'!$R:$R,0))</f>
        <v>Basic</v>
      </c>
      <c r="AT75" s="23" t="str">
        <f>INDEX('Step 2-12'!$AB:$AB,MATCH('Step 2-12'!$AH75,'Step 2-12'!$R:$R,0))</f>
        <v>Monthly</v>
      </c>
      <c r="AU75" s="23" t="str">
        <f>INDEX($J$20:$J$1603,MATCH($AH75,$B$20:$B$1603,0))</f>
        <v/>
      </c>
    </row>
    <row r="76" spans="1:47" x14ac:dyDescent="0.25">
      <c r="A76" t="s">
        <v>87</v>
      </c>
      <c r="B76" t="s">
        <v>71</v>
      </c>
      <c r="C76" t="s">
        <v>86</v>
      </c>
      <c r="D76" s="1" t="s">
        <v>18</v>
      </c>
      <c r="E76" s="1">
        <v>45457</v>
      </c>
      <c r="F76" s="1">
        <v>45487</v>
      </c>
      <c r="G76" t="s">
        <v>19</v>
      </c>
      <c r="H76">
        <v>315</v>
      </c>
      <c r="I76" s="23" t="str">
        <f>IF(AND(E76&lt;=EOMONTH('Step 1'!$C$7,0),F76&gt;='Step 1'!$C$7),"Yes","No")</f>
        <v>No</v>
      </c>
      <c r="J76" s="23" t="str">
        <f>IF(I76="Yes",IF(COUNTIFS($B$21:$B76,B76,$I$21:$I76,"Yes")=1,"Yes",""),"")</f>
        <v/>
      </c>
      <c r="K76" s="23" t="str">
        <f>IF(J76="Yes",IF(COUNTIFS($B:$B,B76,$F:$F,"&gt;="&amp;'Step 1'!$C$8)&gt;0,"Retained","Churned"),"")</f>
        <v/>
      </c>
      <c r="L76" s="24">
        <f>_xlfn.MINIFS($E:$E,$B:$B,B76)</f>
        <v>45023</v>
      </c>
      <c r="M76" s="24" t="str">
        <f>INDEX($C:$C,MATCH($L76,$E:$E,0))</f>
        <v>Basic</v>
      </c>
      <c r="N76" s="24" t="str">
        <f>INDEX($D:$D,MATCH($L76,$E:$E,0))</f>
        <v>Monthly</v>
      </c>
      <c r="O76" s="23" t="str">
        <f>INDEX('Step 2-12'!$W:$W,MATCH('Step 2-12'!$B76,'Step 2-12'!$R:$R,0))</f>
        <v>Tech</v>
      </c>
      <c r="P76" s="23" t="str">
        <f>INDEX('Step 2-12'!$Z:$Z,MATCH('Step 2-12'!$B76,'Step 2-12'!$R:$R,0))</f>
        <v>Email</v>
      </c>
      <c r="R76" t="s">
        <v>540</v>
      </c>
      <c r="S76" t="s">
        <v>4209</v>
      </c>
      <c r="T76" t="s">
        <v>4210</v>
      </c>
      <c r="U76" t="s">
        <v>4211</v>
      </c>
      <c r="V76" t="s">
        <v>4045</v>
      </c>
      <c r="W76" t="s">
        <v>4040</v>
      </c>
      <c r="X76" t="s">
        <v>4034</v>
      </c>
      <c r="Y76" s="1">
        <v>45571</v>
      </c>
      <c r="Z76" t="s">
        <v>4041</v>
      </c>
      <c r="AA76" s="23" t="str">
        <f>INDEX('Step 2-12'!$M:$M,MATCH('Step 2-12'!$R76,'Step 2-12'!$B:$B,0))</f>
        <v>Pro</v>
      </c>
      <c r="AB76" s="23" t="str">
        <f>INDEX('Step 2-12'!$N:$N,MATCH('Step 2-12'!$R76,'Step 2-12'!$B:$B,0))</f>
        <v>Annual</v>
      </c>
      <c r="AC76" s="23" t="str">
        <f t="shared" si="0"/>
        <v/>
      </c>
      <c r="AD76" s="23" t="str">
        <f>IF(COUNTIFS($AH:$AH,$R76,$AU:$AU,"Yes",$AJ:$AJ,"&gt;="&amp;'Step 1'!$C$7,$AJ:$AJ,"&lt;="&amp;'Step 1'!$C$8)&gt;0,"Yes","No")</f>
        <v>No</v>
      </c>
      <c r="AG76" t="s">
        <v>1868</v>
      </c>
      <c r="AH76" t="s">
        <v>939</v>
      </c>
      <c r="AI76" t="s">
        <v>941</v>
      </c>
      <c r="AJ76" s="1">
        <v>45242</v>
      </c>
      <c r="AK76" t="s">
        <v>50</v>
      </c>
      <c r="AL76" t="s">
        <v>18</v>
      </c>
      <c r="AM76">
        <v>135</v>
      </c>
      <c r="AN76">
        <v>110.7</v>
      </c>
      <c r="AO76" s="24" t="str">
        <f>INDEX('Step 2-12'!$Z:$Z,MATCH('Step 2-12'!$AH76,'Step 2-12'!$R:$R,0))</f>
        <v>Social Media</v>
      </c>
      <c r="AP76" s="24" t="str">
        <f>INDEX('Step 2-12'!$V:$V,MATCH('Step 2-12'!$AH76,'Step 2-12'!$R:$R,0))</f>
        <v>Asia-Pacific</v>
      </c>
      <c r="AQ76" s="24" t="str">
        <f>INDEX('Step 2-12'!$W:$W,MATCH('Step 2-12'!$AH76,'Step 2-12'!$R:$R,0))</f>
        <v>Tech</v>
      </c>
      <c r="AR76" s="24" t="str">
        <f>INDEX('Step 2-12'!$X:$X,MATCH('Step 2-12'!$AH76,'Step 2-12'!$R:$R,0))</f>
        <v>SMBs</v>
      </c>
      <c r="AS76" s="23" t="str">
        <f>INDEX('Step 2-12'!$AA:$AA,MATCH('Step 2-12'!$AH76,'Step 2-12'!$R:$R,0))</f>
        <v>Basic</v>
      </c>
      <c r="AT76" s="23" t="str">
        <f>INDEX('Step 2-12'!$AB:$AB,MATCH('Step 2-12'!$AH76,'Step 2-12'!$R:$R,0))</f>
        <v>Monthly</v>
      </c>
      <c r="AU76" s="23" t="str">
        <f>INDEX($J$20:$J$1603,MATCH($AH76,$B$20:$B$1603,0))</f>
        <v/>
      </c>
    </row>
    <row r="77" spans="1:47" x14ac:dyDescent="0.25">
      <c r="A77" t="s">
        <v>88</v>
      </c>
      <c r="B77" t="s">
        <v>71</v>
      </c>
      <c r="C77" t="s">
        <v>86</v>
      </c>
      <c r="D77" s="1" t="s">
        <v>18</v>
      </c>
      <c r="E77" s="1">
        <v>45488</v>
      </c>
      <c r="F77" s="1">
        <v>45518</v>
      </c>
      <c r="G77" t="s">
        <v>19</v>
      </c>
      <c r="H77">
        <v>315</v>
      </c>
      <c r="I77" s="23" t="str">
        <f>IF(AND(E77&lt;=EOMONTH('Step 1'!$C$7,0),F77&gt;='Step 1'!$C$7),"Yes","No")</f>
        <v>No</v>
      </c>
      <c r="J77" s="23" t="str">
        <f>IF(I77="Yes",IF(COUNTIFS($B$21:$B77,B77,$I$21:$I77,"Yes")=1,"Yes",""),"")</f>
        <v/>
      </c>
      <c r="K77" s="23" t="str">
        <f>IF(J77="Yes",IF(COUNTIFS($B:$B,B77,$F:$F,"&gt;="&amp;'Step 1'!$C$8)&gt;0,"Retained","Churned"),"")</f>
        <v/>
      </c>
      <c r="L77" s="24">
        <f>_xlfn.MINIFS($E:$E,$B:$B,B77)</f>
        <v>45023</v>
      </c>
      <c r="M77" s="24" t="str">
        <f>INDEX($C:$C,MATCH($L77,$E:$E,0))</f>
        <v>Basic</v>
      </c>
      <c r="N77" s="24" t="str">
        <f>INDEX($D:$D,MATCH($L77,$E:$E,0))</f>
        <v>Monthly</v>
      </c>
      <c r="O77" s="23" t="str">
        <f>INDEX('Step 2-12'!$W:$W,MATCH('Step 2-12'!$B77,'Step 2-12'!$R:$R,0))</f>
        <v>Tech</v>
      </c>
      <c r="P77" s="23" t="str">
        <f>INDEX('Step 2-12'!$Z:$Z,MATCH('Step 2-12'!$B77,'Step 2-12'!$R:$R,0))</f>
        <v>Email</v>
      </c>
      <c r="R77" t="s">
        <v>542</v>
      </c>
      <c r="S77" t="s">
        <v>4212</v>
      </c>
      <c r="T77" t="s">
        <v>4213</v>
      </c>
      <c r="U77" t="s">
        <v>4214</v>
      </c>
      <c r="V77" t="s">
        <v>4045</v>
      </c>
      <c r="W77" t="s">
        <v>4046</v>
      </c>
      <c r="X77" t="s">
        <v>4034</v>
      </c>
      <c r="Y77" s="1">
        <v>45351</v>
      </c>
      <c r="Z77" t="s">
        <v>4041</v>
      </c>
      <c r="AA77" s="23" t="str">
        <f>INDEX('Step 2-12'!$M:$M,MATCH('Step 2-12'!$R77,'Step 2-12'!$B:$B,0))</f>
        <v>Pro</v>
      </c>
      <c r="AB77" s="23" t="str">
        <f>INDEX('Step 2-12'!$N:$N,MATCH('Step 2-12'!$R77,'Step 2-12'!$B:$B,0))</f>
        <v>Monthly</v>
      </c>
      <c r="AC77" s="23" t="str">
        <f t="shared" si="0"/>
        <v/>
      </c>
      <c r="AD77" s="23" t="str">
        <f>IF(COUNTIFS($AH:$AH,$R77,$AU:$AU,"Yes",$AJ:$AJ,"&gt;="&amp;'Step 1'!$C$7,$AJ:$AJ,"&lt;="&amp;'Step 1'!$C$8)&gt;0,"Yes","No")</f>
        <v>No</v>
      </c>
      <c r="AG77" t="s">
        <v>1869</v>
      </c>
      <c r="AH77" t="s">
        <v>939</v>
      </c>
      <c r="AI77" t="s">
        <v>941</v>
      </c>
      <c r="AJ77" s="1">
        <v>45272</v>
      </c>
      <c r="AK77" t="s">
        <v>50</v>
      </c>
      <c r="AL77" t="s">
        <v>18</v>
      </c>
      <c r="AM77">
        <v>135</v>
      </c>
      <c r="AN77">
        <v>110.7</v>
      </c>
      <c r="AO77" s="24" t="str">
        <f>INDEX('Step 2-12'!$Z:$Z,MATCH('Step 2-12'!$AH77,'Step 2-12'!$R:$R,0))</f>
        <v>Social Media</v>
      </c>
      <c r="AP77" s="24" t="str">
        <f>INDEX('Step 2-12'!$V:$V,MATCH('Step 2-12'!$AH77,'Step 2-12'!$R:$R,0))</f>
        <v>Asia-Pacific</v>
      </c>
      <c r="AQ77" s="24" t="str">
        <f>INDEX('Step 2-12'!$W:$W,MATCH('Step 2-12'!$AH77,'Step 2-12'!$R:$R,0))</f>
        <v>Tech</v>
      </c>
      <c r="AR77" s="24" t="str">
        <f>INDEX('Step 2-12'!$X:$X,MATCH('Step 2-12'!$AH77,'Step 2-12'!$R:$R,0))</f>
        <v>SMBs</v>
      </c>
      <c r="AS77" s="23" t="str">
        <f>INDEX('Step 2-12'!$AA:$AA,MATCH('Step 2-12'!$AH77,'Step 2-12'!$R:$R,0))</f>
        <v>Basic</v>
      </c>
      <c r="AT77" s="23" t="str">
        <f>INDEX('Step 2-12'!$AB:$AB,MATCH('Step 2-12'!$AH77,'Step 2-12'!$R:$R,0))</f>
        <v>Monthly</v>
      </c>
      <c r="AU77" s="23" t="str">
        <f>INDEX($J$20:$J$1603,MATCH($AH77,$B$20:$B$1603,0))</f>
        <v/>
      </c>
    </row>
    <row r="78" spans="1:47" x14ac:dyDescent="0.25">
      <c r="A78" t="s">
        <v>89</v>
      </c>
      <c r="B78" t="s">
        <v>71</v>
      </c>
      <c r="C78" t="s">
        <v>86</v>
      </c>
      <c r="D78" s="1" t="s">
        <v>18</v>
      </c>
      <c r="E78" s="1">
        <v>45519</v>
      </c>
      <c r="F78" s="1">
        <v>45549</v>
      </c>
      <c r="G78" t="s">
        <v>19</v>
      </c>
      <c r="H78">
        <v>315</v>
      </c>
      <c r="I78" s="23" t="str">
        <f>IF(AND(E78&lt;=EOMONTH('Step 1'!$C$7,0),F78&gt;='Step 1'!$C$7),"Yes","No")</f>
        <v>No</v>
      </c>
      <c r="J78" s="23" t="str">
        <f>IF(I78="Yes",IF(COUNTIFS($B$21:$B78,B78,$I$21:$I78,"Yes")=1,"Yes",""),"")</f>
        <v/>
      </c>
      <c r="K78" s="23" t="str">
        <f>IF(J78="Yes",IF(COUNTIFS($B:$B,B78,$F:$F,"&gt;="&amp;'Step 1'!$C$8)&gt;0,"Retained","Churned"),"")</f>
        <v/>
      </c>
      <c r="L78" s="24">
        <f>_xlfn.MINIFS($E:$E,$B:$B,B78)</f>
        <v>45023</v>
      </c>
      <c r="M78" s="24" t="str">
        <f>INDEX($C:$C,MATCH($L78,$E:$E,0))</f>
        <v>Basic</v>
      </c>
      <c r="N78" s="24" t="str">
        <f>INDEX($D:$D,MATCH($L78,$E:$E,0))</f>
        <v>Monthly</v>
      </c>
      <c r="O78" s="23" t="str">
        <f>INDEX('Step 2-12'!$W:$W,MATCH('Step 2-12'!$B78,'Step 2-12'!$R:$R,0))</f>
        <v>Tech</v>
      </c>
      <c r="P78" s="23" t="str">
        <f>INDEX('Step 2-12'!$Z:$Z,MATCH('Step 2-12'!$B78,'Step 2-12'!$R:$R,0))</f>
        <v>Email</v>
      </c>
      <c r="R78" t="s">
        <v>552</v>
      </c>
      <c r="S78" t="s">
        <v>4215</v>
      </c>
      <c r="T78" t="s">
        <v>4216</v>
      </c>
      <c r="U78" t="s">
        <v>4217</v>
      </c>
      <c r="V78" t="s">
        <v>4039</v>
      </c>
      <c r="W78" t="s">
        <v>4085</v>
      </c>
      <c r="X78" t="s">
        <v>4034</v>
      </c>
      <c r="Y78" s="1">
        <v>45498</v>
      </c>
      <c r="Z78" t="s">
        <v>4050</v>
      </c>
      <c r="AA78" s="23" t="str">
        <f>INDEX('Step 2-12'!$M:$M,MATCH('Step 2-12'!$R78,'Step 2-12'!$B:$B,0))</f>
        <v>Pro</v>
      </c>
      <c r="AB78" s="23" t="str">
        <f>INDEX('Step 2-12'!$N:$N,MATCH('Step 2-12'!$R78,'Step 2-12'!$B:$B,0))</f>
        <v>Monthly</v>
      </c>
      <c r="AC78" s="23" t="str">
        <f t="shared" si="0"/>
        <v/>
      </c>
      <c r="AD78" s="23" t="str">
        <f>IF(COUNTIFS($AH:$AH,$R78,$AU:$AU,"Yes",$AJ:$AJ,"&gt;="&amp;'Step 1'!$C$7,$AJ:$AJ,"&lt;="&amp;'Step 1'!$C$8)&gt;0,"Yes","No")</f>
        <v>No</v>
      </c>
      <c r="AG78" t="s">
        <v>1870</v>
      </c>
      <c r="AH78" t="s">
        <v>939</v>
      </c>
      <c r="AI78" t="s">
        <v>942</v>
      </c>
      <c r="AJ78" s="1">
        <v>45273</v>
      </c>
      <c r="AK78" t="s">
        <v>50</v>
      </c>
      <c r="AL78" t="s">
        <v>18</v>
      </c>
      <c r="AM78">
        <v>135</v>
      </c>
      <c r="AN78">
        <v>110.7</v>
      </c>
      <c r="AO78" s="24" t="str">
        <f>INDEX('Step 2-12'!$Z:$Z,MATCH('Step 2-12'!$AH78,'Step 2-12'!$R:$R,0))</f>
        <v>Social Media</v>
      </c>
      <c r="AP78" s="24" t="str">
        <f>INDEX('Step 2-12'!$V:$V,MATCH('Step 2-12'!$AH78,'Step 2-12'!$R:$R,0))</f>
        <v>Asia-Pacific</v>
      </c>
      <c r="AQ78" s="24" t="str">
        <f>INDEX('Step 2-12'!$W:$W,MATCH('Step 2-12'!$AH78,'Step 2-12'!$R:$R,0))</f>
        <v>Tech</v>
      </c>
      <c r="AR78" s="24" t="str">
        <f>INDEX('Step 2-12'!$X:$X,MATCH('Step 2-12'!$AH78,'Step 2-12'!$R:$R,0))</f>
        <v>SMBs</v>
      </c>
      <c r="AS78" s="23" t="str">
        <f>INDEX('Step 2-12'!$AA:$AA,MATCH('Step 2-12'!$AH78,'Step 2-12'!$R:$R,0))</f>
        <v>Basic</v>
      </c>
      <c r="AT78" s="23" t="str">
        <f>INDEX('Step 2-12'!$AB:$AB,MATCH('Step 2-12'!$AH78,'Step 2-12'!$R:$R,0))</f>
        <v>Monthly</v>
      </c>
      <c r="AU78" s="23" t="str">
        <f>INDEX($J$20:$J$1603,MATCH($AH78,$B$20:$B$1603,0))</f>
        <v/>
      </c>
    </row>
    <row r="79" spans="1:47" x14ac:dyDescent="0.25">
      <c r="A79" t="s">
        <v>90</v>
      </c>
      <c r="B79" t="s">
        <v>71</v>
      </c>
      <c r="C79" t="s">
        <v>86</v>
      </c>
      <c r="D79" s="1" t="s">
        <v>18</v>
      </c>
      <c r="E79" s="1">
        <v>45550</v>
      </c>
      <c r="F79" s="1">
        <v>45580</v>
      </c>
      <c r="G79" t="s">
        <v>19</v>
      </c>
      <c r="H79">
        <v>315</v>
      </c>
      <c r="I79" s="23" t="str">
        <f>IF(AND(E79&lt;=EOMONTH('Step 1'!$C$7,0),F79&gt;='Step 1'!$C$7),"Yes","No")</f>
        <v>No</v>
      </c>
      <c r="J79" s="23" t="str">
        <f>IF(I79="Yes",IF(COUNTIFS($B$21:$B79,B79,$I$21:$I79,"Yes")=1,"Yes",""),"")</f>
        <v/>
      </c>
      <c r="K79" s="23" t="str">
        <f>IF(J79="Yes",IF(COUNTIFS($B:$B,B79,$F:$F,"&gt;="&amp;'Step 1'!$C$8)&gt;0,"Retained","Churned"),"")</f>
        <v/>
      </c>
      <c r="L79" s="24">
        <f>_xlfn.MINIFS($E:$E,$B:$B,B79)</f>
        <v>45023</v>
      </c>
      <c r="M79" s="24" t="str">
        <f>INDEX($C:$C,MATCH($L79,$E:$E,0))</f>
        <v>Basic</v>
      </c>
      <c r="N79" s="24" t="str">
        <f>INDEX($D:$D,MATCH($L79,$E:$E,0))</f>
        <v>Monthly</v>
      </c>
      <c r="O79" s="23" t="str">
        <f>INDEX('Step 2-12'!$W:$W,MATCH('Step 2-12'!$B79,'Step 2-12'!$R:$R,0))</f>
        <v>Tech</v>
      </c>
      <c r="P79" s="23" t="str">
        <f>INDEX('Step 2-12'!$Z:$Z,MATCH('Step 2-12'!$B79,'Step 2-12'!$R:$R,0))</f>
        <v>Email</v>
      </c>
      <c r="R79" t="s">
        <v>559</v>
      </c>
      <c r="S79" t="s">
        <v>4218</v>
      </c>
      <c r="T79" t="s">
        <v>4219</v>
      </c>
      <c r="U79" t="s">
        <v>4220</v>
      </c>
      <c r="V79" t="s">
        <v>4045</v>
      </c>
      <c r="W79" t="s">
        <v>4064</v>
      </c>
      <c r="X79" t="s">
        <v>4054</v>
      </c>
      <c r="Y79" s="1">
        <v>44815</v>
      </c>
      <c r="Z79" t="s">
        <v>4041</v>
      </c>
      <c r="AA79" s="23" t="str">
        <f>INDEX('Step 2-12'!$M:$M,MATCH('Step 2-12'!$R79,'Step 2-12'!$B:$B,0))</f>
        <v>Basic</v>
      </c>
      <c r="AB79" s="23" t="str">
        <f>INDEX('Step 2-12'!$N:$N,MATCH('Step 2-12'!$R79,'Step 2-12'!$B:$B,0))</f>
        <v>Monthly</v>
      </c>
      <c r="AC79" s="23" t="str">
        <f t="shared" si="0"/>
        <v>Yes</v>
      </c>
      <c r="AD79" s="23" t="str">
        <f>IF(COUNTIFS($AH:$AH,$R79,$AU:$AU,"Yes",$AJ:$AJ,"&gt;="&amp;'Step 1'!$C$7,$AJ:$AJ,"&lt;="&amp;'Step 1'!$C$8)&gt;0,"Yes","No")</f>
        <v>No</v>
      </c>
      <c r="AG79" t="s">
        <v>1871</v>
      </c>
      <c r="AH79" t="s">
        <v>939</v>
      </c>
      <c r="AI79" t="s">
        <v>943</v>
      </c>
      <c r="AJ79" s="1">
        <v>45304</v>
      </c>
      <c r="AK79" t="s">
        <v>50</v>
      </c>
      <c r="AL79" t="s">
        <v>18</v>
      </c>
      <c r="AM79">
        <v>135</v>
      </c>
      <c r="AN79">
        <v>110.7</v>
      </c>
      <c r="AO79" s="24" t="str">
        <f>INDEX('Step 2-12'!$Z:$Z,MATCH('Step 2-12'!$AH79,'Step 2-12'!$R:$R,0))</f>
        <v>Social Media</v>
      </c>
      <c r="AP79" s="24" t="str">
        <f>INDEX('Step 2-12'!$V:$V,MATCH('Step 2-12'!$AH79,'Step 2-12'!$R:$R,0))</f>
        <v>Asia-Pacific</v>
      </c>
      <c r="AQ79" s="24" t="str">
        <f>INDEX('Step 2-12'!$W:$W,MATCH('Step 2-12'!$AH79,'Step 2-12'!$R:$R,0))</f>
        <v>Tech</v>
      </c>
      <c r="AR79" s="24" t="str">
        <f>INDEX('Step 2-12'!$X:$X,MATCH('Step 2-12'!$AH79,'Step 2-12'!$R:$R,0))</f>
        <v>SMBs</v>
      </c>
      <c r="AS79" s="23" t="str">
        <f>INDEX('Step 2-12'!$AA:$AA,MATCH('Step 2-12'!$AH79,'Step 2-12'!$R:$R,0))</f>
        <v>Basic</v>
      </c>
      <c r="AT79" s="23" t="str">
        <f>INDEX('Step 2-12'!$AB:$AB,MATCH('Step 2-12'!$AH79,'Step 2-12'!$R:$R,0))</f>
        <v>Monthly</v>
      </c>
      <c r="AU79" s="23" t="str">
        <f>INDEX($J$20:$J$1603,MATCH($AH79,$B$20:$B$1603,0))</f>
        <v/>
      </c>
    </row>
    <row r="80" spans="1:47" x14ac:dyDescent="0.25">
      <c r="A80" t="s">
        <v>91</v>
      </c>
      <c r="B80" t="s">
        <v>71</v>
      </c>
      <c r="C80" t="s">
        <v>86</v>
      </c>
      <c r="D80" s="1" t="s">
        <v>18</v>
      </c>
      <c r="E80" s="1">
        <v>45581</v>
      </c>
      <c r="F80" s="1">
        <v>45611</v>
      </c>
      <c r="G80" t="s">
        <v>19</v>
      </c>
      <c r="H80">
        <v>315</v>
      </c>
      <c r="I80" s="23" t="str">
        <f>IF(AND(E80&lt;=EOMONTH('Step 1'!$C$7,0),F80&gt;='Step 1'!$C$7),"Yes","No")</f>
        <v>No</v>
      </c>
      <c r="J80" s="23" t="str">
        <f>IF(I80="Yes",IF(COUNTIFS($B$21:$B80,B80,$I$21:$I80,"Yes")=1,"Yes",""),"")</f>
        <v/>
      </c>
      <c r="K80" s="23" t="str">
        <f>IF(J80="Yes",IF(COUNTIFS($B:$B,B80,$F:$F,"&gt;="&amp;'Step 1'!$C$8)&gt;0,"Retained","Churned"),"")</f>
        <v/>
      </c>
      <c r="L80" s="24">
        <f>_xlfn.MINIFS($E:$E,$B:$B,B80)</f>
        <v>45023</v>
      </c>
      <c r="M80" s="24" t="str">
        <f>INDEX($C:$C,MATCH($L80,$E:$E,0))</f>
        <v>Basic</v>
      </c>
      <c r="N80" s="24" t="str">
        <f>INDEX($D:$D,MATCH($L80,$E:$E,0))</f>
        <v>Monthly</v>
      </c>
      <c r="O80" s="23" t="str">
        <f>INDEX('Step 2-12'!$W:$W,MATCH('Step 2-12'!$B80,'Step 2-12'!$R:$R,0))</f>
        <v>Tech</v>
      </c>
      <c r="P80" s="23" t="str">
        <f>INDEX('Step 2-12'!$Z:$Z,MATCH('Step 2-12'!$B80,'Step 2-12'!$R:$R,0))</f>
        <v>Email</v>
      </c>
      <c r="R80" t="s">
        <v>561</v>
      </c>
      <c r="S80" t="s">
        <v>4221</v>
      </c>
      <c r="T80" t="s">
        <v>4222</v>
      </c>
      <c r="U80" t="s">
        <v>4223</v>
      </c>
      <c r="V80" t="s">
        <v>4032</v>
      </c>
      <c r="W80" t="s">
        <v>4064</v>
      </c>
      <c r="X80" t="s">
        <v>4034</v>
      </c>
      <c r="Y80" s="1">
        <v>44704</v>
      </c>
      <c r="Z80" t="s">
        <v>4050</v>
      </c>
      <c r="AA80" s="23" t="str">
        <f>INDEX('Step 2-12'!$M:$M,MATCH('Step 2-12'!$R80,'Step 2-12'!$B:$B,0))</f>
        <v>Basic</v>
      </c>
      <c r="AB80" s="23" t="str">
        <f>INDEX('Step 2-12'!$N:$N,MATCH('Step 2-12'!$R80,'Step 2-12'!$B:$B,0))</f>
        <v>Monthly</v>
      </c>
      <c r="AC80" s="23" t="str">
        <f t="shared" si="0"/>
        <v/>
      </c>
      <c r="AD80" s="23" t="str">
        <f>IF(COUNTIFS($AH:$AH,$R80,$AU:$AU,"Yes",$AJ:$AJ,"&gt;="&amp;'Step 1'!$C$7,$AJ:$AJ,"&lt;="&amp;'Step 1'!$C$8)&gt;0,"Yes","No")</f>
        <v>No</v>
      </c>
      <c r="AG80" t="s">
        <v>1872</v>
      </c>
      <c r="AH80" t="s">
        <v>939</v>
      </c>
      <c r="AI80" t="s">
        <v>944</v>
      </c>
      <c r="AJ80" s="1">
        <v>45335</v>
      </c>
      <c r="AK80" t="s">
        <v>86</v>
      </c>
      <c r="AL80" t="s">
        <v>18</v>
      </c>
      <c r="AM80">
        <v>315</v>
      </c>
      <c r="AN80">
        <v>267.75</v>
      </c>
      <c r="AO80" s="24" t="str">
        <f>INDEX('Step 2-12'!$Z:$Z,MATCH('Step 2-12'!$AH80,'Step 2-12'!$R:$R,0))</f>
        <v>Social Media</v>
      </c>
      <c r="AP80" s="24" t="str">
        <f>INDEX('Step 2-12'!$V:$V,MATCH('Step 2-12'!$AH80,'Step 2-12'!$R:$R,0))</f>
        <v>Asia-Pacific</v>
      </c>
      <c r="AQ80" s="24" t="str">
        <f>INDEX('Step 2-12'!$W:$W,MATCH('Step 2-12'!$AH80,'Step 2-12'!$R:$R,0))</f>
        <v>Tech</v>
      </c>
      <c r="AR80" s="24" t="str">
        <f>INDEX('Step 2-12'!$X:$X,MATCH('Step 2-12'!$AH80,'Step 2-12'!$R:$R,0))</f>
        <v>SMBs</v>
      </c>
      <c r="AS80" s="23" t="str">
        <f>INDEX('Step 2-12'!$AA:$AA,MATCH('Step 2-12'!$AH80,'Step 2-12'!$R:$R,0))</f>
        <v>Basic</v>
      </c>
      <c r="AT80" s="23" t="str">
        <f>INDEX('Step 2-12'!$AB:$AB,MATCH('Step 2-12'!$AH80,'Step 2-12'!$R:$R,0))</f>
        <v>Monthly</v>
      </c>
      <c r="AU80" s="23" t="str">
        <f>INDEX($J$20:$J$1603,MATCH($AH80,$B$20:$B$1603,0))</f>
        <v/>
      </c>
    </row>
    <row r="81" spans="1:47" x14ac:dyDescent="0.25">
      <c r="A81" t="s">
        <v>92</v>
      </c>
      <c r="B81" t="s">
        <v>71</v>
      </c>
      <c r="C81" t="s">
        <v>86</v>
      </c>
      <c r="D81" s="1" t="s">
        <v>18</v>
      </c>
      <c r="E81" s="1">
        <v>45612</v>
      </c>
      <c r="F81" s="1">
        <v>45642</v>
      </c>
      <c r="G81" t="s">
        <v>19</v>
      </c>
      <c r="H81">
        <v>315</v>
      </c>
      <c r="I81" s="23" t="str">
        <f>IF(AND(E81&lt;=EOMONTH('Step 1'!$C$7,0),F81&gt;='Step 1'!$C$7),"Yes","No")</f>
        <v>No</v>
      </c>
      <c r="J81" s="23" t="str">
        <f>IF(I81="Yes",IF(COUNTIFS($B$21:$B81,B81,$I$21:$I81,"Yes")=1,"Yes",""),"")</f>
        <v/>
      </c>
      <c r="K81" s="23" t="str">
        <f>IF(J81="Yes",IF(COUNTIFS($B:$B,B81,$F:$F,"&gt;="&amp;'Step 1'!$C$8)&gt;0,"Retained","Churned"),"")</f>
        <v/>
      </c>
      <c r="L81" s="24">
        <f>_xlfn.MINIFS($E:$E,$B:$B,B81)</f>
        <v>45023</v>
      </c>
      <c r="M81" s="24" t="str">
        <f>INDEX($C:$C,MATCH($L81,$E:$E,0))</f>
        <v>Basic</v>
      </c>
      <c r="N81" s="24" t="str">
        <f>INDEX($D:$D,MATCH($L81,$E:$E,0))</f>
        <v>Monthly</v>
      </c>
      <c r="O81" s="23" t="str">
        <f>INDEX('Step 2-12'!$W:$W,MATCH('Step 2-12'!$B81,'Step 2-12'!$R:$R,0))</f>
        <v>Tech</v>
      </c>
      <c r="P81" s="23" t="str">
        <f>INDEX('Step 2-12'!$Z:$Z,MATCH('Step 2-12'!$B81,'Step 2-12'!$R:$R,0))</f>
        <v>Email</v>
      </c>
      <c r="R81" t="s">
        <v>564</v>
      </c>
      <c r="S81" t="s">
        <v>4224</v>
      </c>
      <c r="T81" t="s">
        <v>4225</v>
      </c>
      <c r="U81" t="s">
        <v>4226</v>
      </c>
      <c r="V81" t="s">
        <v>4045</v>
      </c>
      <c r="W81" t="s">
        <v>4085</v>
      </c>
      <c r="X81" t="s">
        <v>4034</v>
      </c>
      <c r="Y81" s="1">
        <v>45341</v>
      </c>
      <c r="Z81" t="s">
        <v>4041</v>
      </c>
      <c r="AA81" s="23" t="str">
        <f>INDEX('Step 2-12'!$M:$M,MATCH('Step 2-12'!$R81,'Step 2-12'!$B:$B,0))</f>
        <v>Enterprise</v>
      </c>
      <c r="AB81" s="23" t="str">
        <f>INDEX('Step 2-12'!$N:$N,MATCH('Step 2-12'!$R81,'Step 2-12'!$B:$B,0))</f>
        <v>Annual</v>
      </c>
      <c r="AC81" s="23" t="str">
        <f t="shared" si="0"/>
        <v/>
      </c>
      <c r="AD81" s="23" t="str">
        <f>IF(COUNTIFS($AH:$AH,$R81,$AU:$AU,"Yes",$AJ:$AJ,"&gt;="&amp;'Step 1'!$C$7,$AJ:$AJ,"&lt;="&amp;'Step 1'!$C$8)&gt;0,"Yes","No")</f>
        <v>No</v>
      </c>
      <c r="AG81" t="s">
        <v>1873</v>
      </c>
      <c r="AH81" t="s">
        <v>939</v>
      </c>
      <c r="AI81" t="s">
        <v>944</v>
      </c>
      <c r="AJ81" s="1">
        <v>45364</v>
      </c>
      <c r="AK81" t="s">
        <v>86</v>
      </c>
      <c r="AL81" t="s">
        <v>18</v>
      </c>
      <c r="AM81">
        <v>315</v>
      </c>
      <c r="AN81">
        <v>267.75</v>
      </c>
      <c r="AO81" s="24" t="str">
        <f>INDEX('Step 2-12'!$Z:$Z,MATCH('Step 2-12'!$AH81,'Step 2-12'!$R:$R,0))</f>
        <v>Social Media</v>
      </c>
      <c r="AP81" s="24" t="str">
        <f>INDEX('Step 2-12'!$V:$V,MATCH('Step 2-12'!$AH81,'Step 2-12'!$R:$R,0))</f>
        <v>Asia-Pacific</v>
      </c>
      <c r="AQ81" s="24" t="str">
        <f>INDEX('Step 2-12'!$W:$W,MATCH('Step 2-12'!$AH81,'Step 2-12'!$R:$R,0))</f>
        <v>Tech</v>
      </c>
      <c r="AR81" s="24" t="str">
        <f>INDEX('Step 2-12'!$X:$X,MATCH('Step 2-12'!$AH81,'Step 2-12'!$R:$R,0))</f>
        <v>SMBs</v>
      </c>
      <c r="AS81" s="23" t="str">
        <f>INDEX('Step 2-12'!$AA:$AA,MATCH('Step 2-12'!$AH81,'Step 2-12'!$R:$R,0))</f>
        <v>Basic</v>
      </c>
      <c r="AT81" s="23" t="str">
        <f>INDEX('Step 2-12'!$AB:$AB,MATCH('Step 2-12'!$AH81,'Step 2-12'!$R:$R,0))</f>
        <v>Monthly</v>
      </c>
      <c r="AU81" s="23" t="str">
        <f>INDEX($J$20:$J$1603,MATCH($AH81,$B$20:$B$1603,0))</f>
        <v/>
      </c>
    </row>
    <row r="82" spans="1:47" x14ac:dyDescent="0.25">
      <c r="A82" t="s">
        <v>93</v>
      </c>
      <c r="B82" t="s">
        <v>71</v>
      </c>
      <c r="C82" t="s">
        <v>86</v>
      </c>
      <c r="D82" s="1" t="s">
        <v>18</v>
      </c>
      <c r="E82" s="1">
        <v>45643</v>
      </c>
      <c r="F82" s="1">
        <v>45658</v>
      </c>
      <c r="G82" t="s">
        <v>19</v>
      </c>
      <c r="H82">
        <v>315</v>
      </c>
      <c r="I82" s="23" t="str">
        <f>IF(AND(E82&lt;=EOMONTH('Step 1'!$C$7,0),F82&gt;='Step 1'!$C$7),"Yes","No")</f>
        <v>No</v>
      </c>
      <c r="J82" s="23" t="str">
        <f>IF(I82="Yes",IF(COUNTIFS($B$21:$B82,B82,$I$21:$I82,"Yes")=1,"Yes",""),"")</f>
        <v/>
      </c>
      <c r="K82" s="23" t="str">
        <f>IF(J82="Yes",IF(COUNTIFS($B:$B,B82,$F:$F,"&gt;="&amp;'Step 1'!$C$8)&gt;0,"Retained","Churned"),"")</f>
        <v/>
      </c>
      <c r="L82" s="24">
        <f>_xlfn.MINIFS($E:$E,$B:$B,B82)</f>
        <v>45023</v>
      </c>
      <c r="M82" s="24" t="str">
        <f>INDEX($C:$C,MATCH($L82,$E:$E,0))</f>
        <v>Basic</v>
      </c>
      <c r="N82" s="24" t="str">
        <f>INDEX($D:$D,MATCH($L82,$E:$E,0))</f>
        <v>Monthly</v>
      </c>
      <c r="O82" s="23" t="str">
        <f>INDEX('Step 2-12'!$W:$W,MATCH('Step 2-12'!$B82,'Step 2-12'!$R:$R,0))</f>
        <v>Tech</v>
      </c>
      <c r="P82" s="23" t="str">
        <f>INDEX('Step 2-12'!$Z:$Z,MATCH('Step 2-12'!$B82,'Step 2-12'!$R:$R,0))</f>
        <v>Email</v>
      </c>
      <c r="R82" t="s">
        <v>576</v>
      </c>
      <c r="S82" t="s">
        <v>4227</v>
      </c>
      <c r="T82" t="s">
        <v>4228</v>
      </c>
      <c r="U82" t="s">
        <v>4229</v>
      </c>
      <c r="V82" t="s">
        <v>4039</v>
      </c>
      <c r="W82" t="s">
        <v>4040</v>
      </c>
      <c r="X82" t="s">
        <v>4034</v>
      </c>
      <c r="Y82" s="1">
        <v>44649</v>
      </c>
      <c r="Z82" t="s">
        <v>4041</v>
      </c>
      <c r="AA82" s="23" t="str">
        <f>INDEX('Step 2-12'!$M:$M,MATCH('Step 2-12'!$R82,'Step 2-12'!$B:$B,0))</f>
        <v>Basic</v>
      </c>
      <c r="AB82" s="23" t="str">
        <f>INDEX('Step 2-12'!$N:$N,MATCH('Step 2-12'!$R82,'Step 2-12'!$B:$B,0))</f>
        <v>Monthly</v>
      </c>
      <c r="AC82" s="23" t="str">
        <f t="shared" si="0"/>
        <v/>
      </c>
      <c r="AD82" s="23" t="str">
        <f>IF(COUNTIFS($AH:$AH,$R82,$AU:$AU,"Yes",$AJ:$AJ,"&gt;="&amp;'Step 1'!$C$7,$AJ:$AJ,"&lt;="&amp;'Step 1'!$C$8)&gt;0,"Yes","No")</f>
        <v>No</v>
      </c>
      <c r="AG82" t="s">
        <v>1874</v>
      </c>
      <c r="AH82" t="s">
        <v>939</v>
      </c>
      <c r="AI82" t="s">
        <v>945</v>
      </c>
      <c r="AJ82" s="1">
        <v>45366</v>
      </c>
      <c r="AK82" t="s">
        <v>86</v>
      </c>
      <c r="AL82" t="s">
        <v>18</v>
      </c>
      <c r="AM82">
        <v>315</v>
      </c>
      <c r="AN82">
        <v>267.75</v>
      </c>
      <c r="AO82" s="24" t="str">
        <f>INDEX('Step 2-12'!$Z:$Z,MATCH('Step 2-12'!$AH82,'Step 2-12'!$R:$R,0))</f>
        <v>Social Media</v>
      </c>
      <c r="AP82" s="24" t="str">
        <f>INDEX('Step 2-12'!$V:$V,MATCH('Step 2-12'!$AH82,'Step 2-12'!$R:$R,0))</f>
        <v>Asia-Pacific</v>
      </c>
      <c r="AQ82" s="24" t="str">
        <f>INDEX('Step 2-12'!$W:$W,MATCH('Step 2-12'!$AH82,'Step 2-12'!$R:$R,0))</f>
        <v>Tech</v>
      </c>
      <c r="AR82" s="24" t="str">
        <f>INDEX('Step 2-12'!$X:$X,MATCH('Step 2-12'!$AH82,'Step 2-12'!$R:$R,0))</f>
        <v>SMBs</v>
      </c>
      <c r="AS82" s="23" t="str">
        <f>INDEX('Step 2-12'!$AA:$AA,MATCH('Step 2-12'!$AH82,'Step 2-12'!$R:$R,0))</f>
        <v>Basic</v>
      </c>
      <c r="AT82" s="23" t="str">
        <f>INDEX('Step 2-12'!$AB:$AB,MATCH('Step 2-12'!$AH82,'Step 2-12'!$R:$R,0))</f>
        <v>Monthly</v>
      </c>
      <c r="AU82" s="23" t="str">
        <f>INDEX($J$20:$J$1603,MATCH($AH82,$B$20:$B$1603,0))</f>
        <v/>
      </c>
    </row>
    <row r="83" spans="1:47" x14ac:dyDescent="0.25">
      <c r="A83" t="s">
        <v>94</v>
      </c>
      <c r="B83" t="s">
        <v>95</v>
      </c>
      <c r="C83" t="s">
        <v>17</v>
      </c>
      <c r="D83" s="1" t="s">
        <v>51</v>
      </c>
      <c r="E83" s="1">
        <v>44874</v>
      </c>
      <c r="F83" s="1">
        <v>45239</v>
      </c>
      <c r="G83" t="s">
        <v>19</v>
      </c>
      <c r="H83">
        <v>50</v>
      </c>
      <c r="I83" s="23" t="str">
        <f>IF(AND(E83&lt;=EOMONTH('Step 1'!$C$7,0),F83&gt;='Step 1'!$C$7),"Yes","No")</f>
        <v>Yes</v>
      </c>
      <c r="J83" s="23" t="str">
        <f>IF(I83="Yes",IF(COUNTIFS($B$21:$B83,B83,$I$21:$I83,"Yes")=1,"Yes",""),"")</f>
        <v>Yes</v>
      </c>
      <c r="K83" s="23" t="str">
        <f>IF(J83="Yes",IF(COUNTIFS($B:$B,B83,$F:$F,"&gt;="&amp;'Step 1'!$C$8)&gt;0,"Retained","Churned"),"")</f>
        <v>Retained</v>
      </c>
      <c r="L83" s="24">
        <f>_xlfn.MINIFS($E:$E,$B:$B,B83)</f>
        <v>44874</v>
      </c>
      <c r="M83" s="24" t="str">
        <f>INDEX($C:$C,MATCH($L83,$E:$E,0))</f>
        <v>Basic</v>
      </c>
      <c r="N83" s="24" t="str">
        <f>INDEX($D:$D,MATCH($L83,$E:$E,0))</f>
        <v>Annual</v>
      </c>
      <c r="O83" s="23" t="str">
        <f>INDEX('Step 2-12'!$W:$W,MATCH('Step 2-12'!$B83,'Step 2-12'!$R:$R,0))</f>
        <v>Tech</v>
      </c>
      <c r="P83" s="23" t="str">
        <f>INDEX('Step 2-12'!$Z:$Z,MATCH('Step 2-12'!$B83,'Step 2-12'!$R:$R,0))</f>
        <v>Social Media</v>
      </c>
      <c r="R83" t="s">
        <v>578</v>
      </c>
      <c r="S83" t="s">
        <v>4230</v>
      </c>
      <c r="T83" t="s">
        <v>4231</v>
      </c>
      <c r="U83" t="s">
        <v>4232</v>
      </c>
      <c r="V83" t="s">
        <v>4045</v>
      </c>
      <c r="W83" t="s">
        <v>4085</v>
      </c>
      <c r="X83" t="s">
        <v>4034</v>
      </c>
      <c r="Y83" s="1">
        <v>45537</v>
      </c>
      <c r="Z83" t="s">
        <v>4050</v>
      </c>
      <c r="AA83" s="23" t="str">
        <f>INDEX('Step 2-12'!$M:$M,MATCH('Step 2-12'!$R83,'Step 2-12'!$B:$B,0))</f>
        <v>Basic</v>
      </c>
      <c r="AB83" s="23" t="str">
        <f>INDEX('Step 2-12'!$N:$N,MATCH('Step 2-12'!$R83,'Step 2-12'!$B:$B,0))</f>
        <v>Monthly</v>
      </c>
      <c r="AC83" s="23" t="str">
        <f t="shared" si="0"/>
        <v/>
      </c>
      <c r="AD83" s="23" t="str">
        <f>IF(COUNTIFS($AH:$AH,$R83,$AU:$AU,"Yes",$AJ:$AJ,"&gt;="&amp;'Step 1'!$C$7,$AJ:$AJ,"&lt;="&amp;'Step 1'!$C$8)&gt;0,"Yes","No")</f>
        <v>No</v>
      </c>
      <c r="AG83" t="s">
        <v>1875</v>
      </c>
      <c r="AH83" t="s">
        <v>939</v>
      </c>
      <c r="AI83" t="s">
        <v>946</v>
      </c>
      <c r="AJ83" s="1">
        <v>45397</v>
      </c>
      <c r="AK83" t="s">
        <v>86</v>
      </c>
      <c r="AL83" t="s">
        <v>18</v>
      </c>
      <c r="AM83">
        <v>315</v>
      </c>
      <c r="AN83">
        <v>267.75</v>
      </c>
      <c r="AO83" s="24" t="str">
        <f>INDEX('Step 2-12'!$Z:$Z,MATCH('Step 2-12'!$AH83,'Step 2-12'!$R:$R,0))</f>
        <v>Social Media</v>
      </c>
      <c r="AP83" s="24" t="str">
        <f>INDEX('Step 2-12'!$V:$V,MATCH('Step 2-12'!$AH83,'Step 2-12'!$R:$R,0))</f>
        <v>Asia-Pacific</v>
      </c>
      <c r="AQ83" s="24" t="str">
        <f>INDEX('Step 2-12'!$W:$W,MATCH('Step 2-12'!$AH83,'Step 2-12'!$R:$R,0))</f>
        <v>Tech</v>
      </c>
      <c r="AR83" s="24" t="str">
        <f>INDEX('Step 2-12'!$X:$X,MATCH('Step 2-12'!$AH83,'Step 2-12'!$R:$R,0))</f>
        <v>SMBs</v>
      </c>
      <c r="AS83" s="23" t="str">
        <f>INDEX('Step 2-12'!$AA:$AA,MATCH('Step 2-12'!$AH83,'Step 2-12'!$R:$R,0))</f>
        <v>Basic</v>
      </c>
      <c r="AT83" s="23" t="str">
        <f>INDEX('Step 2-12'!$AB:$AB,MATCH('Step 2-12'!$AH83,'Step 2-12'!$R:$R,0))</f>
        <v>Monthly</v>
      </c>
      <c r="AU83" s="23" t="str">
        <f>INDEX($J$20:$J$1603,MATCH($AH83,$B$20:$B$1603,0))</f>
        <v/>
      </c>
    </row>
    <row r="84" spans="1:47" x14ac:dyDescent="0.25">
      <c r="A84" t="s">
        <v>96</v>
      </c>
      <c r="B84" t="s">
        <v>95</v>
      </c>
      <c r="C84" t="s">
        <v>17</v>
      </c>
      <c r="D84" s="1" t="s">
        <v>51</v>
      </c>
      <c r="E84" s="1">
        <v>45240</v>
      </c>
      <c r="F84" s="1">
        <v>45555</v>
      </c>
      <c r="G84" t="s">
        <v>47</v>
      </c>
      <c r="H84">
        <v>50</v>
      </c>
      <c r="I84" s="23" t="str">
        <f>IF(AND(E84&lt;=EOMONTH('Step 1'!$C$7,0),F84&gt;='Step 1'!$C$7),"Yes","No")</f>
        <v>No</v>
      </c>
      <c r="J84" s="23" t="str">
        <f>IF(I84="Yes",IF(COUNTIFS($B$21:$B84,B84,$I$21:$I84,"Yes")=1,"Yes",""),"")</f>
        <v/>
      </c>
      <c r="K84" s="23" t="str">
        <f>IF(J84="Yes",IF(COUNTIFS($B:$B,B84,$F:$F,"&gt;="&amp;'Step 1'!$C$8)&gt;0,"Retained","Churned"),"")</f>
        <v/>
      </c>
      <c r="L84" s="24">
        <f>_xlfn.MINIFS($E:$E,$B:$B,B84)</f>
        <v>44874</v>
      </c>
      <c r="M84" s="24" t="str">
        <f>INDEX($C:$C,MATCH($L84,$E:$E,0))</f>
        <v>Basic</v>
      </c>
      <c r="N84" s="24" t="str">
        <f>INDEX($D:$D,MATCH($L84,$E:$E,0))</f>
        <v>Annual</v>
      </c>
      <c r="O84" s="23" t="str">
        <f>INDEX('Step 2-12'!$W:$W,MATCH('Step 2-12'!$B84,'Step 2-12'!$R:$R,0))</f>
        <v>Tech</v>
      </c>
      <c r="P84" s="23" t="str">
        <f>INDEX('Step 2-12'!$Z:$Z,MATCH('Step 2-12'!$B84,'Step 2-12'!$R:$R,0))</f>
        <v>Social Media</v>
      </c>
      <c r="R84" t="s">
        <v>580</v>
      </c>
      <c r="S84" t="s">
        <v>4233</v>
      </c>
      <c r="T84" t="s">
        <v>4234</v>
      </c>
      <c r="U84" t="s">
        <v>4235</v>
      </c>
      <c r="V84" t="s">
        <v>4045</v>
      </c>
      <c r="W84" t="s">
        <v>4064</v>
      </c>
      <c r="X84" t="s">
        <v>4034</v>
      </c>
      <c r="Y84" s="1">
        <v>45326</v>
      </c>
      <c r="Z84" t="s">
        <v>4041</v>
      </c>
      <c r="AA84" s="23" t="str">
        <f>INDEX('Step 2-12'!$M:$M,MATCH('Step 2-12'!$R84,'Step 2-12'!$B:$B,0))</f>
        <v>Pro</v>
      </c>
      <c r="AB84" s="23" t="str">
        <f>INDEX('Step 2-12'!$N:$N,MATCH('Step 2-12'!$R84,'Step 2-12'!$B:$B,0))</f>
        <v>Monthly</v>
      </c>
      <c r="AC84" s="23" t="str">
        <f t="shared" si="0"/>
        <v/>
      </c>
      <c r="AD84" s="23" t="str">
        <f>IF(COUNTIFS($AH:$AH,$R84,$AU:$AU,"Yes",$AJ:$AJ,"&gt;="&amp;'Step 1'!$C$7,$AJ:$AJ,"&lt;="&amp;'Step 1'!$C$8)&gt;0,"Yes","No")</f>
        <v>No</v>
      </c>
      <c r="AG84" t="s">
        <v>1876</v>
      </c>
      <c r="AH84" t="s">
        <v>939</v>
      </c>
      <c r="AI84" t="s">
        <v>946</v>
      </c>
      <c r="AJ84" s="1">
        <v>45427</v>
      </c>
      <c r="AK84" t="s">
        <v>86</v>
      </c>
      <c r="AL84" t="s">
        <v>18</v>
      </c>
      <c r="AM84">
        <v>315</v>
      </c>
      <c r="AN84">
        <v>267.75</v>
      </c>
      <c r="AO84" s="24" t="str">
        <f>INDEX('Step 2-12'!$Z:$Z,MATCH('Step 2-12'!$AH84,'Step 2-12'!$R:$R,0))</f>
        <v>Social Media</v>
      </c>
      <c r="AP84" s="24" t="str">
        <f>INDEX('Step 2-12'!$V:$V,MATCH('Step 2-12'!$AH84,'Step 2-12'!$R:$R,0))</f>
        <v>Asia-Pacific</v>
      </c>
      <c r="AQ84" s="24" t="str">
        <f>INDEX('Step 2-12'!$W:$W,MATCH('Step 2-12'!$AH84,'Step 2-12'!$R:$R,0))</f>
        <v>Tech</v>
      </c>
      <c r="AR84" s="24" t="str">
        <f>INDEX('Step 2-12'!$X:$X,MATCH('Step 2-12'!$AH84,'Step 2-12'!$R:$R,0))</f>
        <v>SMBs</v>
      </c>
      <c r="AS84" s="23" t="str">
        <f>INDEX('Step 2-12'!$AA:$AA,MATCH('Step 2-12'!$AH84,'Step 2-12'!$R:$R,0))</f>
        <v>Basic</v>
      </c>
      <c r="AT84" s="23" t="str">
        <f>INDEX('Step 2-12'!$AB:$AB,MATCH('Step 2-12'!$AH84,'Step 2-12'!$R:$R,0))</f>
        <v>Monthly</v>
      </c>
      <c r="AU84" s="23" t="str">
        <f>INDEX($J$20:$J$1603,MATCH($AH84,$B$20:$B$1603,0))</f>
        <v/>
      </c>
    </row>
    <row r="85" spans="1:47" x14ac:dyDescent="0.25">
      <c r="A85" t="s">
        <v>97</v>
      </c>
      <c r="B85" t="s">
        <v>98</v>
      </c>
      <c r="C85" t="s">
        <v>17</v>
      </c>
      <c r="D85" s="1" t="s">
        <v>18</v>
      </c>
      <c r="E85" s="1">
        <v>45143</v>
      </c>
      <c r="F85" s="1">
        <v>45173</v>
      </c>
      <c r="G85" t="s">
        <v>19</v>
      </c>
      <c r="H85">
        <v>75</v>
      </c>
      <c r="I85" s="23" t="str">
        <f>IF(AND(E85&lt;=EOMONTH('Step 1'!$C$7,0),F85&gt;='Step 1'!$C$7),"Yes","No")</f>
        <v>No</v>
      </c>
      <c r="J85" s="23" t="str">
        <f>IF(I85="Yes",IF(COUNTIFS($B$21:$B85,B85,$I$21:$I85,"Yes")=1,"Yes",""),"")</f>
        <v/>
      </c>
      <c r="K85" s="23" t="str">
        <f>IF(J85="Yes",IF(COUNTIFS($B:$B,B85,$F:$F,"&gt;="&amp;'Step 1'!$C$8)&gt;0,"Retained","Churned"),"")</f>
        <v/>
      </c>
      <c r="L85" s="24">
        <f>_xlfn.MINIFS($E:$E,$B:$B,B85)</f>
        <v>45143</v>
      </c>
      <c r="M85" s="24" t="str">
        <f>INDEX($C:$C,MATCH($L85,$E:$E,0))</f>
        <v>Basic</v>
      </c>
      <c r="N85" s="24" t="str">
        <f>INDEX($D:$D,MATCH($L85,$E:$E,0))</f>
        <v>Monthly</v>
      </c>
      <c r="O85" s="23" t="str">
        <f>INDEX('Step 2-12'!$W:$W,MATCH('Step 2-12'!$B85,'Step 2-12'!$R:$R,0))</f>
        <v>Other</v>
      </c>
      <c r="P85" s="23" t="str">
        <f>INDEX('Step 2-12'!$Z:$Z,MATCH('Step 2-12'!$B85,'Step 2-12'!$R:$R,0))</f>
        <v>Email</v>
      </c>
      <c r="R85" t="s">
        <v>592</v>
      </c>
      <c r="S85" t="s">
        <v>4236</v>
      </c>
      <c r="T85" t="s">
        <v>4237</v>
      </c>
      <c r="U85" t="s">
        <v>4238</v>
      </c>
      <c r="V85" t="s">
        <v>4039</v>
      </c>
      <c r="W85" t="s">
        <v>4064</v>
      </c>
      <c r="X85" t="s">
        <v>4054</v>
      </c>
      <c r="Y85" s="1">
        <v>44816</v>
      </c>
      <c r="Z85" t="s">
        <v>4035</v>
      </c>
      <c r="AA85" s="23" t="str">
        <f>INDEX('Step 2-12'!$M:$M,MATCH('Step 2-12'!$R85,'Step 2-12'!$B:$B,0))</f>
        <v>Pro</v>
      </c>
      <c r="AB85" s="23" t="str">
        <f>INDEX('Step 2-12'!$N:$N,MATCH('Step 2-12'!$R85,'Step 2-12'!$B:$B,0))</f>
        <v>Monthly</v>
      </c>
      <c r="AC85" s="23" t="str">
        <f t="shared" si="0"/>
        <v/>
      </c>
      <c r="AD85" s="23" t="str">
        <f>IF(COUNTIFS($AH:$AH,$R85,$AU:$AU,"Yes",$AJ:$AJ,"&gt;="&amp;'Step 1'!$C$7,$AJ:$AJ,"&lt;="&amp;'Step 1'!$C$8)&gt;0,"Yes","No")</f>
        <v>No</v>
      </c>
      <c r="AG85" t="s">
        <v>1877</v>
      </c>
      <c r="AH85" t="s">
        <v>939</v>
      </c>
      <c r="AI85" t="s">
        <v>947</v>
      </c>
      <c r="AJ85" s="1">
        <v>45428</v>
      </c>
      <c r="AK85" t="s">
        <v>86</v>
      </c>
      <c r="AL85" t="s">
        <v>18</v>
      </c>
      <c r="AM85">
        <v>315</v>
      </c>
      <c r="AN85">
        <v>267.75</v>
      </c>
      <c r="AO85" s="24" t="str">
        <f>INDEX('Step 2-12'!$Z:$Z,MATCH('Step 2-12'!$AH85,'Step 2-12'!$R:$R,0))</f>
        <v>Social Media</v>
      </c>
      <c r="AP85" s="24" t="str">
        <f>INDEX('Step 2-12'!$V:$V,MATCH('Step 2-12'!$AH85,'Step 2-12'!$R:$R,0))</f>
        <v>Asia-Pacific</v>
      </c>
      <c r="AQ85" s="24" t="str">
        <f>INDEX('Step 2-12'!$W:$W,MATCH('Step 2-12'!$AH85,'Step 2-12'!$R:$R,0))</f>
        <v>Tech</v>
      </c>
      <c r="AR85" s="24" t="str">
        <f>INDEX('Step 2-12'!$X:$X,MATCH('Step 2-12'!$AH85,'Step 2-12'!$R:$R,0))</f>
        <v>SMBs</v>
      </c>
      <c r="AS85" s="23" t="str">
        <f>INDEX('Step 2-12'!$AA:$AA,MATCH('Step 2-12'!$AH85,'Step 2-12'!$R:$R,0))</f>
        <v>Basic</v>
      </c>
      <c r="AT85" s="23" t="str">
        <f>INDEX('Step 2-12'!$AB:$AB,MATCH('Step 2-12'!$AH85,'Step 2-12'!$R:$R,0))</f>
        <v>Monthly</v>
      </c>
      <c r="AU85" s="23" t="str">
        <f>INDEX($J$20:$J$1603,MATCH($AH85,$B$20:$B$1603,0))</f>
        <v/>
      </c>
    </row>
    <row r="86" spans="1:47" x14ac:dyDescent="0.25">
      <c r="A86" t="s">
        <v>99</v>
      </c>
      <c r="B86" t="s">
        <v>98</v>
      </c>
      <c r="C86" t="s">
        <v>17</v>
      </c>
      <c r="D86" s="1" t="s">
        <v>18</v>
      </c>
      <c r="E86" s="1">
        <v>45174</v>
      </c>
      <c r="F86" s="1">
        <v>45204</v>
      </c>
      <c r="G86" t="s">
        <v>19</v>
      </c>
      <c r="H86">
        <v>75</v>
      </c>
      <c r="I86" s="23" t="str">
        <f>IF(AND(E86&lt;=EOMONTH('Step 1'!$C$7,0),F86&gt;='Step 1'!$C$7),"Yes","No")</f>
        <v>No</v>
      </c>
      <c r="J86" s="23" t="str">
        <f>IF(I86="Yes",IF(COUNTIFS($B$21:$B86,B86,$I$21:$I86,"Yes")=1,"Yes",""),"")</f>
        <v/>
      </c>
      <c r="K86" s="23" t="str">
        <f>IF(J86="Yes",IF(COUNTIFS($B:$B,B86,$F:$F,"&gt;="&amp;'Step 1'!$C$8)&gt;0,"Retained","Churned"),"")</f>
        <v/>
      </c>
      <c r="L86" s="24">
        <f>_xlfn.MINIFS($E:$E,$B:$B,B86)</f>
        <v>45143</v>
      </c>
      <c r="M86" s="24" t="str">
        <f>INDEX($C:$C,MATCH($L86,$E:$E,0))</f>
        <v>Basic</v>
      </c>
      <c r="N86" s="24" t="str">
        <f>INDEX($D:$D,MATCH($L86,$E:$E,0))</f>
        <v>Monthly</v>
      </c>
      <c r="O86" s="23" t="str">
        <f>INDEX('Step 2-12'!$W:$W,MATCH('Step 2-12'!$B86,'Step 2-12'!$R:$R,0))</f>
        <v>Other</v>
      </c>
      <c r="P86" s="23" t="str">
        <f>INDEX('Step 2-12'!$Z:$Z,MATCH('Step 2-12'!$B86,'Step 2-12'!$R:$R,0))</f>
        <v>Email</v>
      </c>
      <c r="R86" t="s">
        <v>600</v>
      </c>
      <c r="S86" t="s">
        <v>4239</v>
      </c>
      <c r="T86" t="s">
        <v>4240</v>
      </c>
      <c r="U86" t="s">
        <v>4241</v>
      </c>
      <c r="V86" t="s">
        <v>4039</v>
      </c>
      <c r="W86" t="s">
        <v>4033</v>
      </c>
      <c r="X86" t="s">
        <v>4034</v>
      </c>
      <c r="Y86" s="1">
        <v>45159</v>
      </c>
      <c r="Z86" t="s">
        <v>4050</v>
      </c>
      <c r="AA86" s="23" t="str">
        <f>INDEX('Step 2-12'!$M:$M,MATCH('Step 2-12'!$R86,'Step 2-12'!$B:$B,0))</f>
        <v>Basic</v>
      </c>
      <c r="AB86" s="23" t="str">
        <f>INDEX('Step 2-12'!$N:$N,MATCH('Step 2-12'!$R86,'Step 2-12'!$B:$B,0))</f>
        <v>Monthly</v>
      </c>
      <c r="AC86" s="23" t="str">
        <f>INDEX($J$20:$J$1603,MATCH($R86,$B$20:$B$1603,0))</f>
        <v/>
      </c>
      <c r="AD86" s="23" t="str">
        <f>IF(COUNTIFS($AH:$AH,$R86,$AU:$AU,"Yes",$AJ:$AJ,"&gt;="&amp;'Step 1'!$C$7,$AJ:$AJ,"&lt;="&amp;'Step 1'!$C$8)&gt;0,"Yes","No")</f>
        <v>No</v>
      </c>
      <c r="AG86" t="s">
        <v>1878</v>
      </c>
      <c r="AH86" t="s">
        <v>939</v>
      </c>
      <c r="AI86" t="s">
        <v>948</v>
      </c>
      <c r="AJ86" s="1">
        <v>45459</v>
      </c>
      <c r="AK86" t="s">
        <v>86</v>
      </c>
      <c r="AL86" t="s">
        <v>18</v>
      </c>
      <c r="AM86">
        <v>315</v>
      </c>
      <c r="AN86">
        <v>267.75</v>
      </c>
      <c r="AO86" s="24" t="str">
        <f>INDEX('Step 2-12'!$Z:$Z,MATCH('Step 2-12'!$AH86,'Step 2-12'!$R:$R,0))</f>
        <v>Social Media</v>
      </c>
      <c r="AP86" s="24" t="str">
        <f>INDEX('Step 2-12'!$V:$V,MATCH('Step 2-12'!$AH86,'Step 2-12'!$R:$R,0))</f>
        <v>Asia-Pacific</v>
      </c>
      <c r="AQ86" s="24" t="str">
        <f>INDEX('Step 2-12'!$W:$W,MATCH('Step 2-12'!$AH86,'Step 2-12'!$R:$R,0))</f>
        <v>Tech</v>
      </c>
      <c r="AR86" s="24" t="str">
        <f>INDEX('Step 2-12'!$X:$X,MATCH('Step 2-12'!$AH86,'Step 2-12'!$R:$R,0))</f>
        <v>SMBs</v>
      </c>
      <c r="AS86" s="23" t="str">
        <f>INDEX('Step 2-12'!$AA:$AA,MATCH('Step 2-12'!$AH86,'Step 2-12'!$R:$R,0))</f>
        <v>Basic</v>
      </c>
      <c r="AT86" s="23" t="str">
        <f>INDEX('Step 2-12'!$AB:$AB,MATCH('Step 2-12'!$AH86,'Step 2-12'!$R:$R,0))</f>
        <v>Monthly</v>
      </c>
      <c r="AU86" s="23" t="str">
        <f>INDEX($J$20:$J$1603,MATCH($AH86,$B$20:$B$1603,0))</f>
        <v/>
      </c>
    </row>
    <row r="87" spans="1:47" x14ac:dyDescent="0.25">
      <c r="A87" t="s">
        <v>100</v>
      </c>
      <c r="B87" t="s">
        <v>98</v>
      </c>
      <c r="C87" t="s">
        <v>17</v>
      </c>
      <c r="D87" s="1" t="s">
        <v>18</v>
      </c>
      <c r="E87" s="1">
        <v>45205</v>
      </c>
      <c r="F87" s="1">
        <v>45235</v>
      </c>
      <c r="G87" t="s">
        <v>19</v>
      </c>
      <c r="H87">
        <v>75</v>
      </c>
      <c r="I87" s="23" t="str">
        <f>IF(AND(E87&lt;=EOMONTH('Step 1'!$C$7,0),F87&gt;='Step 1'!$C$7),"Yes","No")</f>
        <v>No</v>
      </c>
      <c r="J87" s="23" t="str">
        <f>IF(I87="Yes",IF(COUNTIFS($B$21:$B87,B87,$I$21:$I87,"Yes")=1,"Yes",""),"")</f>
        <v/>
      </c>
      <c r="K87" s="23" t="str">
        <f>IF(J87="Yes",IF(COUNTIFS($B:$B,B87,$F:$F,"&gt;="&amp;'Step 1'!$C$8)&gt;0,"Retained","Churned"),"")</f>
        <v/>
      </c>
      <c r="L87" s="24">
        <f>_xlfn.MINIFS($E:$E,$B:$B,B87)</f>
        <v>45143</v>
      </c>
      <c r="M87" s="24" t="str">
        <f>INDEX($C:$C,MATCH($L87,$E:$E,0))</f>
        <v>Basic</v>
      </c>
      <c r="N87" s="24" t="str">
        <f>INDEX($D:$D,MATCH($L87,$E:$E,0))</f>
        <v>Monthly</v>
      </c>
      <c r="O87" s="23" t="str">
        <f>INDEX('Step 2-12'!$W:$W,MATCH('Step 2-12'!$B87,'Step 2-12'!$R:$R,0))</f>
        <v>Other</v>
      </c>
      <c r="P87" s="23" t="str">
        <f>INDEX('Step 2-12'!$Z:$Z,MATCH('Step 2-12'!$B87,'Step 2-12'!$R:$R,0))</f>
        <v>Email</v>
      </c>
      <c r="R87" t="s">
        <v>618</v>
      </c>
      <c r="S87" t="s">
        <v>4242</v>
      </c>
      <c r="T87" t="s">
        <v>4243</v>
      </c>
      <c r="U87" t="s">
        <v>4244</v>
      </c>
      <c r="V87" t="s">
        <v>4032</v>
      </c>
      <c r="W87" t="s">
        <v>4085</v>
      </c>
      <c r="X87" t="s">
        <v>4034</v>
      </c>
      <c r="Y87" s="1">
        <v>44714</v>
      </c>
      <c r="Z87" t="s">
        <v>4023</v>
      </c>
      <c r="AA87" s="23" t="str">
        <f>INDEX('Step 2-12'!$M:$M,MATCH('Step 2-12'!$R87,'Step 2-12'!$B:$B,0))</f>
        <v>Basic</v>
      </c>
      <c r="AB87" s="23" t="str">
        <f>INDEX('Step 2-12'!$N:$N,MATCH('Step 2-12'!$R87,'Step 2-12'!$B:$B,0))</f>
        <v>Annual</v>
      </c>
      <c r="AC87" s="23" t="str">
        <f>INDEX($J$20:$J$1603,MATCH($R87,$B$20:$B$1603,0))</f>
        <v>Yes</v>
      </c>
      <c r="AD87" s="23" t="str">
        <f>IF(COUNTIFS($AH:$AH,$R87,$AU:$AU,"Yes",$AJ:$AJ,"&gt;="&amp;'Step 1'!$C$7,$AJ:$AJ,"&lt;="&amp;'Step 1'!$C$8)&gt;0,"Yes","No")</f>
        <v>Yes</v>
      </c>
      <c r="AG87" t="s">
        <v>1879</v>
      </c>
      <c r="AH87" t="s">
        <v>939</v>
      </c>
      <c r="AI87" t="s">
        <v>948</v>
      </c>
      <c r="AJ87" s="1">
        <v>45489</v>
      </c>
      <c r="AK87" t="s">
        <v>86</v>
      </c>
      <c r="AL87" t="s">
        <v>18</v>
      </c>
      <c r="AM87">
        <v>315</v>
      </c>
      <c r="AN87">
        <v>267.75</v>
      </c>
      <c r="AO87" s="24" t="str">
        <f>INDEX('Step 2-12'!$Z:$Z,MATCH('Step 2-12'!$AH87,'Step 2-12'!$R:$R,0))</f>
        <v>Social Media</v>
      </c>
      <c r="AP87" s="24" t="str">
        <f>INDEX('Step 2-12'!$V:$V,MATCH('Step 2-12'!$AH87,'Step 2-12'!$R:$R,0))</f>
        <v>Asia-Pacific</v>
      </c>
      <c r="AQ87" s="24" t="str">
        <f>INDEX('Step 2-12'!$W:$W,MATCH('Step 2-12'!$AH87,'Step 2-12'!$R:$R,0))</f>
        <v>Tech</v>
      </c>
      <c r="AR87" s="24" t="str">
        <f>INDEX('Step 2-12'!$X:$X,MATCH('Step 2-12'!$AH87,'Step 2-12'!$R:$R,0))</f>
        <v>SMBs</v>
      </c>
      <c r="AS87" s="23" t="str">
        <f>INDEX('Step 2-12'!$AA:$AA,MATCH('Step 2-12'!$AH87,'Step 2-12'!$R:$R,0))</f>
        <v>Basic</v>
      </c>
      <c r="AT87" s="23" t="str">
        <f>INDEX('Step 2-12'!$AB:$AB,MATCH('Step 2-12'!$AH87,'Step 2-12'!$R:$R,0))</f>
        <v>Monthly</v>
      </c>
      <c r="AU87" s="23" t="str">
        <f>INDEX($J$20:$J$1603,MATCH($AH87,$B$20:$B$1603,0))</f>
        <v/>
      </c>
    </row>
    <row r="88" spans="1:47" x14ac:dyDescent="0.25">
      <c r="A88" t="s">
        <v>101</v>
      </c>
      <c r="B88" t="s">
        <v>98</v>
      </c>
      <c r="C88" t="s">
        <v>17</v>
      </c>
      <c r="D88" s="1" t="s">
        <v>18</v>
      </c>
      <c r="E88" s="1">
        <v>45236</v>
      </c>
      <c r="F88" s="1">
        <v>45266</v>
      </c>
      <c r="G88" t="s">
        <v>19</v>
      </c>
      <c r="H88">
        <v>75</v>
      </c>
      <c r="I88" s="23" t="str">
        <f>IF(AND(E88&lt;=EOMONTH('Step 1'!$C$7,0),F88&gt;='Step 1'!$C$7),"Yes","No")</f>
        <v>No</v>
      </c>
      <c r="J88" s="23" t="str">
        <f>IF(I88="Yes",IF(COUNTIFS($B$21:$B88,B88,$I$21:$I88,"Yes")=1,"Yes",""),"")</f>
        <v/>
      </c>
      <c r="K88" s="23" t="str">
        <f>IF(J88="Yes",IF(COUNTIFS($B:$B,B88,$F:$F,"&gt;="&amp;'Step 1'!$C$8)&gt;0,"Retained","Churned"),"")</f>
        <v/>
      </c>
      <c r="L88" s="24">
        <f>_xlfn.MINIFS($E:$E,$B:$B,B88)</f>
        <v>45143</v>
      </c>
      <c r="M88" s="24" t="str">
        <f>INDEX($C:$C,MATCH($L88,$E:$E,0))</f>
        <v>Basic</v>
      </c>
      <c r="N88" s="24" t="str">
        <f>INDEX($D:$D,MATCH($L88,$E:$E,0))</f>
        <v>Monthly</v>
      </c>
      <c r="O88" s="23" t="str">
        <f>INDEX('Step 2-12'!$W:$W,MATCH('Step 2-12'!$B88,'Step 2-12'!$R:$R,0))</f>
        <v>Other</v>
      </c>
      <c r="P88" s="23" t="str">
        <f>INDEX('Step 2-12'!$Z:$Z,MATCH('Step 2-12'!$B88,'Step 2-12'!$R:$R,0))</f>
        <v>Email</v>
      </c>
      <c r="R88" t="s">
        <v>622</v>
      </c>
      <c r="S88" t="s">
        <v>4245</v>
      </c>
      <c r="T88" t="s">
        <v>4246</v>
      </c>
      <c r="U88" t="s">
        <v>4247</v>
      </c>
      <c r="V88" t="s">
        <v>4045</v>
      </c>
      <c r="W88" t="s">
        <v>4064</v>
      </c>
      <c r="X88" t="s">
        <v>4034</v>
      </c>
      <c r="Y88" s="1">
        <v>45519</v>
      </c>
      <c r="Z88" t="s">
        <v>4050</v>
      </c>
      <c r="AA88" s="23" t="str">
        <f>INDEX('Step 2-12'!$M:$M,MATCH('Step 2-12'!$R88,'Step 2-12'!$B:$B,0))</f>
        <v>Pro</v>
      </c>
      <c r="AB88" s="23" t="str">
        <f>INDEX('Step 2-12'!$N:$N,MATCH('Step 2-12'!$R88,'Step 2-12'!$B:$B,0))</f>
        <v>Monthly</v>
      </c>
      <c r="AC88" s="23" t="str">
        <f>INDEX($J$20:$J$1603,MATCH($R88,$B$20:$B$1603,0))</f>
        <v/>
      </c>
      <c r="AD88" s="23" t="str">
        <f>IF(COUNTIFS($AH:$AH,$R88,$AU:$AU,"Yes",$AJ:$AJ,"&gt;="&amp;'Step 1'!$C$7,$AJ:$AJ,"&lt;="&amp;'Step 1'!$C$8)&gt;0,"Yes","No")</f>
        <v>No</v>
      </c>
      <c r="AG88" t="s">
        <v>1880</v>
      </c>
      <c r="AH88" t="s">
        <v>939</v>
      </c>
      <c r="AI88" t="s">
        <v>949</v>
      </c>
      <c r="AJ88" s="1">
        <v>45490</v>
      </c>
      <c r="AK88" t="s">
        <v>86</v>
      </c>
      <c r="AL88" t="s">
        <v>18</v>
      </c>
      <c r="AM88">
        <v>315</v>
      </c>
      <c r="AN88">
        <v>267.75</v>
      </c>
      <c r="AO88" s="24" t="str">
        <f>INDEX('Step 2-12'!$Z:$Z,MATCH('Step 2-12'!$AH88,'Step 2-12'!$R:$R,0))</f>
        <v>Social Media</v>
      </c>
      <c r="AP88" s="24" t="str">
        <f>INDEX('Step 2-12'!$V:$V,MATCH('Step 2-12'!$AH88,'Step 2-12'!$R:$R,0))</f>
        <v>Asia-Pacific</v>
      </c>
      <c r="AQ88" s="24" t="str">
        <f>INDEX('Step 2-12'!$W:$W,MATCH('Step 2-12'!$AH88,'Step 2-12'!$R:$R,0))</f>
        <v>Tech</v>
      </c>
      <c r="AR88" s="24" t="str">
        <f>INDEX('Step 2-12'!$X:$X,MATCH('Step 2-12'!$AH88,'Step 2-12'!$R:$R,0))</f>
        <v>SMBs</v>
      </c>
      <c r="AS88" s="23" t="str">
        <f>INDEX('Step 2-12'!$AA:$AA,MATCH('Step 2-12'!$AH88,'Step 2-12'!$R:$R,0))</f>
        <v>Basic</v>
      </c>
      <c r="AT88" s="23" t="str">
        <f>INDEX('Step 2-12'!$AB:$AB,MATCH('Step 2-12'!$AH88,'Step 2-12'!$R:$R,0))</f>
        <v>Monthly</v>
      </c>
      <c r="AU88" s="23" t="str">
        <f>INDEX($J$20:$J$1603,MATCH($AH88,$B$20:$B$1603,0))</f>
        <v/>
      </c>
    </row>
    <row r="89" spans="1:47" x14ac:dyDescent="0.25">
      <c r="A89" t="s">
        <v>102</v>
      </c>
      <c r="B89" t="s">
        <v>98</v>
      </c>
      <c r="C89" t="s">
        <v>17</v>
      </c>
      <c r="D89" s="1" t="s">
        <v>18</v>
      </c>
      <c r="E89" s="1">
        <v>45267</v>
      </c>
      <c r="F89" s="1">
        <v>45297</v>
      </c>
      <c r="G89" t="s">
        <v>73</v>
      </c>
      <c r="H89">
        <v>75</v>
      </c>
      <c r="I89" s="23" t="str">
        <f>IF(AND(E89&lt;=EOMONTH('Step 1'!$C$7,0),F89&gt;='Step 1'!$C$7),"Yes","No")</f>
        <v>No</v>
      </c>
      <c r="J89" s="23" t="str">
        <f>IF(I89="Yes",IF(COUNTIFS($B$21:$B89,B89,$I$21:$I89,"Yes")=1,"Yes",""),"")</f>
        <v/>
      </c>
      <c r="K89" s="23" t="str">
        <f>IF(J89="Yes",IF(COUNTIFS($B:$B,B89,$F:$F,"&gt;="&amp;'Step 1'!$C$8)&gt;0,"Retained","Churned"),"")</f>
        <v/>
      </c>
      <c r="L89" s="24">
        <f>_xlfn.MINIFS($E:$E,$B:$B,B89)</f>
        <v>45143</v>
      </c>
      <c r="M89" s="24" t="str">
        <f>INDEX($C:$C,MATCH($L89,$E:$E,0))</f>
        <v>Basic</v>
      </c>
      <c r="N89" s="24" t="str">
        <f>INDEX($D:$D,MATCH($L89,$E:$E,0))</f>
        <v>Monthly</v>
      </c>
      <c r="O89" s="23" t="str">
        <f>INDEX('Step 2-12'!$W:$W,MATCH('Step 2-12'!$B89,'Step 2-12'!$R:$R,0))</f>
        <v>Other</v>
      </c>
      <c r="P89" s="23" t="str">
        <f>INDEX('Step 2-12'!$Z:$Z,MATCH('Step 2-12'!$B89,'Step 2-12'!$R:$R,0))</f>
        <v>Email</v>
      </c>
      <c r="R89" t="s">
        <v>628</v>
      </c>
      <c r="S89" t="s">
        <v>4248</v>
      </c>
      <c r="T89" t="s">
        <v>4249</v>
      </c>
      <c r="U89" t="s">
        <v>4250</v>
      </c>
      <c r="V89" t="s">
        <v>4045</v>
      </c>
      <c r="W89" t="s">
        <v>4046</v>
      </c>
      <c r="X89" t="s">
        <v>4034</v>
      </c>
      <c r="Y89" s="1">
        <v>44596</v>
      </c>
      <c r="Z89" t="s">
        <v>4041</v>
      </c>
      <c r="AA89" s="23" t="str">
        <f>INDEX('Step 2-12'!$M:$M,MATCH('Step 2-12'!$R89,'Step 2-12'!$B:$B,0))</f>
        <v>Pro</v>
      </c>
      <c r="AB89" s="23" t="str">
        <f>INDEX('Step 2-12'!$N:$N,MATCH('Step 2-12'!$R89,'Step 2-12'!$B:$B,0))</f>
        <v>Monthly</v>
      </c>
      <c r="AC89" s="23" t="str">
        <f>INDEX($J$20:$J$1603,MATCH($R89,$B$20:$B$1603,0))</f>
        <v/>
      </c>
      <c r="AD89" s="23" t="str">
        <f>IF(COUNTIFS($AH:$AH,$R89,$AU:$AU,"Yes",$AJ:$AJ,"&gt;="&amp;'Step 1'!$C$7,$AJ:$AJ,"&lt;="&amp;'Step 1'!$C$8)&gt;0,"Yes","No")</f>
        <v>No</v>
      </c>
      <c r="AG89" t="s">
        <v>1881</v>
      </c>
      <c r="AH89" t="s">
        <v>939</v>
      </c>
      <c r="AI89" t="s">
        <v>950</v>
      </c>
      <c r="AJ89" s="1">
        <v>45521</v>
      </c>
      <c r="AK89" t="s">
        <v>86</v>
      </c>
      <c r="AL89" t="s">
        <v>18</v>
      </c>
      <c r="AM89">
        <v>315</v>
      </c>
      <c r="AN89">
        <v>267.75</v>
      </c>
      <c r="AO89" s="24" t="str">
        <f>INDEX('Step 2-12'!$Z:$Z,MATCH('Step 2-12'!$AH89,'Step 2-12'!$R:$R,0))</f>
        <v>Social Media</v>
      </c>
      <c r="AP89" s="24" t="str">
        <f>INDEX('Step 2-12'!$V:$V,MATCH('Step 2-12'!$AH89,'Step 2-12'!$R:$R,0))</f>
        <v>Asia-Pacific</v>
      </c>
      <c r="AQ89" s="24" t="str">
        <f>INDEX('Step 2-12'!$W:$W,MATCH('Step 2-12'!$AH89,'Step 2-12'!$R:$R,0))</f>
        <v>Tech</v>
      </c>
      <c r="AR89" s="24" t="str">
        <f>INDEX('Step 2-12'!$X:$X,MATCH('Step 2-12'!$AH89,'Step 2-12'!$R:$R,0))</f>
        <v>SMBs</v>
      </c>
      <c r="AS89" s="23" t="str">
        <f>INDEX('Step 2-12'!$AA:$AA,MATCH('Step 2-12'!$AH89,'Step 2-12'!$R:$R,0))</f>
        <v>Basic</v>
      </c>
      <c r="AT89" s="23" t="str">
        <f>INDEX('Step 2-12'!$AB:$AB,MATCH('Step 2-12'!$AH89,'Step 2-12'!$R:$R,0))</f>
        <v>Monthly</v>
      </c>
      <c r="AU89" s="23" t="str">
        <f>INDEX($J$20:$J$1603,MATCH($AH89,$B$20:$B$1603,0))</f>
        <v/>
      </c>
    </row>
    <row r="90" spans="1:47" x14ac:dyDescent="0.25">
      <c r="A90" t="s">
        <v>103</v>
      </c>
      <c r="B90" t="s">
        <v>98</v>
      </c>
      <c r="C90" t="s">
        <v>50</v>
      </c>
      <c r="D90" s="1" t="s">
        <v>18</v>
      </c>
      <c r="E90" s="1">
        <v>45298</v>
      </c>
      <c r="F90" s="1">
        <v>45328</v>
      </c>
      <c r="G90" t="s">
        <v>19</v>
      </c>
      <c r="H90">
        <v>135</v>
      </c>
      <c r="I90" s="23" t="str">
        <f>IF(AND(E90&lt;=EOMONTH('Step 1'!$C$7,0),F90&gt;='Step 1'!$C$7),"Yes","No")</f>
        <v>No</v>
      </c>
      <c r="J90" s="23" t="str">
        <f>IF(I90="Yes",IF(COUNTIFS($B$21:$B90,B90,$I$21:$I90,"Yes")=1,"Yes",""),"")</f>
        <v/>
      </c>
      <c r="K90" s="23" t="str">
        <f>IF(J90="Yes",IF(COUNTIFS($B:$B,B90,$F:$F,"&gt;="&amp;'Step 1'!$C$8)&gt;0,"Retained","Churned"),"")</f>
        <v/>
      </c>
      <c r="L90" s="24">
        <f>_xlfn.MINIFS($E:$E,$B:$B,B90)</f>
        <v>45143</v>
      </c>
      <c r="M90" s="24" t="str">
        <f>INDEX($C:$C,MATCH($L90,$E:$E,0))</f>
        <v>Basic</v>
      </c>
      <c r="N90" s="24" t="str">
        <f>INDEX($D:$D,MATCH($L90,$E:$E,0))</f>
        <v>Monthly</v>
      </c>
      <c r="O90" s="23" t="str">
        <f>INDEX('Step 2-12'!$W:$W,MATCH('Step 2-12'!$B90,'Step 2-12'!$R:$R,0))</f>
        <v>Other</v>
      </c>
      <c r="P90" s="23" t="str">
        <f>INDEX('Step 2-12'!$Z:$Z,MATCH('Step 2-12'!$B90,'Step 2-12'!$R:$R,0))</f>
        <v>Email</v>
      </c>
      <c r="R90" t="s">
        <v>640</v>
      </c>
      <c r="S90" t="s">
        <v>4251</v>
      </c>
      <c r="T90" t="s">
        <v>4252</v>
      </c>
      <c r="U90" t="s">
        <v>4253</v>
      </c>
      <c r="V90" t="s">
        <v>4039</v>
      </c>
      <c r="W90" t="s">
        <v>4033</v>
      </c>
      <c r="X90" t="s">
        <v>4054</v>
      </c>
      <c r="Y90" s="1">
        <v>44662</v>
      </c>
      <c r="Z90" t="s">
        <v>4023</v>
      </c>
      <c r="AA90" s="23" t="str">
        <f>INDEX('Step 2-12'!$M:$M,MATCH('Step 2-12'!$R90,'Step 2-12'!$B:$B,0))</f>
        <v>Basic</v>
      </c>
      <c r="AB90" s="23" t="str">
        <f>INDEX('Step 2-12'!$N:$N,MATCH('Step 2-12'!$R90,'Step 2-12'!$B:$B,0))</f>
        <v>Monthly</v>
      </c>
      <c r="AC90" s="23" t="str">
        <f>INDEX($J$20:$J$1603,MATCH($R90,$B$20:$B$1603,0))</f>
        <v/>
      </c>
      <c r="AD90" s="23" t="str">
        <f>IF(COUNTIFS($AH:$AH,$R90,$AU:$AU,"Yes",$AJ:$AJ,"&gt;="&amp;'Step 1'!$C$7,$AJ:$AJ,"&lt;="&amp;'Step 1'!$C$8)&gt;0,"Yes","No")</f>
        <v>No</v>
      </c>
      <c r="AG90" t="s">
        <v>1882</v>
      </c>
      <c r="AH90" t="s">
        <v>939</v>
      </c>
      <c r="AI90" t="s">
        <v>951</v>
      </c>
      <c r="AJ90" s="1">
        <v>45552</v>
      </c>
      <c r="AK90" t="s">
        <v>86</v>
      </c>
      <c r="AL90" t="s">
        <v>18</v>
      </c>
      <c r="AM90">
        <v>315</v>
      </c>
      <c r="AN90">
        <v>267.75</v>
      </c>
      <c r="AO90" s="24" t="str">
        <f>INDEX('Step 2-12'!$Z:$Z,MATCH('Step 2-12'!$AH90,'Step 2-12'!$R:$R,0))</f>
        <v>Social Media</v>
      </c>
      <c r="AP90" s="24" t="str">
        <f>INDEX('Step 2-12'!$V:$V,MATCH('Step 2-12'!$AH90,'Step 2-12'!$R:$R,0))</f>
        <v>Asia-Pacific</v>
      </c>
      <c r="AQ90" s="24" t="str">
        <f>INDEX('Step 2-12'!$W:$W,MATCH('Step 2-12'!$AH90,'Step 2-12'!$R:$R,0))</f>
        <v>Tech</v>
      </c>
      <c r="AR90" s="24" t="str">
        <f>INDEX('Step 2-12'!$X:$X,MATCH('Step 2-12'!$AH90,'Step 2-12'!$R:$R,0))</f>
        <v>SMBs</v>
      </c>
      <c r="AS90" s="23" t="str">
        <f>INDEX('Step 2-12'!$AA:$AA,MATCH('Step 2-12'!$AH90,'Step 2-12'!$R:$R,0))</f>
        <v>Basic</v>
      </c>
      <c r="AT90" s="23" t="str">
        <f>INDEX('Step 2-12'!$AB:$AB,MATCH('Step 2-12'!$AH90,'Step 2-12'!$R:$R,0))</f>
        <v>Monthly</v>
      </c>
      <c r="AU90" s="23" t="str">
        <f>INDEX($J$20:$J$1603,MATCH($AH90,$B$20:$B$1603,0))</f>
        <v/>
      </c>
    </row>
    <row r="91" spans="1:47" x14ac:dyDescent="0.25">
      <c r="A91" t="s">
        <v>104</v>
      </c>
      <c r="B91" t="s">
        <v>98</v>
      </c>
      <c r="C91" t="s">
        <v>50</v>
      </c>
      <c r="D91" s="1" t="s">
        <v>18</v>
      </c>
      <c r="E91" s="1">
        <v>45329</v>
      </c>
      <c r="F91" s="1">
        <v>45359</v>
      </c>
      <c r="G91" t="s">
        <v>19</v>
      </c>
      <c r="H91">
        <v>135</v>
      </c>
      <c r="I91" s="23" t="str">
        <f>IF(AND(E91&lt;=EOMONTH('Step 1'!$C$7,0),F91&gt;='Step 1'!$C$7),"Yes","No")</f>
        <v>No</v>
      </c>
      <c r="J91" s="23" t="str">
        <f>IF(I91="Yes",IF(COUNTIFS($B$21:$B91,B91,$I$21:$I91,"Yes")=1,"Yes",""),"")</f>
        <v/>
      </c>
      <c r="K91" s="23" t="str">
        <f>IF(J91="Yes",IF(COUNTIFS($B:$B,B91,$F:$F,"&gt;="&amp;'Step 1'!$C$8)&gt;0,"Retained","Churned"),"")</f>
        <v/>
      </c>
      <c r="L91" s="24">
        <f>_xlfn.MINIFS($E:$E,$B:$B,B91)</f>
        <v>45143</v>
      </c>
      <c r="M91" s="24" t="str">
        <f>INDEX($C:$C,MATCH($L91,$E:$E,0))</f>
        <v>Basic</v>
      </c>
      <c r="N91" s="24" t="str">
        <f>INDEX($D:$D,MATCH($L91,$E:$E,0))</f>
        <v>Monthly</v>
      </c>
      <c r="O91" s="23" t="str">
        <f>INDEX('Step 2-12'!$W:$W,MATCH('Step 2-12'!$B91,'Step 2-12'!$R:$R,0))</f>
        <v>Other</v>
      </c>
      <c r="P91" s="23" t="str">
        <f>INDEX('Step 2-12'!$Z:$Z,MATCH('Step 2-12'!$B91,'Step 2-12'!$R:$R,0))</f>
        <v>Email</v>
      </c>
      <c r="R91" t="s">
        <v>672</v>
      </c>
      <c r="S91" t="s">
        <v>4254</v>
      </c>
      <c r="T91" t="s">
        <v>4255</v>
      </c>
      <c r="U91" t="s">
        <v>4256</v>
      </c>
      <c r="V91" t="s">
        <v>4032</v>
      </c>
      <c r="W91" t="s">
        <v>4040</v>
      </c>
      <c r="X91" t="s">
        <v>4034</v>
      </c>
      <c r="Y91" s="1">
        <v>44833</v>
      </c>
      <c r="Z91" t="s">
        <v>4050</v>
      </c>
      <c r="AA91" s="23" t="str">
        <f>INDEX('Step 2-12'!$M:$M,MATCH('Step 2-12'!$R91,'Step 2-12'!$B:$B,0))</f>
        <v>Basic</v>
      </c>
      <c r="AB91" s="23" t="str">
        <f>INDEX('Step 2-12'!$N:$N,MATCH('Step 2-12'!$R91,'Step 2-12'!$B:$B,0))</f>
        <v>Annual</v>
      </c>
      <c r="AC91" s="23" t="str">
        <f>INDEX($J$20:$J$1603,MATCH($R91,$B$20:$B$1603,0))</f>
        <v/>
      </c>
      <c r="AD91" s="23" t="str">
        <f>IF(COUNTIFS($AH:$AH,$R91,$AU:$AU,"Yes",$AJ:$AJ,"&gt;="&amp;'Step 1'!$C$7,$AJ:$AJ,"&lt;="&amp;'Step 1'!$C$8)&gt;0,"Yes","No")</f>
        <v>No</v>
      </c>
      <c r="AG91" t="s">
        <v>1883</v>
      </c>
      <c r="AH91" t="s">
        <v>939</v>
      </c>
      <c r="AI91" t="s">
        <v>951</v>
      </c>
      <c r="AJ91" s="1">
        <v>45582</v>
      </c>
      <c r="AK91" t="s">
        <v>86</v>
      </c>
      <c r="AL91" t="s">
        <v>18</v>
      </c>
      <c r="AM91">
        <v>315</v>
      </c>
      <c r="AN91">
        <v>267.75</v>
      </c>
      <c r="AO91" s="24" t="str">
        <f>INDEX('Step 2-12'!$Z:$Z,MATCH('Step 2-12'!$AH91,'Step 2-12'!$R:$R,0))</f>
        <v>Social Media</v>
      </c>
      <c r="AP91" s="24" t="str">
        <f>INDEX('Step 2-12'!$V:$V,MATCH('Step 2-12'!$AH91,'Step 2-12'!$R:$R,0))</f>
        <v>Asia-Pacific</v>
      </c>
      <c r="AQ91" s="24" t="str">
        <f>INDEX('Step 2-12'!$W:$W,MATCH('Step 2-12'!$AH91,'Step 2-12'!$R:$R,0))</f>
        <v>Tech</v>
      </c>
      <c r="AR91" s="24" t="str">
        <f>INDEX('Step 2-12'!$X:$X,MATCH('Step 2-12'!$AH91,'Step 2-12'!$R:$R,0))</f>
        <v>SMBs</v>
      </c>
      <c r="AS91" s="23" t="str">
        <f>INDEX('Step 2-12'!$AA:$AA,MATCH('Step 2-12'!$AH91,'Step 2-12'!$R:$R,0))</f>
        <v>Basic</v>
      </c>
      <c r="AT91" s="23" t="str">
        <f>INDEX('Step 2-12'!$AB:$AB,MATCH('Step 2-12'!$AH91,'Step 2-12'!$R:$R,0))</f>
        <v>Monthly</v>
      </c>
      <c r="AU91" s="23" t="str">
        <f>INDEX($J$20:$J$1603,MATCH($AH91,$B$20:$B$1603,0))</f>
        <v/>
      </c>
    </row>
    <row r="92" spans="1:47" x14ac:dyDescent="0.25">
      <c r="A92" t="s">
        <v>105</v>
      </c>
      <c r="B92" t="s">
        <v>98</v>
      </c>
      <c r="C92" t="s">
        <v>50</v>
      </c>
      <c r="D92" s="1" t="s">
        <v>18</v>
      </c>
      <c r="E92" s="1">
        <v>45360</v>
      </c>
      <c r="F92" s="1">
        <v>45390</v>
      </c>
      <c r="G92" t="s">
        <v>19</v>
      </c>
      <c r="H92">
        <v>135</v>
      </c>
      <c r="I92" s="23" t="str">
        <f>IF(AND(E92&lt;=EOMONTH('Step 1'!$C$7,0),F92&gt;='Step 1'!$C$7),"Yes","No")</f>
        <v>No</v>
      </c>
      <c r="J92" s="23" t="str">
        <f>IF(I92="Yes",IF(COUNTIFS($B$21:$B92,B92,$I$21:$I92,"Yes")=1,"Yes",""),"")</f>
        <v/>
      </c>
      <c r="K92" s="23" t="str">
        <f>IF(J92="Yes",IF(COUNTIFS($B:$B,B92,$F:$F,"&gt;="&amp;'Step 1'!$C$8)&gt;0,"Retained","Churned"),"")</f>
        <v/>
      </c>
      <c r="L92" s="24">
        <f>_xlfn.MINIFS($E:$E,$B:$B,B92)</f>
        <v>45143</v>
      </c>
      <c r="M92" s="24" t="str">
        <f>INDEX($C:$C,MATCH($L92,$E:$E,0))</f>
        <v>Basic</v>
      </c>
      <c r="N92" s="24" t="str">
        <f>INDEX($D:$D,MATCH($L92,$E:$E,0))</f>
        <v>Monthly</v>
      </c>
      <c r="O92" s="23" t="str">
        <f>INDEX('Step 2-12'!$W:$W,MATCH('Step 2-12'!$B92,'Step 2-12'!$R:$R,0))</f>
        <v>Other</v>
      </c>
      <c r="P92" s="23" t="str">
        <f>INDEX('Step 2-12'!$Z:$Z,MATCH('Step 2-12'!$B92,'Step 2-12'!$R:$R,0))</f>
        <v>Email</v>
      </c>
      <c r="R92" t="s">
        <v>674</v>
      </c>
      <c r="S92" t="s">
        <v>4257</v>
      </c>
      <c r="T92" t="s">
        <v>4258</v>
      </c>
      <c r="U92" t="s">
        <v>4259</v>
      </c>
      <c r="V92" t="s">
        <v>4045</v>
      </c>
      <c r="W92" t="s">
        <v>4033</v>
      </c>
      <c r="X92" t="s">
        <v>4054</v>
      </c>
      <c r="Y92" s="1">
        <v>44735</v>
      </c>
      <c r="Z92" t="s">
        <v>4050</v>
      </c>
      <c r="AA92" s="23" t="str">
        <f>INDEX('Step 2-12'!$M:$M,MATCH('Step 2-12'!$R92,'Step 2-12'!$B:$B,0))</f>
        <v>Basic</v>
      </c>
      <c r="AB92" s="23" t="str">
        <f>INDEX('Step 2-12'!$N:$N,MATCH('Step 2-12'!$R92,'Step 2-12'!$B:$B,0))</f>
        <v>Monthly</v>
      </c>
      <c r="AC92" s="23" t="str">
        <f>INDEX($J$20:$J$1603,MATCH($R92,$B$20:$B$1603,0))</f>
        <v/>
      </c>
      <c r="AD92" s="23" t="str">
        <f>IF(COUNTIFS($AH:$AH,$R92,$AU:$AU,"Yes",$AJ:$AJ,"&gt;="&amp;'Step 1'!$C$7,$AJ:$AJ,"&lt;="&amp;'Step 1'!$C$8)&gt;0,"Yes","No")</f>
        <v>No</v>
      </c>
      <c r="AG92" t="s">
        <v>1884</v>
      </c>
      <c r="AH92" t="s">
        <v>939</v>
      </c>
      <c r="AI92" t="s">
        <v>952</v>
      </c>
      <c r="AJ92" s="1">
        <v>45583</v>
      </c>
      <c r="AK92" t="s">
        <v>50</v>
      </c>
      <c r="AL92" t="s">
        <v>18</v>
      </c>
      <c r="AM92">
        <v>135</v>
      </c>
      <c r="AN92">
        <v>110.7</v>
      </c>
      <c r="AO92" s="24" t="str">
        <f>INDEX('Step 2-12'!$Z:$Z,MATCH('Step 2-12'!$AH92,'Step 2-12'!$R:$R,0))</f>
        <v>Social Media</v>
      </c>
      <c r="AP92" s="24" t="str">
        <f>INDEX('Step 2-12'!$V:$V,MATCH('Step 2-12'!$AH92,'Step 2-12'!$R:$R,0))</f>
        <v>Asia-Pacific</v>
      </c>
      <c r="AQ92" s="24" t="str">
        <f>INDEX('Step 2-12'!$W:$W,MATCH('Step 2-12'!$AH92,'Step 2-12'!$R:$R,0))</f>
        <v>Tech</v>
      </c>
      <c r="AR92" s="24" t="str">
        <f>INDEX('Step 2-12'!$X:$X,MATCH('Step 2-12'!$AH92,'Step 2-12'!$R:$R,0))</f>
        <v>SMBs</v>
      </c>
      <c r="AS92" s="23" t="str">
        <f>INDEX('Step 2-12'!$AA:$AA,MATCH('Step 2-12'!$AH92,'Step 2-12'!$R:$R,0))</f>
        <v>Basic</v>
      </c>
      <c r="AT92" s="23" t="str">
        <f>INDEX('Step 2-12'!$AB:$AB,MATCH('Step 2-12'!$AH92,'Step 2-12'!$R:$R,0))</f>
        <v>Monthly</v>
      </c>
      <c r="AU92" s="23" t="str">
        <f>INDEX($J$20:$J$1603,MATCH($AH92,$B$20:$B$1603,0))</f>
        <v/>
      </c>
    </row>
    <row r="93" spans="1:47" x14ac:dyDescent="0.25">
      <c r="A93" t="s">
        <v>106</v>
      </c>
      <c r="B93" t="s">
        <v>98</v>
      </c>
      <c r="C93" t="s">
        <v>50</v>
      </c>
      <c r="D93" s="1" t="s">
        <v>18</v>
      </c>
      <c r="E93" s="1">
        <v>45391</v>
      </c>
      <c r="F93" s="1">
        <v>45406</v>
      </c>
      <c r="G93" t="s">
        <v>47</v>
      </c>
      <c r="H93">
        <v>135</v>
      </c>
      <c r="I93" s="23" t="str">
        <f>IF(AND(E93&lt;=EOMONTH('Step 1'!$C$7,0),F93&gt;='Step 1'!$C$7),"Yes","No")</f>
        <v>No</v>
      </c>
      <c r="J93" s="23" t="str">
        <f>IF(I93="Yes",IF(COUNTIFS($B$21:$B93,B93,$I$21:$I93,"Yes")=1,"Yes",""),"")</f>
        <v/>
      </c>
      <c r="K93" s="23" t="str">
        <f>IF(J93="Yes",IF(COUNTIFS($B:$B,B93,$F:$F,"&gt;="&amp;'Step 1'!$C$8)&gt;0,"Retained","Churned"),"")</f>
        <v/>
      </c>
      <c r="L93" s="24">
        <f>_xlfn.MINIFS($E:$E,$B:$B,B93)</f>
        <v>45143</v>
      </c>
      <c r="M93" s="24" t="str">
        <f>INDEX($C:$C,MATCH($L93,$E:$E,0))</f>
        <v>Basic</v>
      </c>
      <c r="N93" s="24" t="str">
        <f>INDEX($D:$D,MATCH($L93,$E:$E,0))</f>
        <v>Monthly</v>
      </c>
      <c r="O93" s="23" t="str">
        <f>INDEX('Step 2-12'!$W:$W,MATCH('Step 2-12'!$B93,'Step 2-12'!$R:$R,0))</f>
        <v>Other</v>
      </c>
      <c r="P93" s="23" t="str">
        <f>INDEX('Step 2-12'!$Z:$Z,MATCH('Step 2-12'!$B93,'Step 2-12'!$R:$R,0))</f>
        <v>Email</v>
      </c>
      <c r="R93" t="s">
        <v>705</v>
      </c>
      <c r="S93" t="s">
        <v>4260</v>
      </c>
      <c r="T93" t="s">
        <v>4261</v>
      </c>
      <c r="U93" t="s">
        <v>4262</v>
      </c>
      <c r="V93" t="s">
        <v>4039</v>
      </c>
      <c r="W93" t="s">
        <v>4033</v>
      </c>
      <c r="X93" t="s">
        <v>4034</v>
      </c>
      <c r="Y93" s="1">
        <v>44684</v>
      </c>
      <c r="Z93" t="s">
        <v>4041</v>
      </c>
      <c r="AA93" s="23" t="str">
        <f>INDEX('Step 2-12'!$M:$M,MATCH('Step 2-12'!$R93,'Step 2-12'!$B:$B,0))</f>
        <v>Basic</v>
      </c>
      <c r="AB93" s="23" t="str">
        <f>INDEX('Step 2-12'!$N:$N,MATCH('Step 2-12'!$R93,'Step 2-12'!$B:$B,0))</f>
        <v>Monthly</v>
      </c>
      <c r="AC93" s="23" t="str">
        <f>INDEX($J$20:$J$1603,MATCH($R93,$B$20:$B$1603,0))</f>
        <v/>
      </c>
      <c r="AD93" s="23" t="str">
        <f>IF(COUNTIFS($AH:$AH,$R93,$AU:$AU,"Yes",$AJ:$AJ,"&gt;="&amp;'Step 1'!$C$7,$AJ:$AJ,"&lt;="&amp;'Step 1'!$C$8)&gt;0,"Yes","No")</f>
        <v>No</v>
      </c>
      <c r="AG93" t="s">
        <v>1885</v>
      </c>
      <c r="AH93" t="s">
        <v>939</v>
      </c>
      <c r="AI93" t="s">
        <v>953</v>
      </c>
      <c r="AJ93" s="1">
        <v>45614</v>
      </c>
      <c r="AK93" t="s">
        <v>50</v>
      </c>
      <c r="AL93" t="s">
        <v>18</v>
      </c>
      <c r="AM93">
        <v>135</v>
      </c>
      <c r="AN93">
        <v>110.7</v>
      </c>
      <c r="AO93" s="24" t="str">
        <f>INDEX('Step 2-12'!$Z:$Z,MATCH('Step 2-12'!$AH93,'Step 2-12'!$R:$R,0))</f>
        <v>Social Media</v>
      </c>
      <c r="AP93" s="24" t="str">
        <f>INDEX('Step 2-12'!$V:$V,MATCH('Step 2-12'!$AH93,'Step 2-12'!$R:$R,0))</f>
        <v>Asia-Pacific</v>
      </c>
      <c r="AQ93" s="24" t="str">
        <f>INDEX('Step 2-12'!$W:$W,MATCH('Step 2-12'!$AH93,'Step 2-12'!$R:$R,0))</f>
        <v>Tech</v>
      </c>
      <c r="AR93" s="24" t="str">
        <f>INDEX('Step 2-12'!$X:$X,MATCH('Step 2-12'!$AH93,'Step 2-12'!$R:$R,0))</f>
        <v>SMBs</v>
      </c>
      <c r="AS93" s="23" t="str">
        <f>INDEX('Step 2-12'!$AA:$AA,MATCH('Step 2-12'!$AH93,'Step 2-12'!$R:$R,0))</f>
        <v>Basic</v>
      </c>
      <c r="AT93" s="23" t="str">
        <f>INDEX('Step 2-12'!$AB:$AB,MATCH('Step 2-12'!$AH93,'Step 2-12'!$R:$R,0))</f>
        <v>Monthly</v>
      </c>
      <c r="AU93" s="23" t="str">
        <f>INDEX($J$20:$J$1603,MATCH($AH93,$B$20:$B$1603,0))</f>
        <v/>
      </c>
    </row>
    <row r="94" spans="1:47" x14ac:dyDescent="0.25">
      <c r="A94" t="s">
        <v>107</v>
      </c>
      <c r="B94" t="s">
        <v>108</v>
      </c>
      <c r="C94" t="s">
        <v>17</v>
      </c>
      <c r="D94" s="1" t="s">
        <v>18</v>
      </c>
      <c r="E94" s="1">
        <v>45472</v>
      </c>
      <c r="F94" s="1">
        <v>45502</v>
      </c>
      <c r="G94" t="s">
        <v>19</v>
      </c>
      <c r="H94">
        <v>75</v>
      </c>
      <c r="I94" s="23" t="str">
        <f>IF(AND(E94&lt;=EOMONTH('Step 1'!$C$7,0),F94&gt;='Step 1'!$C$7),"Yes","No")</f>
        <v>No</v>
      </c>
      <c r="J94" s="23" t="str">
        <f>IF(I94="Yes",IF(COUNTIFS($B$21:$B94,B94,$I$21:$I94,"Yes")=1,"Yes",""),"")</f>
        <v/>
      </c>
      <c r="K94" s="23" t="str">
        <f>IF(J94="Yes",IF(COUNTIFS($B:$B,B94,$F:$F,"&gt;="&amp;'Step 1'!$C$8)&gt;0,"Retained","Churned"),"")</f>
        <v/>
      </c>
      <c r="L94" s="24">
        <f>_xlfn.MINIFS($E:$E,$B:$B,B94)</f>
        <v>45472</v>
      </c>
      <c r="M94" s="24" t="str">
        <f>INDEX($C:$C,MATCH($L94,$E:$E,0))</f>
        <v>Basic</v>
      </c>
      <c r="N94" s="24" t="str">
        <f>INDEX($D:$D,MATCH($L94,$E:$E,0))</f>
        <v>Monthly</v>
      </c>
      <c r="O94" s="23" t="str">
        <f>INDEX('Step 2-12'!$W:$W,MATCH('Step 2-12'!$B94,'Step 2-12'!$R:$R,0))</f>
        <v>Healthcare</v>
      </c>
      <c r="P94" s="23" t="str">
        <f>INDEX('Step 2-12'!$Z:$Z,MATCH('Step 2-12'!$B94,'Step 2-12'!$R:$R,0))</f>
        <v>Social Media</v>
      </c>
      <c r="R94" t="s">
        <v>712</v>
      </c>
      <c r="S94" t="s">
        <v>4263</v>
      </c>
      <c r="T94" t="s">
        <v>4264</v>
      </c>
      <c r="U94" t="s">
        <v>4265</v>
      </c>
      <c r="V94" t="s">
        <v>4039</v>
      </c>
      <c r="W94" t="s">
        <v>4064</v>
      </c>
      <c r="X94" t="s">
        <v>4054</v>
      </c>
      <c r="Y94" s="1">
        <v>44821</v>
      </c>
      <c r="Z94" t="s">
        <v>4023</v>
      </c>
      <c r="AA94" s="23" t="str">
        <f>INDEX('Step 2-12'!$M:$M,MATCH('Step 2-12'!$R94,'Step 2-12'!$B:$B,0))</f>
        <v>Basic</v>
      </c>
      <c r="AB94" s="23" t="str">
        <f>INDEX('Step 2-12'!$N:$N,MATCH('Step 2-12'!$R94,'Step 2-12'!$B:$B,0))</f>
        <v>Monthly</v>
      </c>
      <c r="AC94" s="23" t="str">
        <f>INDEX($J$20:$J$1603,MATCH($R94,$B$20:$B$1603,0))</f>
        <v/>
      </c>
      <c r="AD94" s="23" t="str">
        <f>IF(COUNTIFS($AH:$AH,$R94,$AU:$AU,"Yes",$AJ:$AJ,"&gt;="&amp;'Step 1'!$C$7,$AJ:$AJ,"&lt;="&amp;'Step 1'!$C$8)&gt;0,"Yes","No")</f>
        <v>No</v>
      </c>
      <c r="AG94" t="s">
        <v>1886</v>
      </c>
      <c r="AH94" t="s">
        <v>939</v>
      </c>
      <c r="AI94" t="s">
        <v>953</v>
      </c>
      <c r="AJ94" s="1">
        <v>45644</v>
      </c>
      <c r="AK94" t="s">
        <v>50</v>
      </c>
      <c r="AL94" t="s">
        <v>18</v>
      </c>
      <c r="AM94">
        <v>135</v>
      </c>
      <c r="AN94">
        <v>110.7</v>
      </c>
      <c r="AO94" s="24" t="str">
        <f>INDEX('Step 2-12'!$Z:$Z,MATCH('Step 2-12'!$AH94,'Step 2-12'!$R:$R,0))</f>
        <v>Social Media</v>
      </c>
      <c r="AP94" s="24" t="str">
        <f>INDEX('Step 2-12'!$V:$V,MATCH('Step 2-12'!$AH94,'Step 2-12'!$R:$R,0))</f>
        <v>Asia-Pacific</v>
      </c>
      <c r="AQ94" s="24" t="str">
        <f>INDEX('Step 2-12'!$W:$W,MATCH('Step 2-12'!$AH94,'Step 2-12'!$R:$R,0))</f>
        <v>Tech</v>
      </c>
      <c r="AR94" s="24" t="str">
        <f>INDEX('Step 2-12'!$X:$X,MATCH('Step 2-12'!$AH94,'Step 2-12'!$R:$R,0))</f>
        <v>SMBs</v>
      </c>
      <c r="AS94" s="23" t="str">
        <f>INDEX('Step 2-12'!$AA:$AA,MATCH('Step 2-12'!$AH94,'Step 2-12'!$R:$R,0))</f>
        <v>Basic</v>
      </c>
      <c r="AT94" s="23" t="str">
        <f>INDEX('Step 2-12'!$AB:$AB,MATCH('Step 2-12'!$AH94,'Step 2-12'!$R:$R,0))</f>
        <v>Monthly</v>
      </c>
      <c r="AU94" s="23" t="str">
        <f>INDEX($J$20:$J$1603,MATCH($AH94,$B$20:$B$1603,0))</f>
        <v/>
      </c>
    </row>
    <row r="95" spans="1:47" x14ac:dyDescent="0.25">
      <c r="A95" t="s">
        <v>109</v>
      </c>
      <c r="B95" t="s">
        <v>108</v>
      </c>
      <c r="C95" t="s">
        <v>17</v>
      </c>
      <c r="D95" s="1" t="s">
        <v>18</v>
      </c>
      <c r="E95" s="1">
        <v>45503</v>
      </c>
      <c r="F95" s="1">
        <v>45533</v>
      </c>
      <c r="G95" t="s">
        <v>19</v>
      </c>
      <c r="H95">
        <v>75</v>
      </c>
      <c r="I95" s="23" t="str">
        <f>IF(AND(E95&lt;=EOMONTH('Step 1'!$C$7,0),F95&gt;='Step 1'!$C$7),"Yes","No")</f>
        <v>No</v>
      </c>
      <c r="J95" s="23" t="str">
        <f>IF(I95="Yes",IF(COUNTIFS($B$21:$B95,B95,$I$21:$I95,"Yes")=1,"Yes",""),"")</f>
        <v/>
      </c>
      <c r="K95" s="23" t="str">
        <f>IF(J95="Yes",IF(COUNTIFS($B:$B,B95,$F:$F,"&gt;="&amp;'Step 1'!$C$8)&gt;0,"Retained","Churned"),"")</f>
        <v/>
      </c>
      <c r="L95" s="24">
        <f>_xlfn.MINIFS($E:$E,$B:$B,B95)</f>
        <v>45472</v>
      </c>
      <c r="M95" s="24" t="str">
        <f>INDEX($C:$C,MATCH($L95,$E:$E,0))</f>
        <v>Basic</v>
      </c>
      <c r="N95" s="24" t="str">
        <f>INDEX($D:$D,MATCH($L95,$E:$E,0))</f>
        <v>Monthly</v>
      </c>
      <c r="O95" s="23" t="str">
        <f>INDEX('Step 2-12'!$W:$W,MATCH('Step 2-12'!$B95,'Step 2-12'!$R:$R,0))</f>
        <v>Healthcare</v>
      </c>
      <c r="P95" s="23" t="str">
        <f>INDEX('Step 2-12'!$Z:$Z,MATCH('Step 2-12'!$B95,'Step 2-12'!$R:$R,0))</f>
        <v>Social Media</v>
      </c>
      <c r="R95" t="s">
        <v>740</v>
      </c>
      <c r="S95" t="s">
        <v>4266</v>
      </c>
      <c r="T95" t="s">
        <v>4267</v>
      </c>
      <c r="U95" t="s">
        <v>4268</v>
      </c>
      <c r="V95" t="s">
        <v>4032</v>
      </c>
      <c r="W95" t="s">
        <v>4046</v>
      </c>
      <c r="X95" t="s">
        <v>4034</v>
      </c>
      <c r="Y95" s="1">
        <v>45024</v>
      </c>
      <c r="Z95" t="s">
        <v>4069</v>
      </c>
      <c r="AA95" s="23" t="str">
        <f>INDEX('Step 2-12'!$M:$M,MATCH('Step 2-12'!$R95,'Step 2-12'!$B:$B,0))</f>
        <v>Basic</v>
      </c>
      <c r="AB95" s="23" t="str">
        <f>INDEX('Step 2-12'!$N:$N,MATCH('Step 2-12'!$R95,'Step 2-12'!$B:$B,0))</f>
        <v>Monthly</v>
      </c>
      <c r="AC95" s="23" t="str">
        <f>INDEX($J$20:$J$1603,MATCH($R95,$B$20:$B$1603,0))</f>
        <v/>
      </c>
      <c r="AD95" s="23" t="str">
        <f>IF(COUNTIFS($AH:$AH,$R95,$AU:$AU,"Yes",$AJ:$AJ,"&gt;="&amp;'Step 1'!$C$7,$AJ:$AJ,"&lt;="&amp;'Step 1'!$C$8)&gt;0,"Yes","No")</f>
        <v>No</v>
      </c>
      <c r="AG95" t="s">
        <v>1887</v>
      </c>
      <c r="AH95" t="s">
        <v>939</v>
      </c>
      <c r="AI95" t="s">
        <v>954</v>
      </c>
      <c r="AJ95" s="1">
        <v>45645</v>
      </c>
      <c r="AK95" t="s">
        <v>50</v>
      </c>
      <c r="AL95" t="s">
        <v>18</v>
      </c>
      <c r="AM95">
        <v>135</v>
      </c>
      <c r="AN95">
        <v>110.7</v>
      </c>
      <c r="AO95" s="24" t="str">
        <f>INDEX('Step 2-12'!$Z:$Z,MATCH('Step 2-12'!$AH95,'Step 2-12'!$R:$R,0))</f>
        <v>Social Media</v>
      </c>
      <c r="AP95" s="24" t="str">
        <f>INDEX('Step 2-12'!$V:$V,MATCH('Step 2-12'!$AH95,'Step 2-12'!$R:$R,0))</f>
        <v>Asia-Pacific</v>
      </c>
      <c r="AQ95" s="24" t="str">
        <f>INDEX('Step 2-12'!$W:$W,MATCH('Step 2-12'!$AH95,'Step 2-12'!$R:$R,0))</f>
        <v>Tech</v>
      </c>
      <c r="AR95" s="24" t="str">
        <f>INDEX('Step 2-12'!$X:$X,MATCH('Step 2-12'!$AH95,'Step 2-12'!$R:$R,0))</f>
        <v>SMBs</v>
      </c>
      <c r="AS95" s="23" t="str">
        <f>INDEX('Step 2-12'!$AA:$AA,MATCH('Step 2-12'!$AH95,'Step 2-12'!$R:$R,0))</f>
        <v>Basic</v>
      </c>
      <c r="AT95" s="23" t="str">
        <f>INDEX('Step 2-12'!$AB:$AB,MATCH('Step 2-12'!$AH95,'Step 2-12'!$R:$R,0))</f>
        <v>Monthly</v>
      </c>
      <c r="AU95" s="23" t="str">
        <f>INDEX($J$20:$J$1603,MATCH($AH95,$B$20:$B$1603,0))</f>
        <v/>
      </c>
    </row>
    <row r="96" spans="1:47" x14ac:dyDescent="0.25">
      <c r="A96" t="s">
        <v>110</v>
      </c>
      <c r="B96" t="s">
        <v>108</v>
      </c>
      <c r="C96" t="s">
        <v>17</v>
      </c>
      <c r="D96" s="1" t="s">
        <v>18</v>
      </c>
      <c r="E96" s="1">
        <v>45534</v>
      </c>
      <c r="F96" s="1">
        <v>45564</v>
      </c>
      <c r="G96" t="s">
        <v>19</v>
      </c>
      <c r="H96">
        <v>75</v>
      </c>
      <c r="I96" s="23" t="str">
        <f>IF(AND(E96&lt;=EOMONTH('Step 1'!$C$7,0),F96&gt;='Step 1'!$C$7),"Yes","No")</f>
        <v>No</v>
      </c>
      <c r="J96" s="23" t="str">
        <f>IF(I96="Yes",IF(COUNTIFS($B$21:$B96,B96,$I$21:$I96,"Yes")=1,"Yes",""),"")</f>
        <v/>
      </c>
      <c r="K96" s="23" t="str">
        <f>IF(J96="Yes",IF(COUNTIFS($B:$B,B96,$F:$F,"&gt;="&amp;'Step 1'!$C$8)&gt;0,"Retained","Churned"),"")</f>
        <v/>
      </c>
      <c r="L96" s="24">
        <f>_xlfn.MINIFS($E:$E,$B:$B,B96)</f>
        <v>45472</v>
      </c>
      <c r="M96" s="24" t="str">
        <f>INDEX($C:$C,MATCH($L96,$E:$E,0))</f>
        <v>Basic</v>
      </c>
      <c r="N96" s="24" t="str">
        <f>INDEX($D:$D,MATCH($L96,$E:$E,0))</f>
        <v>Monthly</v>
      </c>
      <c r="O96" s="23" t="str">
        <f>INDEX('Step 2-12'!$W:$W,MATCH('Step 2-12'!$B96,'Step 2-12'!$R:$R,0))</f>
        <v>Healthcare</v>
      </c>
      <c r="P96" s="23" t="str">
        <f>INDEX('Step 2-12'!$Z:$Z,MATCH('Step 2-12'!$B96,'Step 2-12'!$R:$R,0))</f>
        <v>Social Media</v>
      </c>
      <c r="R96" t="s">
        <v>743</v>
      </c>
      <c r="S96" t="s">
        <v>4269</v>
      </c>
      <c r="T96" t="s">
        <v>4270</v>
      </c>
      <c r="U96" t="s">
        <v>4271</v>
      </c>
      <c r="V96" t="s">
        <v>4045</v>
      </c>
      <c r="W96" t="s">
        <v>4033</v>
      </c>
      <c r="X96" t="s">
        <v>4054</v>
      </c>
      <c r="Y96" s="1">
        <v>44629</v>
      </c>
      <c r="Z96" t="s">
        <v>4069</v>
      </c>
      <c r="AA96" s="23" t="str">
        <f>INDEX('Step 2-12'!$M:$M,MATCH('Step 2-12'!$R96,'Step 2-12'!$B:$B,0))</f>
        <v>Enterprise</v>
      </c>
      <c r="AB96" s="23" t="str">
        <f>INDEX('Step 2-12'!$N:$N,MATCH('Step 2-12'!$R96,'Step 2-12'!$B:$B,0))</f>
        <v>Monthly</v>
      </c>
      <c r="AC96" s="23" t="str">
        <f>INDEX($J$20:$J$1603,MATCH($R96,$B$20:$B$1603,0))</f>
        <v/>
      </c>
      <c r="AD96" s="23" t="str">
        <f>IF(COUNTIFS($AH:$AH,$R96,$AU:$AU,"Yes",$AJ:$AJ,"&gt;="&amp;'Step 1'!$C$7,$AJ:$AJ,"&lt;="&amp;'Step 1'!$C$8)&gt;0,"Yes","No")</f>
        <v>No</v>
      </c>
      <c r="AG96" t="s">
        <v>1888</v>
      </c>
      <c r="AH96" t="s">
        <v>854</v>
      </c>
      <c r="AI96" t="s">
        <v>853</v>
      </c>
      <c r="AJ96" s="1">
        <v>45489</v>
      </c>
      <c r="AK96" t="s">
        <v>50</v>
      </c>
      <c r="AL96" t="s">
        <v>18</v>
      </c>
      <c r="AM96">
        <v>135</v>
      </c>
      <c r="AN96">
        <v>110.7</v>
      </c>
      <c r="AO96" s="24" t="str">
        <f>INDEX('Step 2-12'!$Z:$Z,MATCH('Step 2-12'!$AH96,'Step 2-12'!$R:$R,0))</f>
        <v>Affiliate</v>
      </c>
      <c r="AP96" s="24" t="str">
        <f>INDEX('Step 2-12'!$V:$V,MATCH('Step 2-12'!$AH96,'Step 2-12'!$R:$R,0))</f>
        <v>North America</v>
      </c>
      <c r="AQ96" s="24" t="str">
        <f>INDEX('Step 2-12'!$W:$W,MATCH('Step 2-12'!$AH96,'Step 2-12'!$R:$R,0))</f>
        <v>Retail</v>
      </c>
      <c r="AR96" s="24" t="str">
        <f>INDEX('Step 2-12'!$X:$X,MATCH('Step 2-12'!$AH96,'Step 2-12'!$R:$R,0))</f>
        <v>SMBs</v>
      </c>
      <c r="AS96" s="23" t="str">
        <f>INDEX('Step 2-12'!$AA:$AA,MATCH('Step 2-12'!$AH96,'Step 2-12'!$R:$R,0))</f>
        <v>Pro</v>
      </c>
      <c r="AT96" s="23" t="str">
        <f>INDEX('Step 2-12'!$AB:$AB,MATCH('Step 2-12'!$AH96,'Step 2-12'!$R:$R,0))</f>
        <v>Monthly</v>
      </c>
      <c r="AU96" s="23" t="str">
        <f>INDEX($J$20:$J$1603,MATCH($AH96,$B$20:$B$1603,0))</f>
        <v/>
      </c>
    </row>
    <row r="97" spans="1:47" x14ac:dyDescent="0.25">
      <c r="A97" t="s">
        <v>111</v>
      </c>
      <c r="B97" t="s">
        <v>108</v>
      </c>
      <c r="C97" t="s">
        <v>17</v>
      </c>
      <c r="D97" s="1" t="s">
        <v>18</v>
      </c>
      <c r="E97" s="1">
        <v>45565</v>
      </c>
      <c r="F97" s="1">
        <v>45595</v>
      </c>
      <c r="G97" t="s">
        <v>19</v>
      </c>
      <c r="H97">
        <v>75</v>
      </c>
      <c r="I97" s="23" t="str">
        <f>IF(AND(E97&lt;=EOMONTH('Step 1'!$C$7,0),F97&gt;='Step 1'!$C$7),"Yes","No")</f>
        <v>No</v>
      </c>
      <c r="J97" s="23" t="str">
        <f>IF(I97="Yes",IF(COUNTIFS($B$21:$B97,B97,$I$21:$I97,"Yes")=1,"Yes",""),"")</f>
        <v/>
      </c>
      <c r="K97" s="23" t="str">
        <f>IF(J97="Yes",IF(COUNTIFS($B:$B,B97,$F:$F,"&gt;="&amp;'Step 1'!$C$8)&gt;0,"Retained","Churned"),"")</f>
        <v/>
      </c>
      <c r="L97" s="24">
        <f>_xlfn.MINIFS($E:$E,$B:$B,B97)</f>
        <v>45472</v>
      </c>
      <c r="M97" s="24" t="str">
        <f>INDEX($C:$C,MATCH($L97,$E:$E,0))</f>
        <v>Basic</v>
      </c>
      <c r="N97" s="24" t="str">
        <f>INDEX($D:$D,MATCH($L97,$E:$E,0))</f>
        <v>Monthly</v>
      </c>
      <c r="O97" s="23" t="str">
        <f>INDEX('Step 2-12'!$W:$W,MATCH('Step 2-12'!$B97,'Step 2-12'!$R:$R,0))</f>
        <v>Healthcare</v>
      </c>
      <c r="P97" s="23" t="str">
        <f>INDEX('Step 2-12'!$Z:$Z,MATCH('Step 2-12'!$B97,'Step 2-12'!$R:$R,0))</f>
        <v>Social Media</v>
      </c>
      <c r="R97" t="s">
        <v>758</v>
      </c>
      <c r="S97" t="s">
        <v>4272</v>
      </c>
      <c r="T97" t="s">
        <v>4273</v>
      </c>
      <c r="U97" t="s">
        <v>4274</v>
      </c>
      <c r="V97" t="s">
        <v>4045</v>
      </c>
      <c r="W97" t="s">
        <v>4040</v>
      </c>
      <c r="X97" t="s">
        <v>4034</v>
      </c>
      <c r="Y97" s="1">
        <v>44884</v>
      </c>
      <c r="Z97" t="s">
        <v>4041</v>
      </c>
      <c r="AA97" s="23" t="str">
        <f>INDEX('Step 2-12'!$M:$M,MATCH('Step 2-12'!$R97,'Step 2-12'!$B:$B,0))</f>
        <v>Basic</v>
      </c>
      <c r="AB97" s="23" t="str">
        <f>INDEX('Step 2-12'!$N:$N,MATCH('Step 2-12'!$R97,'Step 2-12'!$B:$B,0))</f>
        <v>Monthly</v>
      </c>
      <c r="AC97" s="23" t="str">
        <f>INDEX($J$20:$J$1603,MATCH($R97,$B$20:$B$1603,0))</f>
        <v/>
      </c>
      <c r="AD97" s="23" t="str">
        <f>IF(COUNTIFS($AH:$AH,$R97,$AU:$AU,"Yes",$AJ:$AJ,"&gt;="&amp;'Step 1'!$C$7,$AJ:$AJ,"&lt;="&amp;'Step 1'!$C$8)&gt;0,"Yes","No")</f>
        <v>No</v>
      </c>
      <c r="AG97" t="s">
        <v>1889</v>
      </c>
      <c r="AH97" t="s">
        <v>854</v>
      </c>
      <c r="AI97" t="s">
        <v>855</v>
      </c>
      <c r="AJ97" s="1">
        <v>45520</v>
      </c>
      <c r="AK97" t="s">
        <v>50</v>
      </c>
      <c r="AL97" t="s">
        <v>18</v>
      </c>
      <c r="AM97">
        <v>135</v>
      </c>
      <c r="AN97">
        <v>110.7</v>
      </c>
      <c r="AO97" s="24" t="str">
        <f>INDEX('Step 2-12'!$Z:$Z,MATCH('Step 2-12'!$AH97,'Step 2-12'!$R:$R,0))</f>
        <v>Affiliate</v>
      </c>
      <c r="AP97" s="24" t="str">
        <f>INDEX('Step 2-12'!$V:$V,MATCH('Step 2-12'!$AH97,'Step 2-12'!$R:$R,0))</f>
        <v>North America</v>
      </c>
      <c r="AQ97" s="24" t="str">
        <f>INDEX('Step 2-12'!$W:$W,MATCH('Step 2-12'!$AH97,'Step 2-12'!$R:$R,0))</f>
        <v>Retail</v>
      </c>
      <c r="AR97" s="24" t="str">
        <f>INDEX('Step 2-12'!$X:$X,MATCH('Step 2-12'!$AH97,'Step 2-12'!$R:$R,0))</f>
        <v>SMBs</v>
      </c>
      <c r="AS97" s="23" t="str">
        <f>INDEX('Step 2-12'!$AA:$AA,MATCH('Step 2-12'!$AH97,'Step 2-12'!$R:$R,0))</f>
        <v>Pro</v>
      </c>
      <c r="AT97" s="23" t="str">
        <f>INDEX('Step 2-12'!$AB:$AB,MATCH('Step 2-12'!$AH97,'Step 2-12'!$R:$R,0))</f>
        <v>Monthly</v>
      </c>
      <c r="AU97" s="23" t="str">
        <f>INDEX($J$20:$J$1603,MATCH($AH97,$B$20:$B$1603,0))</f>
        <v/>
      </c>
    </row>
    <row r="98" spans="1:47" x14ac:dyDescent="0.25">
      <c r="A98" t="s">
        <v>112</v>
      </c>
      <c r="B98" t="s">
        <v>108</v>
      </c>
      <c r="C98" t="s">
        <v>17</v>
      </c>
      <c r="D98" s="1" t="s">
        <v>18</v>
      </c>
      <c r="E98" s="1">
        <v>45596</v>
      </c>
      <c r="F98" s="1">
        <v>45626</v>
      </c>
      <c r="G98" t="s">
        <v>19</v>
      </c>
      <c r="H98">
        <v>75</v>
      </c>
      <c r="I98" s="23" t="str">
        <f>IF(AND(E98&lt;=EOMONTH('Step 1'!$C$7,0),F98&gt;='Step 1'!$C$7),"Yes","No")</f>
        <v>No</v>
      </c>
      <c r="J98" s="23" t="str">
        <f>IF(I98="Yes",IF(COUNTIFS($B$21:$B98,B98,$I$21:$I98,"Yes")=1,"Yes",""),"")</f>
        <v/>
      </c>
      <c r="K98" s="23" t="str">
        <f>IF(J98="Yes",IF(COUNTIFS($B:$B,B98,$F:$F,"&gt;="&amp;'Step 1'!$C$8)&gt;0,"Retained","Churned"),"")</f>
        <v/>
      </c>
      <c r="L98" s="24">
        <f>_xlfn.MINIFS($E:$E,$B:$B,B98)</f>
        <v>45472</v>
      </c>
      <c r="M98" s="24" t="str">
        <f>INDEX($C:$C,MATCH($L98,$E:$E,0))</f>
        <v>Basic</v>
      </c>
      <c r="N98" s="24" t="str">
        <f>INDEX($D:$D,MATCH($L98,$E:$E,0))</f>
        <v>Monthly</v>
      </c>
      <c r="O98" s="23" t="str">
        <f>INDEX('Step 2-12'!$W:$W,MATCH('Step 2-12'!$B98,'Step 2-12'!$R:$R,0))</f>
        <v>Healthcare</v>
      </c>
      <c r="P98" s="23" t="str">
        <f>INDEX('Step 2-12'!$Z:$Z,MATCH('Step 2-12'!$B98,'Step 2-12'!$R:$R,0))</f>
        <v>Social Media</v>
      </c>
      <c r="R98" t="s">
        <v>762</v>
      </c>
      <c r="S98" t="s">
        <v>4275</v>
      </c>
      <c r="T98" t="s">
        <v>4276</v>
      </c>
      <c r="U98" t="s">
        <v>4277</v>
      </c>
      <c r="V98" t="s">
        <v>4045</v>
      </c>
      <c r="W98" t="s">
        <v>4064</v>
      </c>
      <c r="X98" t="s">
        <v>4054</v>
      </c>
      <c r="Y98" s="1">
        <v>45030</v>
      </c>
      <c r="Z98" t="s">
        <v>4023</v>
      </c>
      <c r="AA98" s="23" t="str">
        <f>INDEX('Step 2-12'!$M:$M,MATCH('Step 2-12'!$R98,'Step 2-12'!$B:$B,0))</f>
        <v>Enterprise</v>
      </c>
      <c r="AB98" s="23" t="str">
        <f>INDEX('Step 2-12'!$N:$N,MATCH('Step 2-12'!$R98,'Step 2-12'!$B:$B,0))</f>
        <v>Monthly</v>
      </c>
      <c r="AC98" s="23" t="str">
        <f>INDEX($J$20:$J$1603,MATCH($R98,$B$20:$B$1603,0))</f>
        <v/>
      </c>
      <c r="AD98" s="23" t="str">
        <f>IF(COUNTIFS($AH:$AH,$R98,$AU:$AU,"Yes",$AJ:$AJ,"&gt;="&amp;'Step 1'!$C$7,$AJ:$AJ,"&lt;="&amp;'Step 1'!$C$8)&gt;0,"Yes","No")</f>
        <v>No</v>
      </c>
      <c r="AG98" t="s">
        <v>1890</v>
      </c>
      <c r="AH98" t="s">
        <v>854</v>
      </c>
      <c r="AI98" t="s">
        <v>856</v>
      </c>
      <c r="AJ98" s="1">
        <v>45551</v>
      </c>
      <c r="AK98" t="s">
        <v>50</v>
      </c>
      <c r="AL98" t="s">
        <v>18</v>
      </c>
      <c r="AM98">
        <v>135</v>
      </c>
      <c r="AN98">
        <v>110.7</v>
      </c>
      <c r="AO98" s="24" t="str">
        <f>INDEX('Step 2-12'!$Z:$Z,MATCH('Step 2-12'!$AH98,'Step 2-12'!$R:$R,0))</f>
        <v>Affiliate</v>
      </c>
      <c r="AP98" s="24" t="str">
        <f>INDEX('Step 2-12'!$V:$V,MATCH('Step 2-12'!$AH98,'Step 2-12'!$R:$R,0))</f>
        <v>North America</v>
      </c>
      <c r="AQ98" s="24" t="str">
        <f>INDEX('Step 2-12'!$W:$W,MATCH('Step 2-12'!$AH98,'Step 2-12'!$R:$R,0))</f>
        <v>Retail</v>
      </c>
      <c r="AR98" s="24" t="str">
        <f>INDEX('Step 2-12'!$X:$X,MATCH('Step 2-12'!$AH98,'Step 2-12'!$R:$R,0))</f>
        <v>SMBs</v>
      </c>
      <c r="AS98" s="23" t="str">
        <f>INDEX('Step 2-12'!$AA:$AA,MATCH('Step 2-12'!$AH98,'Step 2-12'!$R:$R,0))</f>
        <v>Pro</v>
      </c>
      <c r="AT98" s="23" t="str">
        <f>INDEX('Step 2-12'!$AB:$AB,MATCH('Step 2-12'!$AH98,'Step 2-12'!$R:$R,0))</f>
        <v>Monthly</v>
      </c>
      <c r="AU98" s="23" t="str">
        <f>INDEX($J$20:$J$1603,MATCH($AH98,$B$20:$B$1603,0))</f>
        <v/>
      </c>
    </row>
    <row r="99" spans="1:47" x14ac:dyDescent="0.25">
      <c r="A99" t="s">
        <v>113</v>
      </c>
      <c r="B99" t="s">
        <v>108</v>
      </c>
      <c r="C99" t="s">
        <v>17</v>
      </c>
      <c r="D99" s="1" t="s">
        <v>18</v>
      </c>
      <c r="E99" s="1">
        <v>45627</v>
      </c>
      <c r="F99" s="1">
        <v>45657</v>
      </c>
      <c r="G99" t="s">
        <v>19</v>
      </c>
      <c r="H99">
        <v>75</v>
      </c>
      <c r="I99" s="23" t="str">
        <f>IF(AND(E99&lt;=EOMONTH('Step 1'!$C$7,0),F99&gt;='Step 1'!$C$7),"Yes","No")</f>
        <v>No</v>
      </c>
      <c r="J99" s="23" t="str">
        <f>IF(I99="Yes",IF(COUNTIFS($B$21:$B99,B99,$I$21:$I99,"Yes")=1,"Yes",""),"")</f>
        <v/>
      </c>
      <c r="K99" s="23" t="str">
        <f>IF(J99="Yes",IF(COUNTIFS($B:$B,B99,$F:$F,"&gt;="&amp;'Step 1'!$C$8)&gt;0,"Retained","Churned"),"")</f>
        <v/>
      </c>
      <c r="L99" s="24">
        <f>_xlfn.MINIFS($E:$E,$B:$B,B99)</f>
        <v>45472</v>
      </c>
      <c r="M99" s="24" t="str">
        <f>INDEX($C:$C,MATCH($L99,$E:$E,0))</f>
        <v>Basic</v>
      </c>
      <c r="N99" s="24" t="str">
        <f>INDEX($D:$D,MATCH($L99,$E:$E,0))</f>
        <v>Monthly</v>
      </c>
      <c r="O99" s="23" t="str">
        <f>INDEX('Step 2-12'!$W:$W,MATCH('Step 2-12'!$B99,'Step 2-12'!$R:$R,0))</f>
        <v>Healthcare</v>
      </c>
      <c r="P99" s="23" t="str">
        <f>INDEX('Step 2-12'!$Z:$Z,MATCH('Step 2-12'!$B99,'Step 2-12'!$R:$R,0))</f>
        <v>Social Media</v>
      </c>
      <c r="R99" t="s">
        <v>774</v>
      </c>
      <c r="S99" t="s">
        <v>4278</v>
      </c>
      <c r="T99" t="s">
        <v>4279</v>
      </c>
      <c r="U99" t="s">
        <v>4280</v>
      </c>
      <c r="V99" t="s">
        <v>4045</v>
      </c>
      <c r="W99" t="s">
        <v>4040</v>
      </c>
      <c r="X99" t="s">
        <v>4034</v>
      </c>
      <c r="Y99" s="1">
        <v>44618</v>
      </c>
      <c r="Z99" t="s">
        <v>4041</v>
      </c>
      <c r="AA99" s="23" t="str">
        <f>INDEX('Step 2-12'!$M:$M,MATCH('Step 2-12'!$R99,'Step 2-12'!$B:$B,0))</f>
        <v>Basic</v>
      </c>
      <c r="AB99" s="23" t="str">
        <f>INDEX('Step 2-12'!$N:$N,MATCH('Step 2-12'!$R99,'Step 2-12'!$B:$B,0))</f>
        <v>Monthly</v>
      </c>
      <c r="AC99" s="23" t="str">
        <f>INDEX($J$20:$J$1603,MATCH($R99,$B$20:$B$1603,0))</f>
        <v/>
      </c>
      <c r="AD99" s="23" t="str">
        <f>IF(COUNTIFS($AH:$AH,$R99,$AU:$AU,"Yes",$AJ:$AJ,"&gt;="&amp;'Step 1'!$C$7,$AJ:$AJ,"&lt;="&amp;'Step 1'!$C$8)&gt;0,"Yes","No")</f>
        <v>No</v>
      </c>
      <c r="AG99" t="s">
        <v>1891</v>
      </c>
      <c r="AH99" t="s">
        <v>854</v>
      </c>
      <c r="AI99" t="s">
        <v>856</v>
      </c>
      <c r="AJ99" s="1">
        <v>45581</v>
      </c>
      <c r="AK99" t="s">
        <v>50</v>
      </c>
      <c r="AL99" t="s">
        <v>18</v>
      </c>
      <c r="AM99">
        <v>135</v>
      </c>
      <c r="AN99">
        <v>110.7</v>
      </c>
      <c r="AO99" s="24" t="str">
        <f>INDEX('Step 2-12'!$Z:$Z,MATCH('Step 2-12'!$AH99,'Step 2-12'!$R:$R,0))</f>
        <v>Affiliate</v>
      </c>
      <c r="AP99" s="24" t="str">
        <f>INDEX('Step 2-12'!$V:$V,MATCH('Step 2-12'!$AH99,'Step 2-12'!$R:$R,0))</f>
        <v>North America</v>
      </c>
      <c r="AQ99" s="24" t="str">
        <f>INDEX('Step 2-12'!$W:$W,MATCH('Step 2-12'!$AH99,'Step 2-12'!$R:$R,0))</f>
        <v>Retail</v>
      </c>
      <c r="AR99" s="24" t="str">
        <f>INDEX('Step 2-12'!$X:$X,MATCH('Step 2-12'!$AH99,'Step 2-12'!$R:$R,0))</f>
        <v>SMBs</v>
      </c>
      <c r="AS99" s="23" t="str">
        <f>INDEX('Step 2-12'!$AA:$AA,MATCH('Step 2-12'!$AH99,'Step 2-12'!$R:$R,0))</f>
        <v>Pro</v>
      </c>
      <c r="AT99" s="23" t="str">
        <f>INDEX('Step 2-12'!$AB:$AB,MATCH('Step 2-12'!$AH99,'Step 2-12'!$R:$R,0))</f>
        <v>Monthly</v>
      </c>
      <c r="AU99" s="23" t="str">
        <f>INDEX($J$20:$J$1603,MATCH($AH99,$B$20:$B$1603,0))</f>
        <v/>
      </c>
    </row>
    <row r="100" spans="1:47" x14ac:dyDescent="0.25">
      <c r="A100" t="s">
        <v>114</v>
      </c>
      <c r="B100" t="s">
        <v>115</v>
      </c>
      <c r="C100" t="s">
        <v>50</v>
      </c>
      <c r="D100" s="1" t="s">
        <v>18</v>
      </c>
      <c r="E100" s="1">
        <v>44737</v>
      </c>
      <c r="F100" s="1">
        <v>44767</v>
      </c>
      <c r="G100" t="s">
        <v>19</v>
      </c>
      <c r="H100">
        <v>135</v>
      </c>
      <c r="I100" s="23" t="str">
        <f>IF(AND(E100&lt;=EOMONTH('Step 1'!$C$7,0),F100&gt;='Step 1'!$C$7),"Yes","No")</f>
        <v>No</v>
      </c>
      <c r="J100" s="23" t="str">
        <f>IF(I100="Yes",IF(COUNTIFS($B$21:$B100,B100,$I$21:$I100,"Yes")=1,"Yes",""),"")</f>
        <v/>
      </c>
      <c r="K100" s="23" t="str">
        <f>IF(J100="Yes",IF(COUNTIFS($B:$B,B100,$F:$F,"&gt;="&amp;'Step 1'!$C$8)&gt;0,"Retained","Churned"),"")</f>
        <v/>
      </c>
      <c r="L100" s="24">
        <f>_xlfn.MINIFS($E:$E,$B:$B,B100)</f>
        <v>44737</v>
      </c>
      <c r="M100" s="24" t="str">
        <f>INDEX($C:$C,MATCH($L100,$E:$E,0))</f>
        <v>Pro</v>
      </c>
      <c r="N100" s="24" t="str">
        <f>INDEX($D:$D,MATCH($L100,$E:$E,0))</f>
        <v>Monthly</v>
      </c>
      <c r="O100" s="23" t="str">
        <f>INDEX('Step 2-12'!$W:$W,MATCH('Step 2-12'!$B100,'Step 2-12'!$R:$R,0))</f>
        <v>Healthcare</v>
      </c>
      <c r="P100" s="23" t="str">
        <f>INDEX('Step 2-12'!$Z:$Z,MATCH('Step 2-12'!$B100,'Step 2-12'!$R:$R,0))</f>
        <v>Paid Search</v>
      </c>
      <c r="R100" t="s">
        <v>780</v>
      </c>
      <c r="S100" t="s">
        <v>4281</v>
      </c>
      <c r="T100" t="s">
        <v>4282</v>
      </c>
      <c r="U100" t="s">
        <v>4283</v>
      </c>
      <c r="V100" t="s">
        <v>4045</v>
      </c>
      <c r="W100" t="s">
        <v>4040</v>
      </c>
      <c r="X100" t="s">
        <v>4034</v>
      </c>
      <c r="Y100" s="1">
        <v>45466</v>
      </c>
      <c r="Z100" t="s">
        <v>4050</v>
      </c>
      <c r="AA100" s="23" t="str">
        <f>INDEX('Step 2-12'!$M:$M,MATCH('Step 2-12'!$R100,'Step 2-12'!$B:$B,0))</f>
        <v>Basic</v>
      </c>
      <c r="AB100" s="23" t="str">
        <f>INDEX('Step 2-12'!$N:$N,MATCH('Step 2-12'!$R100,'Step 2-12'!$B:$B,0))</f>
        <v>Monthly</v>
      </c>
      <c r="AC100" s="23" t="str">
        <f>INDEX($J$20:$J$1603,MATCH($R100,$B$20:$B$1603,0))</f>
        <v/>
      </c>
      <c r="AD100" s="23" t="str">
        <f>IF(COUNTIFS($AH:$AH,$R100,$AU:$AU,"Yes",$AJ:$AJ,"&gt;="&amp;'Step 1'!$C$7,$AJ:$AJ,"&lt;="&amp;'Step 1'!$C$8)&gt;0,"Yes","No")</f>
        <v>No</v>
      </c>
      <c r="AG100" t="s">
        <v>1892</v>
      </c>
      <c r="AH100" t="s">
        <v>854</v>
      </c>
      <c r="AI100" t="s">
        <v>857</v>
      </c>
      <c r="AJ100" s="1">
        <v>45582</v>
      </c>
      <c r="AK100" t="s">
        <v>50</v>
      </c>
      <c r="AL100" t="s">
        <v>18</v>
      </c>
      <c r="AM100">
        <v>135</v>
      </c>
      <c r="AN100">
        <v>110.7</v>
      </c>
      <c r="AO100" s="24" t="str">
        <f>INDEX('Step 2-12'!$Z:$Z,MATCH('Step 2-12'!$AH100,'Step 2-12'!$R:$R,0))</f>
        <v>Affiliate</v>
      </c>
      <c r="AP100" s="24" t="str">
        <f>INDEX('Step 2-12'!$V:$V,MATCH('Step 2-12'!$AH100,'Step 2-12'!$R:$R,0))</f>
        <v>North America</v>
      </c>
      <c r="AQ100" s="24" t="str">
        <f>INDEX('Step 2-12'!$W:$W,MATCH('Step 2-12'!$AH100,'Step 2-12'!$R:$R,0))</f>
        <v>Retail</v>
      </c>
      <c r="AR100" s="24" t="str">
        <f>INDEX('Step 2-12'!$X:$X,MATCH('Step 2-12'!$AH100,'Step 2-12'!$R:$R,0))</f>
        <v>SMBs</v>
      </c>
      <c r="AS100" s="23" t="str">
        <f>INDEX('Step 2-12'!$AA:$AA,MATCH('Step 2-12'!$AH100,'Step 2-12'!$R:$R,0))</f>
        <v>Pro</v>
      </c>
      <c r="AT100" s="23" t="str">
        <f>INDEX('Step 2-12'!$AB:$AB,MATCH('Step 2-12'!$AH100,'Step 2-12'!$R:$R,0))</f>
        <v>Monthly</v>
      </c>
      <c r="AU100" s="23" t="str">
        <f>INDEX($J$20:$J$1603,MATCH($AH100,$B$20:$B$1603,0))</f>
        <v/>
      </c>
    </row>
    <row r="101" spans="1:47" x14ac:dyDescent="0.25">
      <c r="A101" t="s">
        <v>116</v>
      </c>
      <c r="B101" t="s">
        <v>115</v>
      </c>
      <c r="C101" t="s">
        <v>50</v>
      </c>
      <c r="D101" s="1" t="s">
        <v>18</v>
      </c>
      <c r="E101" s="1">
        <v>44768</v>
      </c>
      <c r="F101" s="1">
        <v>44798</v>
      </c>
      <c r="G101" t="s">
        <v>19</v>
      </c>
      <c r="H101">
        <v>135</v>
      </c>
      <c r="I101" s="23" t="str">
        <f>IF(AND(E101&lt;=EOMONTH('Step 1'!$C$7,0),F101&gt;='Step 1'!$C$7),"Yes","No")</f>
        <v>No</v>
      </c>
      <c r="J101" s="23" t="str">
        <f>IF(I101="Yes",IF(COUNTIFS($B$21:$B101,B101,$I$21:$I101,"Yes")=1,"Yes",""),"")</f>
        <v/>
      </c>
      <c r="K101" s="23" t="str">
        <f>IF(J101="Yes",IF(COUNTIFS($B:$B,B101,$F:$F,"&gt;="&amp;'Step 1'!$C$8)&gt;0,"Retained","Churned"),"")</f>
        <v/>
      </c>
      <c r="L101" s="24">
        <f>_xlfn.MINIFS($E:$E,$B:$B,B101)</f>
        <v>44737</v>
      </c>
      <c r="M101" s="24" t="str">
        <f>INDEX($C:$C,MATCH($L101,$E:$E,0))</f>
        <v>Pro</v>
      </c>
      <c r="N101" s="24" t="str">
        <f>INDEX($D:$D,MATCH($L101,$E:$E,0))</f>
        <v>Monthly</v>
      </c>
      <c r="O101" s="23" t="str">
        <f>INDEX('Step 2-12'!$W:$W,MATCH('Step 2-12'!$B101,'Step 2-12'!$R:$R,0))</f>
        <v>Healthcare</v>
      </c>
      <c r="P101" s="23" t="str">
        <f>INDEX('Step 2-12'!$Z:$Z,MATCH('Step 2-12'!$B101,'Step 2-12'!$R:$R,0))</f>
        <v>Paid Search</v>
      </c>
      <c r="R101" t="s">
        <v>788</v>
      </c>
      <c r="S101" t="s">
        <v>4284</v>
      </c>
      <c r="T101" t="s">
        <v>4285</v>
      </c>
      <c r="U101" t="s">
        <v>4286</v>
      </c>
      <c r="V101" t="s">
        <v>4039</v>
      </c>
      <c r="W101" t="s">
        <v>4040</v>
      </c>
      <c r="X101" t="s">
        <v>4034</v>
      </c>
      <c r="Y101" s="1">
        <v>44987</v>
      </c>
      <c r="Z101" t="s">
        <v>4023</v>
      </c>
      <c r="AA101" s="23" t="str">
        <f>INDEX('Step 2-12'!$M:$M,MATCH('Step 2-12'!$R101,'Step 2-12'!$B:$B,0))</f>
        <v>Basic</v>
      </c>
      <c r="AB101" s="23" t="str">
        <f>INDEX('Step 2-12'!$N:$N,MATCH('Step 2-12'!$R101,'Step 2-12'!$B:$B,0))</f>
        <v>Monthly</v>
      </c>
      <c r="AC101" s="23" t="str">
        <f>INDEX($J$20:$J$1603,MATCH($R101,$B$20:$B$1603,0))</f>
        <v/>
      </c>
      <c r="AD101" s="23" t="str">
        <f>IF(COUNTIFS($AH:$AH,$R101,$AU:$AU,"Yes",$AJ:$AJ,"&gt;="&amp;'Step 1'!$C$7,$AJ:$AJ,"&lt;="&amp;'Step 1'!$C$8)&gt;0,"Yes","No")</f>
        <v>No</v>
      </c>
      <c r="AG101" t="s">
        <v>1893</v>
      </c>
      <c r="AH101" t="s">
        <v>854</v>
      </c>
      <c r="AI101" t="s">
        <v>858</v>
      </c>
      <c r="AJ101" s="1">
        <v>45613</v>
      </c>
      <c r="AK101" t="s">
        <v>50</v>
      </c>
      <c r="AL101" t="s">
        <v>18</v>
      </c>
      <c r="AM101">
        <v>135</v>
      </c>
      <c r="AN101">
        <v>110.7</v>
      </c>
      <c r="AO101" s="24" t="str">
        <f>INDEX('Step 2-12'!$Z:$Z,MATCH('Step 2-12'!$AH101,'Step 2-12'!$R:$R,0))</f>
        <v>Affiliate</v>
      </c>
      <c r="AP101" s="24" t="str">
        <f>INDEX('Step 2-12'!$V:$V,MATCH('Step 2-12'!$AH101,'Step 2-12'!$R:$R,0))</f>
        <v>North America</v>
      </c>
      <c r="AQ101" s="24" t="str">
        <f>INDEX('Step 2-12'!$W:$W,MATCH('Step 2-12'!$AH101,'Step 2-12'!$R:$R,0))</f>
        <v>Retail</v>
      </c>
      <c r="AR101" s="24" t="str">
        <f>INDEX('Step 2-12'!$X:$X,MATCH('Step 2-12'!$AH101,'Step 2-12'!$R:$R,0))</f>
        <v>SMBs</v>
      </c>
      <c r="AS101" s="23" t="str">
        <f>INDEX('Step 2-12'!$AA:$AA,MATCH('Step 2-12'!$AH101,'Step 2-12'!$R:$R,0))</f>
        <v>Pro</v>
      </c>
      <c r="AT101" s="23" t="str">
        <f>INDEX('Step 2-12'!$AB:$AB,MATCH('Step 2-12'!$AH101,'Step 2-12'!$R:$R,0))</f>
        <v>Monthly</v>
      </c>
      <c r="AU101" s="23" t="str">
        <f>INDEX($J$20:$J$1603,MATCH($AH101,$B$20:$B$1603,0))</f>
        <v/>
      </c>
    </row>
    <row r="102" spans="1:47" x14ac:dyDescent="0.25">
      <c r="A102" t="s">
        <v>117</v>
      </c>
      <c r="B102" t="s">
        <v>115</v>
      </c>
      <c r="C102" t="s">
        <v>50</v>
      </c>
      <c r="D102" s="1" t="s">
        <v>18</v>
      </c>
      <c r="E102" s="1">
        <v>44799</v>
      </c>
      <c r="F102" s="1">
        <v>44829</v>
      </c>
      <c r="G102" t="s">
        <v>19</v>
      </c>
      <c r="H102">
        <v>135</v>
      </c>
      <c r="I102" s="23" t="str">
        <f>IF(AND(E102&lt;=EOMONTH('Step 1'!$C$7,0),F102&gt;='Step 1'!$C$7),"Yes","No")</f>
        <v>No</v>
      </c>
      <c r="J102" s="23" t="str">
        <f>IF(I102="Yes",IF(COUNTIFS($B$21:$B102,B102,$I$21:$I102,"Yes")=1,"Yes",""),"")</f>
        <v/>
      </c>
      <c r="K102" s="23" t="str">
        <f>IF(J102="Yes",IF(COUNTIFS($B:$B,B102,$F:$F,"&gt;="&amp;'Step 1'!$C$8)&gt;0,"Retained","Churned"),"")</f>
        <v/>
      </c>
      <c r="L102" s="24">
        <f>_xlfn.MINIFS($E:$E,$B:$B,B102)</f>
        <v>44737</v>
      </c>
      <c r="M102" s="24" t="str">
        <f>INDEX($C:$C,MATCH($L102,$E:$E,0))</f>
        <v>Pro</v>
      </c>
      <c r="N102" s="24" t="str">
        <f>INDEX($D:$D,MATCH($L102,$E:$E,0))</f>
        <v>Monthly</v>
      </c>
      <c r="O102" s="23" t="str">
        <f>INDEX('Step 2-12'!$W:$W,MATCH('Step 2-12'!$B102,'Step 2-12'!$R:$R,0))</f>
        <v>Healthcare</v>
      </c>
      <c r="P102" s="23" t="str">
        <f>INDEX('Step 2-12'!$Z:$Z,MATCH('Step 2-12'!$B102,'Step 2-12'!$R:$R,0))</f>
        <v>Paid Search</v>
      </c>
      <c r="R102" t="s">
        <v>796</v>
      </c>
      <c r="S102" t="s">
        <v>4287</v>
      </c>
      <c r="T102" t="s">
        <v>4288</v>
      </c>
      <c r="U102" t="s">
        <v>4289</v>
      </c>
      <c r="V102" t="s">
        <v>4032</v>
      </c>
      <c r="W102" t="s">
        <v>4033</v>
      </c>
      <c r="X102" t="s">
        <v>4034</v>
      </c>
      <c r="Y102" s="1">
        <v>44784</v>
      </c>
      <c r="Z102" t="s">
        <v>4050</v>
      </c>
      <c r="AA102" s="23" t="str">
        <f>INDEX('Step 2-12'!$M:$M,MATCH('Step 2-12'!$R102,'Step 2-12'!$B:$B,0))</f>
        <v>Pro</v>
      </c>
      <c r="AB102" s="23" t="str">
        <f>INDEX('Step 2-12'!$N:$N,MATCH('Step 2-12'!$R102,'Step 2-12'!$B:$B,0))</f>
        <v>Monthly</v>
      </c>
      <c r="AC102" s="23" t="str">
        <f>INDEX($J$20:$J$1603,MATCH($R102,$B$20:$B$1603,0))</f>
        <v>Yes</v>
      </c>
      <c r="AD102" s="23" t="str">
        <f>IF(COUNTIFS($AH:$AH,$R102,$AU:$AU,"Yes",$AJ:$AJ,"&gt;="&amp;'Step 1'!$C$7,$AJ:$AJ,"&lt;="&amp;'Step 1'!$C$8)&gt;0,"Yes","No")</f>
        <v>Yes</v>
      </c>
      <c r="AG102" t="s">
        <v>1894</v>
      </c>
      <c r="AH102" t="s">
        <v>854</v>
      </c>
      <c r="AI102" t="s">
        <v>858</v>
      </c>
      <c r="AJ102" s="1">
        <v>45643</v>
      </c>
      <c r="AK102" t="s">
        <v>50</v>
      </c>
      <c r="AL102" t="s">
        <v>18</v>
      </c>
      <c r="AM102">
        <v>135</v>
      </c>
      <c r="AN102">
        <v>110.7</v>
      </c>
      <c r="AO102" s="24" t="str">
        <f>INDEX('Step 2-12'!$Z:$Z,MATCH('Step 2-12'!$AH102,'Step 2-12'!$R:$R,0))</f>
        <v>Affiliate</v>
      </c>
      <c r="AP102" s="24" t="str">
        <f>INDEX('Step 2-12'!$V:$V,MATCH('Step 2-12'!$AH102,'Step 2-12'!$R:$R,0))</f>
        <v>North America</v>
      </c>
      <c r="AQ102" s="24" t="str">
        <f>INDEX('Step 2-12'!$W:$W,MATCH('Step 2-12'!$AH102,'Step 2-12'!$R:$R,0))</f>
        <v>Retail</v>
      </c>
      <c r="AR102" s="24" t="str">
        <f>INDEX('Step 2-12'!$X:$X,MATCH('Step 2-12'!$AH102,'Step 2-12'!$R:$R,0))</f>
        <v>SMBs</v>
      </c>
      <c r="AS102" s="23" t="str">
        <f>INDEX('Step 2-12'!$AA:$AA,MATCH('Step 2-12'!$AH102,'Step 2-12'!$R:$R,0))</f>
        <v>Pro</v>
      </c>
      <c r="AT102" s="23" t="str">
        <f>INDEX('Step 2-12'!$AB:$AB,MATCH('Step 2-12'!$AH102,'Step 2-12'!$R:$R,0))</f>
        <v>Monthly</v>
      </c>
      <c r="AU102" s="23" t="str">
        <f>INDEX($J$20:$J$1603,MATCH($AH102,$B$20:$B$1603,0))</f>
        <v/>
      </c>
    </row>
    <row r="103" spans="1:47" x14ac:dyDescent="0.25">
      <c r="A103" t="s">
        <v>118</v>
      </c>
      <c r="B103" t="s">
        <v>115</v>
      </c>
      <c r="C103" t="s">
        <v>50</v>
      </c>
      <c r="D103" s="1" t="s">
        <v>18</v>
      </c>
      <c r="E103" s="1">
        <v>44830</v>
      </c>
      <c r="F103" s="1">
        <v>44860</v>
      </c>
      <c r="G103" t="s">
        <v>19</v>
      </c>
      <c r="H103">
        <v>135</v>
      </c>
      <c r="I103" s="23" t="str">
        <f>IF(AND(E103&lt;=EOMONTH('Step 1'!$C$7,0),F103&gt;='Step 1'!$C$7),"Yes","No")</f>
        <v>No</v>
      </c>
      <c r="J103" s="23" t="str">
        <f>IF(I103="Yes",IF(COUNTIFS($B$21:$B103,B103,$I$21:$I103,"Yes")=1,"Yes",""),"")</f>
        <v/>
      </c>
      <c r="K103" s="23" t="str">
        <f>IF(J103="Yes",IF(COUNTIFS($B:$B,B103,$F:$F,"&gt;="&amp;'Step 1'!$C$8)&gt;0,"Retained","Churned"),"")</f>
        <v/>
      </c>
      <c r="L103" s="24">
        <f>_xlfn.MINIFS($E:$E,$B:$B,B103)</f>
        <v>44737</v>
      </c>
      <c r="M103" s="24" t="str">
        <f>INDEX($C:$C,MATCH($L103,$E:$E,0))</f>
        <v>Pro</v>
      </c>
      <c r="N103" s="24" t="str">
        <f>INDEX($D:$D,MATCH($L103,$E:$E,0))</f>
        <v>Monthly</v>
      </c>
      <c r="O103" s="23" t="str">
        <f>INDEX('Step 2-12'!$W:$W,MATCH('Step 2-12'!$B103,'Step 2-12'!$R:$R,0))</f>
        <v>Healthcare</v>
      </c>
      <c r="P103" s="23" t="str">
        <f>INDEX('Step 2-12'!$Z:$Z,MATCH('Step 2-12'!$B103,'Step 2-12'!$R:$R,0))</f>
        <v>Paid Search</v>
      </c>
      <c r="R103" t="s">
        <v>800</v>
      </c>
      <c r="S103" t="s">
        <v>4290</v>
      </c>
      <c r="T103" t="s">
        <v>4291</v>
      </c>
      <c r="U103" t="s">
        <v>4292</v>
      </c>
      <c r="V103" t="s">
        <v>4045</v>
      </c>
      <c r="W103" t="s">
        <v>4033</v>
      </c>
      <c r="X103" t="s">
        <v>4034</v>
      </c>
      <c r="Y103" s="1">
        <v>45148</v>
      </c>
      <c r="Z103" t="s">
        <v>4041</v>
      </c>
      <c r="AA103" s="23" t="str">
        <f>INDEX('Step 2-12'!$M:$M,MATCH('Step 2-12'!$R103,'Step 2-12'!$B:$B,0))</f>
        <v>Basic</v>
      </c>
      <c r="AB103" s="23" t="str">
        <f>INDEX('Step 2-12'!$N:$N,MATCH('Step 2-12'!$R103,'Step 2-12'!$B:$B,0))</f>
        <v>Monthly</v>
      </c>
      <c r="AC103" s="23" t="str">
        <f>INDEX($J$20:$J$1603,MATCH($R103,$B$20:$B$1603,0))</f>
        <v/>
      </c>
      <c r="AD103" s="23" t="str">
        <f>IF(COUNTIFS($AH:$AH,$R103,$AU:$AU,"Yes",$AJ:$AJ,"&gt;="&amp;'Step 1'!$C$7,$AJ:$AJ,"&lt;="&amp;'Step 1'!$C$8)&gt;0,"Yes","No")</f>
        <v>No</v>
      </c>
      <c r="AG103" t="s">
        <v>1895</v>
      </c>
      <c r="AH103" t="s">
        <v>854</v>
      </c>
      <c r="AI103" t="s">
        <v>859</v>
      </c>
      <c r="AJ103" s="1">
        <v>45644</v>
      </c>
      <c r="AK103" t="s">
        <v>50</v>
      </c>
      <c r="AL103" t="s">
        <v>18</v>
      </c>
      <c r="AM103">
        <v>135</v>
      </c>
      <c r="AN103">
        <v>110.7</v>
      </c>
      <c r="AO103" s="24" t="str">
        <f>INDEX('Step 2-12'!$Z:$Z,MATCH('Step 2-12'!$AH103,'Step 2-12'!$R:$R,0))</f>
        <v>Affiliate</v>
      </c>
      <c r="AP103" s="24" t="str">
        <f>INDEX('Step 2-12'!$V:$V,MATCH('Step 2-12'!$AH103,'Step 2-12'!$R:$R,0))</f>
        <v>North America</v>
      </c>
      <c r="AQ103" s="24" t="str">
        <f>INDEX('Step 2-12'!$W:$W,MATCH('Step 2-12'!$AH103,'Step 2-12'!$R:$R,0))</f>
        <v>Retail</v>
      </c>
      <c r="AR103" s="24" t="str">
        <f>INDEX('Step 2-12'!$X:$X,MATCH('Step 2-12'!$AH103,'Step 2-12'!$R:$R,0))</f>
        <v>SMBs</v>
      </c>
      <c r="AS103" s="23" t="str">
        <f>INDEX('Step 2-12'!$AA:$AA,MATCH('Step 2-12'!$AH103,'Step 2-12'!$R:$R,0))</f>
        <v>Pro</v>
      </c>
      <c r="AT103" s="23" t="str">
        <f>INDEX('Step 2-12'!$AB:$AB,MATCH('Step 2-12'!$AH103,'Step 2-12'!$R:$R,0))</f>
        <v>Monthly</v>
      </c>
      <c r="AU103" s="23" t="str">
        <f>INDEX($J$20:$J$1603,MATCH($AH103,$B$20:$B$1603,0))</f>
        <v/>
      </c>
    </row>
    <row r="104" spans="1:47" x14ac:dyDescent="0.25">
      <c r="A104" t="s">
        <v>119</v>
      </c>
      <c r="B104" t="s">
        <v>115</v>
      </c>
      <c r="C104" t="s">
        <v>50</v>
      </c>
      <c r="D104" s="1" t="s">
        <v>18</v>
      </c>
      <c r="E104" s="1">
        <v>44861</v>
      </c>
      <c r="F104" s="1">
        <v>44891</v>
      </c>
      <c r="G104" t="s">
        <v>55</v>
      </c>
      <c r="H104">
        <v>135</v>
      </c>
      <c r="I104" s="23" t="str">
        <f>IF(AND(E104&lt;=EOMONTH('Step 1'!$C$7,0),F104&gt;='Step 1'!$C$7),"Yes","No")</f>
        <v>No</v>
      </c>
      <c r="J104" s="23" t="str">
        <f>IF(I104="Yes",IF(COUNTIFS($B$21:$B104,B104,$I$21:$I104,"Yes")=1,"Yes",""),"")</f>
        <v/>
      </c>
      <c r="K104" s="23" t="str">
        <f>IF(J104="Yes",IF(COUNTIFS($B:$B,B104,$F:$F,"&gt;="&amp;'Step 1'!$C$8)&gt;0,"Retained","Churned"),"")</f>
        <v/>
      </c>
      <c r="L104" s="24">
        <f>_xlfn.MINIFS($E:$E,$B:$B,B104)</f>
        <v>44737</v>
      </c>
      <c r="M104" s="24" t="str">
        <f>INDEX($C:$C,MATCH($L104,$E:$E,0))</f>
        <v>Pro</v>
      </c>
      <c r="N104" s="24" t="str">
        <f>INDEX($D:$D,MATCH($L104,$E:$E,0))</f>
        <v>Monthly</v>
      </c>
      <c r="O104" s="23" t="str">
        <f>INDEX('Step 2-12'!$W:$W,MATCH('Step 2-12'!$B104,'Step 2-12'!$R:$R,0))</f>
        <v>Healthcare</v>
      </c>
      <c r="P104" s="23" t="str">
        <f>INDEX('Step 2-12'!$Z:$Z,MATCH('Step 2-12'!$B104,'Step 2-12'!$R:$R,0))</f>
        <v>Paid Search</v>
      </c>
      <c r="R104" t="s">
        <v>803</v>
      </c>
      <c r="S104" t="s">
        <v>4293</v>
      </c>
      <c r="T104" t="s">
        <v>4294</v>
      </c>
      <c r="U104" t="s">
        <v>4295</v>
      </c>
      <c r="V104" t="s">
        <v>4045</v>
      </c>
      <c r="W104" t="s">
        <v>4046</v>
      </c>
      <c r="X104" t="s">
        <v>4034</v>
      </c>
      <c r="Y104" s="1">
        <v>44874</v>
      </c>
      <c r="Z104" t="s">
        <v>4023</v>
      </c>
      <c r="AA104" s="23" t="str">
        <f>INDEX('Step 2-12'!$M:$M,MATCH('Step 2-12'!$R104,'Step 2-12'!$B:$B,0))</f>
        <v>Pro</v>
      </c>
      <c r="AB104" s="23" t="str">
        <f>INDEX('Step 2-12'!$N:$N,MATCH('Step 2-12'!$R104,'Step 2-12'!$B:$B,0))</f>
        <v>Monthly</v>
      </c>
      <c r="AC104" s="23" t="str">
        <f>INDEX($J$20:$J$1603,MATCH($R104,$B$20:$B$1603,0))</f>
        <v/>
      </c>
      <c r="AD104" s="23" t="str">
        <f>IF(COUNTIFS($AH:$AH,$R104,$AU:$AU,"Yes",$AJ:$AJ,"&gt;="&amp;'Step 1'!$C$7,$AJ:$AJ,"&lt;="&amp;'Step 1'!$C$8)&gt;0,"Yes","No")</f>
        <v>No</v>
      </c>
      <c r="AG104" t="s">
        <v>1896</v>
      </c>
      <c r="AH104" t="s">
        <v>1284</v>
      </c>
      <c r="AI104" t="s">
        <v>1283</v>
      </c>
      <c r="AJ104" s="1">
        <v>44718</v>
      </c>
      <c r="AK104" t="s">
        <v>17</v>
      </c>
      <c r="AL104" t="s">
        <v>51</v>
      </c>
      <c r="AM104">
        <v>600</v>
      </c>
      <c r="AN104">
        <v>480</v>
      </c>
      <c r="AO104" s="24" t="str">
        <f>INDEX('Step 2-12'!$Z:$Z,MATCH('Step 2-12'!$AH104,'Step 2-12'!$R:$R,0))</f>
        <v>Paid Search</v>
      </c>
      <c r="AP104" s="24" t="str">
        <f>INDEX('Step 2-12'!$V:$V,MATCH('Step 2-12'!$AH104,'Step 2-12'!$R:$R,0))</f>
        <v>Europe</v>
      </c>
      <c r="AQ104" s="24" t="str">
        <f>INDEX('Step 2-12'!$W:$W,MATCH('Step 2-12'!$AH104,'Step 2-12'!$R:$R,0))</f>
        <v>Retail</v>
      </c>
      <c r="AR104" s="24" t="str">
        <f>INDEX('Step 2-12'!$X:$X,MATCH('Step 2-12'!$AH104,'Step 2-12'!$R:$R,0))</f>
        <v>SMBs</v>
      </c>
      <c r="AS104" s="23" t="str">
        <f>INDEX('Step 2-12'!$AA:$AA,MATCH('Step 2-12'!$AH104,'Step 2-12'!$R:$R,0))</f>
        <v>Basic</v>
      </c>
      <c r="AT104" s="23" t="str">
        <f>INDEX('Step 2-12'!$AB:$AB,MATCH('Step 2-12'!$AH104,'Step 2-12'!$R:$R,0))</f>
        <v>Monthly</v>
      </c>
      <c r="AU104" s="23" t="str">
        <f>INDEX($J$20:$J$1603,MATCH($AH104,$B$20:$B$1603,0))</f>
        <v>Yes</v>
      </c>
    </row>
    <row r="105" spans="1:47" x14ac:dyDescent="0.25">
      <c r="A105" t="s">
        <v>120</v>
      </c>
      <c r="B105" t="s">
        <v>115</v>
      </c>
      <c r="C105" t="s">
        <v>17</v>
      </c>
      <c r="D105" s="1" t="s">
        <v>18</v>
      </c>
      <c r="E105" s="1">
        <v>44892</v>
      </c>
      <c r="F105" s="1">
        <v>44922</v>
      </c>
      <c r="G105" t="s">
        <v>19</v>
      </c>
      <c r="H105">
        <v>75</v>
      </c>
      <c r="I105" s="23" t="str">
        <f>IF(AND(E105&lt;=EOMONTH('Step 1'!$C$7,0),F105&gt;='Step 1'!$C$7),"Yes","No")</f>
        <v>No</v>
      </c>
      <c r="J105" s="23" t="str">
        <f>IF(I105="Yes",IF(COUNTIFS($B$21:$B105,B105,$I$21:$I105,"Yes")=1,"Yes",""),"")</f>
        <v/>
      </c>
      <c r="K105" s="23" t="str">
        <f>IF(J105="Yes",IF(COUNTIFS($B:$B,B105,$F:$F,"&gt;="&amp;'Step 1'!$C$8)&gt;0,"Retained","Churned"),"")</f>
        <v/>
      </c>
      <c r="L105" s="24">
        <f>_xlfn.MINIFS($E:$E,$B:$B,B105)</f>
        <v>44737</v>
      </c>
      <c r="M105" s="24" t="str">
        <f>INDEX($C:$C,MATCH($L105,$E:$E,0))</f>
        <v>Pro</v>
      </c>
      <c r="N105" s="24" t="str">
        <f>INDEX($D:$D,MATCH($L105,$E:$E,0))</f>
        <v>Monthly</v>
      </c>
      <c r="O105" s="23" t="str">
        <f>INDEX('Step 2-12'!$W:$W,MATCH('Step 2-12'!$B105,'Step 2-12'!$R:$R,0))</f>
        <v>Healthcare</v>
      </c>
      <c r="P105" s="23" t="str">
        <f>INDEX('Step 2-12'!$Z:$Z,MATCH('Step 2-12'!$B105,'Step 2-12'!$R:$R,0))</f>
        <v>Paid Search</v>
      </c>
      <c r="R105" t="s">
        <v>830</v>
      </c>
      <c r="S105" t="s">
        <v>4296</v>
      </c>
      <c r="T105" t="s">
        <v>4297</v>
      </c>
      <c r="U105" t="s">
        <v>4298</v>
      </c>
      <c r="V105" t="s">
        <v>4045</v>
      </c>
      <c r="W105" t="s">
        <v>4040</v>
      </c>
      <c r="X105" t="s">
        <v>4034</v>
      </c>
      <c r="Y105" s="1">
        <v>44947</v>
      </c>
      <c r="Z105" t="s">
        <v>4023</v>
      </c>
      <c r="AA105" s="23" t="str">
        <f>INDEX('Step 2-12'!$M:$M,MATCH('Step 2-12'!$R105,'Step 2-12'!$B:$B,0))</f>
        <v>Basic</v>
      </c>
      <c r="AB105" s="23" t="str">
        <f>INDEX('Step 2-12'!$N:$N,MATCH('Step 2-12'!$R105,'Step 2-12'!$B:$B,0))</f>
        <v>Monthly</v>
      </c>
      <c r="AC105" s="23" t="str">
        <f>INDEX($J$20:$J$1603,MATCH($R105,$B$20:$B$1603,0))</f>
        <v>Yes</v>
      </c>
      <c r="AD105" s="23" t="str">
        <f>IF(COUNTIFS($AH:$AH,$R105,$AU:$AU,"Yes",$AJ:$AJ,"&gt;="&amp;'Step 1'!$C$7,$AJ:$AJ,"&lt;="&amp;'Step 1'!$C$8)&gt;0,"Yes","No")</f>
        <v>Yes</v>
      </c>
      <c r="AG105" t="s">
        <v>1897</v>
      </c>
      <c r="AH105" t="s">
        <v>1284</v>
      </c>
      <c r="AI105" t="s">
        <v>1283</v>
      </c>
      <c r="AJ105" s="1">
        <v>45083</v>
      </c>
      <c r="AK105" t="s">
        <v>17</v>
      </c>
      <c r="AL105" t="s">
        <v>51</v>
      </c>
      <c r="AM105">
        <v>600</v>
      </c>
      <c r="AN105">
        <v>480</v>
      </c>
      <c r="AO105" s="24" t="str">
        <f>INDEX('Step 2-12'!$Z:$Z,MATCH('Step 2-12'!$AH105,'Step 2-12'!$R:$R,0))</f>
        <v>Paid Search</v>
      </c>
      <c r="AP105" s="24" t="str">
        <f>INDEX('Step 2-12'!$V:$V,MATCH('Step 2-12'!$AH105,'Step 2-12'!$R:$R,0))</f>
        <v>Europe</v>
      </c>
      <c r="AQ105" s="24" t="str">
        <f>INDEX('Step 2-12'!$W:$W,MATCH('Step 2-12'!$AH105,'Step 2-12'!$R:$R,0))</f>
        <v>Retail</v>
      </c>
      <c r="AR105" s="24" t="str">
        <f>INDEX('Step 2-12'!$X:$X,MATCH('Step 2-12'!$AH105,'Step 2-12'!$R:$R,0))</f>
        <v>SMBs</v>
      </c>
      <c r="AS105" s="23" t="str">
        <f>INDEX('Step 2-12'!$AA:$AA,MATCH('Step 2-12'!$AH105,'Step 2-12'!$R:$R,0))</f>
        <v>Basic</v>
      </c>
      <c r="AT105" s="23" t="str">
        <f>INDEX('Step 2-12'!$AB:$AB,MATCH('Step 2-12'!$AH105,'Step 2-12'!$R:$R,0))</f>
        <v>Monthly</v>
      </c>
      <c r="AU105" s="23" t="str">
        <f>INDEX($J$20:$J$1603,MATCH($AH105,$B$20:$B$1603,0))</f>
        <v>Yes</v>
      </c>
    </row>
    <row r="106" spans="1:47" x14ac:dyDescent="0.25">
      <c r="A106" t="s">
        <v>121</v>
      </c>
      <c r="B106" t="s">
        <v>115</v>
      </c>
      <c r="C106" t="s">
        <v>17</v>
      </c>
      <c r="D106" s="1" t="s">
        <v>18</v>
      </c>
      <c r="E106" s="1">
        <v>44923</v>
      </c>
      <c r="F106" s="1">
        <v>44953</v>
      </c>
      <c r="G106" t="s">
        <v>19</v>
      </c>
      <c r="H106">
        <v>75</v>
      </c>
      <c r="I106" s="23" t="str">
        <f>IF(AND(E106&lt;=EOMONTH('Step 1'!$C$7,0),F106&gt;='Step 1'!$C$7),"Yes","No")</f>
        <v>Yes</v>
      </c>
      <c r="J106" s="23" t="str">
        <f>IF(I106="Yes",IF(COUNTIFS($B$21:$B106,B106,$I$21:$I106,"Yes")=1,"Yes",""),"")</f>
        <v>Yes</v>
      </c>
      <c r="K106" s="23" t="str">
        <f>IF(J106="Yes",IF(COUNTIFS($B:$B,B106,$F:$F,"&gt;="&amp;'Step 1'!$C$8)&gt;0,"Retained","Churned"),"")</f>
        <v>Retained</v>
      </c>
      <c r="L106" s="24">
        <f>_xlfn.MINIFS($E:$E,$B:$B,B106)</f>
        <v>44737</v>
      </c>
      <c r="M106" s="24" t="str">
        <f>INDEX($C:$C,MATCH($L106,$E:$E,0))</f>
        <v>Pro</v>
      </c>
      <c r="N106" s="24" t="str">
        <f>INDEX($D:$D,MATCH($L106,$E:$E,0))</f>
        <v>Monthly</v>
      </c>
      <c r="O106" s="23" t="str">
        <f>INDEX('Step 2-12'!$W:$W,MATCH('Step 2-12'!$B106,'Step 2-12'!$R:$R,0))</f>
        <v>Healthcare</v>
      </c>
      <c r="P106" s="23" t="str">
        <f>INDEX('Step 2-12'!$Z:$Z,MATCH('Step 2-12'!$B106,'Step 2-12'!$R:$R,0))</f>
        <v>Paid Search</v>
      </c>
      <c r="R106" t="s">
        <v>854</v>
      </c>
      <c r="S106" t="s">
        <v>4299</v>
      </c>
      <c r="T106" t="s">
        <v>4300</v>
      </c>
      <c r="U106" t="s">
        <v>4301</v>
      </c>
      <c r="V106" t="s">
        <v>4045</v>
      </c>
      <c r="W106" t="s">
        <v>4033</v>
      </c>
      <c r="X106" t="s">
        <v>4034</v>
      </c>
      <c r="Y106" s="1">
        <v>45483</v>
      </c>
      <c r="Z106" t="s">
        <v>4035</v>
      </c>
      <c r="AA106" s="23" t="str">
        <f>INDEX('Step 2-12'!$M:$M,MATCH('Step 2-12'!$R106,'Step 2-12'!$B:$B,0))</f>
        <v>Pro</v>
      </c>
      <c r="AB106" s="23" t="str">
        <f>INDEX('Step 2-12'!$N:$N,MATCH('Step 2-12'!$R106,'Step 2-12'!$B:$B,0))</f>
        <v>Monthly</v>
      </c>
      <c r="AC106" s="23" t="str">
        <f>INDEX($J$20:$J$1603,MATCH($R106,$B$20:$B$1603,0))</f>
        <v/>
      </c>
      <c r="AD106" s="23" t="str">
        <f>IF(COUNTIFS($AH:$AH,$R106,$AU:$AU,"Yes",$AJ:$AJ,"&gt;="&amp;'Step 1'!$C$7,$AJ:$AJ,"&lt;="&amp;'Step 1'!$C$8)&gt;0,"Yes","No")</f>
        <v>No</v>
      </c>
      <c r="AG106" t="s">
        <v>1898</v>
      </c>
      <c r="AH106" t="s">
        <v>1284</v>
      </c>
      <c r="AI106" t="s">
        <v>1285</v>
      </c>
      <c r="AJ106" s="1">
        <v>45084</v>
      </c>
      <c r="AK106" t="s">
        <v>17</v>
      </c>
      <c r="AL106" t="s">
        <v>51</v>
      </c>
      <c r="AM106">
        <v>600</v>
      </c>
      <c r="AN106">
        <v>480</v>
      </c>
      <c r="AO106" s="24" t="str">
        <f>INDEX('Step 2-12'!$Z:$Z,MATCH('Step 2-12'!$AH106,'Step 2-12'!$R:$R,0))</f>
        <v>Paid Search</v>
      </c>
      <c r="AP106" s="24" t="str">
        <f>INDEX('Step 2-12'!$V:$V,MATCH('Step 2-12'!$AH106,'Step 2-12'!$R:$R,0))</f>
        <v>Europe</v>
      </c>
      <c r="AQ106" s="24" t="str">
        <f>INDEX('Step 2-12'!$W:$W,MATCH('Step 2-12'!$AH106,'Step 2-12'!$R:$R,0))</f>
        <v>Retail</v>
      </c>
      <c r="AR106" s="24" t="str">
        <f>INDEX('Step 2-12'!$X:$X,MATCH('Step 2-12'!$AH106,'Step 2-12'!$R:$R,0))</f>
        <v>SMBs</v>
      </c>
      <c r="AS106" s="23" t="str">
        <f>INDEX('Step 2-12'!$AA:$AA,MATCH('Step 2-12'!$AH106,'Step 2-12'!$R:$R,0))</f>
        <v>Basic</v>
      </c>
      <c r="AT106" s="23" t="str">
        <f>INDEX('Step 2-12'!$AB:$AB,MATCH('Step 2-12'!$AH106,'Step 2-12'!$R:$R,0))</f>
        <v>Monthly</v>
      </c>
      <c r="AU106" s="23" t="str">
        <f>INDEX($J$20:$J$1603,MATCH($AH106,$B$20:$B$1603,0))</f>
        <v>Yes</v>
      </c>
    </row>
    <row r="107" spans="1:47" x14ac:dyDescent="0.25">
      <c r="A107" t="s">
        <v>122</v>
      </c>
      <c r="B107" t="s">
        <v>115</v>
      </c>
      <c r="C107" t="s">
        <v>17</v>
      </c>
      <c r="D107" s="1" t="s">
        <v>18</v>
      </c>
      <c r="E107" s="1">
        <v>44954</v>
      </c>
      <c r="F107" s="1">
        <v>44984</v>
      </c>
      <c r="G107" t="s">
        <v>19</v>
      </c>
      <c r="H107">
        <v>75</v>
      </c>
      <c r="I107" s="23" t="str">
        <f>IF(AND(E107&lt;=EOMONTH('Step 1'!$C$7,0),F107&gt;='Step 1'!$C$7),"Yes","No")</f>
        <v>Yes</v>
      </c>
      <c r="J107" s="23" t="str">
        <f>IF(I107="Yes",IF(COUNTIFS($B$21:$B107,B107,$I$21:$I107,"Yes")=1,"Yes",""),"")</f>
        <v/>
      </c>
      <c r="K107" s="23" t="str">
        <f>IF(J107="Yes",IF(COUNTIFS($B:$B,B107,$F:$F,"&gt;="&amp;'Step 1'!$C$8)&gt;0,"Retained","Churned"),"")</f>
        <v/>
      </c>
      <c r="L107" s="24">
        <f>_xlfn.MINIFS($E:$E,$B:$B,B107)</f>
        <v>44737</v>
      </c>
      <c r="M107" s="24" t="str">
        <f>INDEX($C:$C,MATCH($L107,$E:$E,0))</f>
        <v>Pro</v>
      </c>
      <c r="N107" s="24" t="str">
        <f>INDEX($D:$D,MATCH($L107,$E:$E,0))</f>
        <v>Monthly</v>
      </c>
      <c r="O107" s="23" t="str">
        <f>INDEX('Step 2-12'!$W:$W,MATCH('Step 2-12'!$B107,'Step 2-12'!$R:$R,0))</f>
        <v>Healthcare</v>
      </c>
      <c r="P107" s="23" t="str">
        <f>INDEX('Step 2-12'!$Z:$Z,MATCH('Step 2-12'!$B107,'Step 2-12'!$R:$R,0))</f>
        <v>Paid Search</v>
      </c>
      <c r="R107" t="s">
        <v>861</v>
      </c>
      <c r="S107" t="s">
        <v>4302</v>
      </c>
      <c r="T107" t="s">
        <v>4303</v>
      </c>
      <c r="U107" t="s">
        <v>4304</v>
      </c>
      <c r="V107" t="s">
        <v>4045</v>
      </c>
      <c r="W107" t="s">
        <v>4064</v>
      </c>
      <c r="X107" t="s">
        <v>4034</v>
      </c>
      <c r="Y107" s="1">
        <v>45156</v>
      </c>
      <c r="Z107" t="s">
        <v>4069</v>
      </c>
      <c r="AA107" s="23" t="str">
        <f>INDEX('Step 2-12'!$M:$M,MATCH('Step 2-12'!$R107,'Step 2-12'!$B:$B,0))</f>
        <v>Basic</v>
      </c>
      <c r="AB107" s="23" t="str">
        <f>INDEX('Step 2-12'!$N:$N,MATCH('Step 2-12'!$R107,'Step 2-12'!$B:$B,0))</f>
        <v>Monthly</v>
      </c>
      <c r="AC107" s="23" t="str">
        <f>INDEX($J$20:$J$1603,MATCH($R107,$B$20:$B$1603,0))</f>
        <v/>
      </c>
      <c r="AD107" s="23" t="str">
        <f>IF(COUNTIFS($AH:$AH,$R107,$AU:$AU,"Yes",$AJ:$AJ,"&gt;="&amp;'Step 1'!$C$7,$AJ:$AJ,"&lt;="&amp;'Step 1'!$C$8)&gt;0,"Yes","No")</f>
        <v>No</v>
      </c>
      <c r="AG107" t="s">
        <v>1899</v>
      </c>
      <c r="AH107" t="s">
        <v>1284</v>
      </c>
      <c r="AI107" t="s">
        <v>1286</v>
      </c>
      <c r="AJ107" s="1">
        <v>45450</v>
      </c>
      <c r="AK107" t="s">
        <v>17</v>
      </c>
      <c r="AL107" t="s">
        <v>51</v>
      </c>
      <c r="AM107">
        <v>600</v>
      </c>
      <c r="AN107">
        <v>480</v>
      </c>
      <c r="AO107" s="24" t="str">
        <f>INDEX('Step 2-12'!$Z:$Z,MATCH('Step 2-12'!$AH107,'Step 2-12'!$R:$R,0))</f>
        <v>Paid Search</v>
      </c>
      <c r="AP107" s="24" t="str">
        <f>INDEX('Step 2-12'!$V:$V,MATCH('Step 2-12'!$AH107,'Step 2-12'!$R:$R,0))</f>
        <v>Europe</v>
      </c>
      <c r="AQ107" s="24" t="str">
        <f>INDEX('Step 2-12'!$W:$W,MATCH('Step 2-12'!$AH107,'Step 2-12'!$R:$R,0))</f>
        <v>Retail</v>
      </c>
      <c r="AR107" s="24" t="str">
        <f>INDEX('Step 2-12'!$X:$X,MATCH('Step 2-12'!$AH107,'Step 2-12'!$R:$R,0))</f>
        <v>SMBs</v>
      </c>
      <c r="AS107" s="23" t="str">
        <f>INDEX('Step 2-12'!$AA:$AA,MATCH('Step 2-12'!$AH107,'Step 2-12'!$R:$R,0))</f>
        <v>Basic</v>
      </c>
      <c r="AT107" s="23" t="str">
        <f>INDEX('Step 2-12'!$AB:$AB,MATCH('Step 2-12'!$AH107,'Step 2-12'!$R:$R,0))</f>
        <v>Monthly</v>
      </c>
      <c r="AU107" s="23" t="str">
        <f>INDEX($J$20:$J$1603,MATCH($AH107,$B$20:$B$1603,0))</f>
        <v>Yes</v>
      </c>
    </row>
    <row r="108" spans="1:47" x14ac:dyDescent="0.25">
      <c r="A108" t="s">
        <v>123</v>
      </c>
      <c r="B108" t="s">
        <v>115</v>
      </c>
      <c r="C108" t="s">
        <v>17</v>
      </c>
      <c r="D108" s="1" t="s">
        <v>18</v>
      </c>
      <c r="E108" s="1">
        <v>44985</v>
      </c>
      <c r="F108" s="1">
        <v>45015</v>
      </c>
      <c r="G108" t="s">
        <v>19</v>
      </c>
      <c r="H108">
        <v>75</v>
      </c>
      <c r="I108" s="23" t="str">
        <f>IF(AND(E108&lt;=EOMONTH('Step 1'!$C$7,0),F108&gt;='Step 1'!$C$7),"Yes","No")</f>
        <v>No</v>
      </c>
      <c r="J108" s="23" t="str">
        <f>IF(I108="Yes",IF(COUNTIFS($B$21:$B108,B108,$I$21:$I108,"Yes")=1,"Yes",""),"")</f>
        <v/>
      </c>
      <c r="K108" s="23" t="str">
        <f>IF(J108="Yes",IF(COUNTIFS($B:$B,B108,$F:$F,"&gt;="&amp;'Step 1'!$C$8)&gt;0,"Retained","Churned"),"")</f>
        <v/>
      </c>
      <c r="L108" s="24">
        <f>_xlfn.MINIFS($E:$E,$B:$B,B108)</f>
        <v>44737</v>
      </c>
      <c r="M108" s="24" t="str">
        <f>INDEX($C:$C,MATCH($L108,$E:$E,0))</f>
        <v>Pro</v>
      </c>
      <c r="N108" s="24" t="str">
        <f>INDEX($D:$D,MATCH($L108,$E:$E,0))</f>
        <v>Monthly</v>
      </c>
      <c r="O108" s="23" t="str">
        <f>INDEX('Step 2-12'!$W:$W,MATCH('Step 2-12'!$B108,'Step 2-12'!$R:$R,0))</f>
        <v>Healthcare</v>
      </c>
      <c r="P108" s="23" t="str">
        <f>INDEX('Step 2-12'!$Z:$Z,MATCH('Step 2-12'!$B108,'Step 2-12'!$R:$R,0))</f>
        <v>Paid Search</v>
      </c>
      <c r="R108" t="s">
        <v>863</v>
      </c>
      <c r="S108" t="s">
        <v>4305</v>
      </c>
      <c r="T108" t="s">
        <v>4306</v>
      </c>
      <c r="U108" t="s">
        <v>4307</v>
      </c>
      <c r="V108" t="s">
        <v>4032</v>
      </c>
      <c r="W108" t="s">
        <v>4040</v>
      </c>
      <c r="X108" t="s">
        <v>4034</v>
      </c>
      <c r="Y108" s="1">
        <v>45205</v>
      </c>
      <c r="Z108" t="s">
        <v>4023</v>
      </c>
      <c r="AA108" s="23" t="str">
        <f>INDEX('Step 2-12'!$M:$M,MATCH('Step 2-12'!$R108,'Step 2-12'!$B:$B,0))</f>
        <v>Basic</v>
      </c>
      <c r="AB108" s="23" t="str">
        <f>INDEX('Step 2-12'!$N:$N,MATCH('Step 2-12'!$R108,'Step 2-12'!$B:$B,0))</f>
        <v>Annual</v>
      </c>
      <c r="AC108" s="23" t="str">
        <f>INDEX($J$20:$J$1603,MATCH($R108,$B$20:$B$1603,0))</f>
        <v/>
      </c>
      <c r="AD108" s="23" t="str">
        <f>IF(COUNTIFS($AH:$AH,$R108,$AU:$AU,"Yes",$AJ:$AJ,"&gt;="&amp;'Step 1'!$C$7,$AJ:$AJ,"&lt;="&amp;'Step 1'!$C$8)&gt;0,"Yes","No")</f>
        <v>No</v>
      </c>
      <c r="AG108" t="s">
        <v>1900</v>
      </c>
      <c r="AH108" t="s">
        <v>1561</v>
      </c>
      <c r="AI108" t="s">
        <v>1560</v>
      </c>
      <c r="AJ108" s="1">
        <v>44581</v>
      </c>
      <c r="AK108" t="s">
        <v>50</v>
      </c>
      <c r="AL108" t="s">
        <v>18</v>
      </c>
      <c r="AM108">
        <v>135</v>
      </c>
      <c r="AN108">
        <v>110.7</v>
      </c>
      <c r="AO108" s="24" t="str">
        <f>INDEX('Step 2-12'!$Z:$Z,MATCH('Step 2-12'!$AH108,'Step 2-12'!$R:$R,0))</f>
        <v>Content</v>
      </c>
      <c r="AP108" s="24" t="str">
        <f>INDEX('Step 2-12'!$V:$V,MATCH('Step 2-12'!$AH108,'Step 2-12'!$R:$R,0))</f>
        <v>Europe</v>
      </c>
      <c r="AQ108" s="24" t="str">
        <f>INDEX('Step 2-12'!$W:$W,MATCH('Step 2-12'!$AH108,'Step 2-12'!$R:$R,0))</f>
        <v>Retail</v>
      </c>
      <c r="AR108" s="24" t="str">
        <f>INDEX('Step 2-12'!$X:$X,MATCH('Step 2-12'!$AH108,'Step 2-12'!$R:$R,0))</f>
        <v>SMBs</v>
      </c>
      <c r="AS108" s="23" t="str">
        <f>INDEX('Step 2-12'!$AA:$AA,MATCH('Step 2-12'!$AH108,'Step 2-12'!$R:$R,0))</f>
        <v>Pro</v>
      </c>
      <c r="AT108" s="23" t="str">
        <f>INDEX('Step 2-12'!$AB:$AB,MATCH('Step 2-12'!$AH108,'Step 2-12'!$R:$R,0))</f>
        <v>Monthly</v>
      </c>
      <c r="AU108" s="23" t="str">
        <f>INDEX($J$20:$J$1603,MATCH($AH108,$B$20:$B$1603,0))</f>
        <v/>
      </c>
    </row>
    <row r="109" spans="1:47" x14ac:dyDescent="0.25">
      <c r="A109" t="s">
        <v>124</v>
      </c>
      <c r="B109" t="s">
        <v>115</v>
      </c>
      <c r="C109" t="s">
        <v>17</v>
      </c>
      <c r="D109" s="1" t="s">
        <v>18</v>
      </c>
      <c r="E109" s="1">
        <v>45016</v>
      </c>
      <c r="F109" s="1">
        <v>45046</v>
      </c>
      <c r="G109" t="s">
        <v>19</v>
      </c>
      <c r="H109">
        <v>75</v>
      </c>
      <c r="I109" s="23" t="str">
        <f>IF(AND(E109&lt;=EOMONTH('Step 1'!$C$7,0),F109&gt;='Step 1'!$C$7),"Yes","No")</f>
        <v>No</v>
      </c>
      <c r="J109" s="23" t="str">
        <f>IF(I109="Yes",IF(COUNTIFS($B$21:$B109,B109,$I$21:$I109,"Yes")=1,"Yes",""),"")</f>
        <v/>
      </c>
      <c r="K109" s="23" t="str">
        <f>IF(J109="Yes",IF(COUNTIFS($B:$B,B109,$F:$F,"&gt;="&amp;'Step 1'!$C$8)&gt;0,"Retained","Churned"),"")</f>
        <v/>
      </c>
      <c r="L109" s="24">
        <f>_xlfn.MINIFS($E:$E,$B:$B,B109)</f>
        <v>44737</v>
      </c>
      <c r="M109" s="24" t="str">
        <f>INDEX($C:$C,MATCH($L109,$E:$E,0))</f>
        <v>Pro</v>
      </c>
      <c r="N109" s="24" t="str">
        <f>INDEX($D:$D,MATCH($L109,$E:$E,0))</f>
        <v>Monthly</v>
      </c>
      <c r="O109" s="23" t="str">
        <f>INDEX('Step 2-12'!$W:$W,MATCH('Step 2-12'!$B109,'Step 2-12'!$R:$R,0))</f>
        <v>Healthcare</v>
      </c>
      <c r="P109" s="23" t="str">
        <f>INDEX('Step 2-12'!$Z:$Z,MATCH('Step 2-12'!$B109,'Step 2-12'!$R:$R,0))</f>
        <v>Paid Search</v>
      </c>
      <c r="R109" t="s">
        <v>865</v>
      </c>
      <c r="S109" t="s">
        <v>4308</v>
      </c>
      <c r="T109" t="s">
        <v>4126</v>
      </c>
      <c r="U109" t="s">
        <v>4309</v>
      </c>
      <c r="V109" t="s">
        <v>4045</v>
      </c>
      <c r="W109" t="s">
        <v>4064</v>
      </c>
      <c r="X109" t="s">
        <v>4034</v>
      </c>
      <c r="Y109" s="1">
        <v>45478</v>
      </c>
      <c r="Z109" t="s">
        <v>4050</v>
      </c>
      <c r="AA109" s="23" t="str">
        <f>INDEX('Step 2-12'!$M:$M,MATCH('Step 2-12'!$R109,'Step 2-12'!$B:$B,0))</f>
        <v>Pro</v>
      </c>
      <c r="AB109" s="23" t="str">
        <f>INDEX('Step 2-12'!$N:$N,MATCH('Step 2-12'!$R109,'Step 2-12'!$B:$B,0))</f>
        <v>Monthly</v>
      </c>
      <c r="AC109" s="23" t="str">
        <f>INDEX($J$20:$J$1603,MATCH($R109,$B$20:$B$1603,0))</f>
        <v/>
      </c>
      <c r="AD109" s="23" t="str">
        <f>IF(COUNTIFS($AH:$AH,$R109,$AU:$AU,"Yes",$AJ:$AJ,"&gt;="&amp;'Step 1'!$C$7,$AJ:$AJ,"&lt;="&amp;'Step 1'!$C$8)&gt;0,"Yes","No")</f>
        <v>No</v>
      </c>
      <c r="AG109" t="s">
        <v>1901</v>
      </c>
      <c r="AH109" t="s">
        <v>1561</v>
      </c>
      <c r="AI109" t="s">
        <v>1562</v>
      </c>
      <c r="AJ109" s="1">
        <v>44612</v>
      </c>
      <c r="AK109" t="s">
        <v>50</v>
      </c>
      <c r="AL109" t="s">
        <v>18</v>
      </c>
      <c r="AM109">
        <v>135</v>
      </c>
      <c r="AN109">
        <v>110.7</v>
      </c>
      <c r="AO109" s="24" t="str">
        <f>INDEX('Step 2-12'!$Z:$Z,MATCH('Step 2-12'!$AH109,'Step 2-12'!$R:$R,0))</f>
        <v>Content</v>
      </c>
      <c r="AP109" s="24" t="str">
        <f>INDEX('Step 2-12'!$V:$V,MATCH('Step 2-12'!$AH109,'Step 2-12'!$R:$R,0))</f>
        <v>Europe</v>
      </c>
      <c r="AQ109" s="24" t="str">
        <f>INDEX('Step 2-12'!$W:$W,MATCH('Step 2-12'!$AH109,'Step 2-12'!$R:$R,0))</f>
        <v>Retail</v>
      </c>
      <c r="AR109" s="24" t="str">
        <f>INDEX('Step 2-12'!$X:$X,MATCH('Step 2-12'!$AH109,'Step 2-12'!$R:$R,0))</f>
        <v>SMBs</v>
      </c>
      <c r="AS109" s="23" t="str">
        <f>INDEX('Step 2-12'!$AA:$AA,MATCH('Step 2-12'!$AH109,'Step 2-12'!$R:$R,0))</f>
        <v>Pro</v>
      </c>
      <c r="AT109" s="23" t="str">
        <f>INDEX('Step 2-12'!$AB:$AB,MATCH('Step 2-12'!$AH109,'Step 2-12'!$R:$R,0))</f>
        <v>Monthly</v>
      </c>
      <c r="AU109" s="23" t="str">
        <f>INDEX($J$20:$J$1603,MATCH($AH109,$B$20:$B$1603,0))</f>
        <v/>
      </c>
    </row>
    <row r="110" spans="1:47" x14ac:dyDescent="0.25">
      <c r="A110" t="s">
        <v>125</v>
      </c>
      <c r="B110" t="s">
        <v>115</v>
      </c>
      <c r="C110" t="s">
        <v>17</v>
      </c>
      <c r="D110" s="1" t="s">
        <v>18</v>
      </c>
      <c r="E110" s="1">
        <v>45047</v>
      </c>
      <c r="F110" s="1">
        <v>45077</v>
      </c>
      <c r="G110" t="s">
        <v>19</v>
      </c>
      <c r="H110">
        <v>75</v>
      </c>
      <c r="I110" s="23" t="str">
        <f>IF(AND(E110&lt;=EOMONTH('Step 1'!$C$7,0),F110&gt;='Step 1'!$C$7),"Yes","No")</f>
        <v>No</v>
      </c>
      <c r="J110" s="23" t="str">
        <f>IF(I110="Yes",IF(COUNTIFS($B$21:$B110,B110,$I$21:$I110,"Yes")=1,"Yes",""),"")</f>
        <v/>
      </c>
      <c r="K110" s="23" t="str">
        <f>IF(J110="Yes",IF(COUNTIFS($B:$B,B110,$F:$F,"&gt;="&amp;'Step 1'!$C$8)&gt;0,"Retained","Churned"),"")</f>
        <v/>
      </c>
      <c r="L110" s="24">
        <f>_xlfn.MINIFS($E:$E,$B:$B,B110)</f>
        <v>44737</v>
      </c>
      <c r="M110" s="24" t="str">
        <f>INDEX($C:$C,MATCH($L110,$E:$E,0))</f>
        <v>Pro</v>
      </c>
      <c r="N110" s="24" t="str">
        <f>INDEX($D:$D,MATCH($L110,$E:$E,0))</f>
        <v>Monthly</v>
      </c>
      <c r="O110" s="23" t="str">
        <f>INDEX('Step 2-12'!$W:$W,MATCH('Step 2-12'!$B110,'Step 2-12'!$R:$R,0))</f>
        <v>Healthcare</v>
      </c>
      <c r="P110" s="23" t="str">
        <f>INDEX('Step 2-12'!$Z:$Z,MATCH('Step 2-12'!$B110,'Step 2-12'!$R:$R,0))</f>
        <v>Paid Search</v>
      </c>
      <c r="R110" t="s">
        <v>872</v>
      </c>
      <c r="S110" t="s">
        <v>4310</v>
      </c>
      <c r="T110" t="s">
        <v>4311</v>
      </c>
      <c r="U110" t="s">
        <v>4312</v>
      </c>
      <c r="V110" t="s">
        <v>4045</v>
      </c>
      <c r="W110" t="s">
        <v>4040</v>
      </c>
      <c r="X110" t="s">
        <v>4034</v>
      </c>
      <c r="Y110" s="1">
        <v>45388</v>
      </c>
      <c r="Z110" t="s">
        <v>4050</v>
      </c>
      <c r="AA110" s="23" t="str">
        <f>INDEX('Step 2-12'!$M:$M,MATCH('Step 2-12'!$R110,'Step 2-12'!$B:$B,0))</f>
        <v>Basic</v>
      </c>
      <c r="AB110" s="23" t="str">
        <f>INDEX('Step 2-12'!$N:$N,MATCH('Step 2-12'!$R110,'Step 2-12'!$B:$B,0))</f>
        <v>Annual</v>
      </c>
      <c r="AC110" s="23" t="str">
        <f>INDEX($J$20:$J$1603,MATCH($R110,$B$20:$B$1603,0))</f>
        <v/>
      </c>
      <c r="AD110" s="23" t="str">
        <f>IF(COUNTIFS($AH:$AH,$R110,$AU:$AU,"Yes",$AJ:$AJ,"&gt;="&amp;'Step 1'!$C$7,$AJ:$AJ,"&lt;="&amp;'Step 1'!$C$8)&gt;0,"Yes","No")</f>
        <v>No</v>
      </c>
      <c r="AG110" t="s">
        <v>1902</v>
      </c>
      <c r="AH110" t="s">
        <v>1561</v>
      </c>
      <c r="AI110" t="s">
        <v>1562</v>
      </c>
      <c r="AJ110" s="1">
        <v>44640</v>
      </c>
      <c r="AK110" t="s">
        <v>50</v>
      </c>
      <c r="AL110" t="s">
        <v>18</v>
      </c>
      <c r="AM110">
        <v>135</v>
      </c>
      <c r="AN110">
        <v>110.7</v>
      </c>
      <c r="AO110" s="24" t="str">
        <f>INDEX('Step 2-12'!$Z:$Z,MATCH('Step 2-12'!$AH110,'Step 2-12'!$R:$R,0))</f>
        <v>Content</v>
      </c>
      <c r="AP110" s="24" t="str">
        <f>INDEX('Step 2-12'!$V:$V,MATCH('Step 2-12'!$AH110,'Step 2-12'!$R:$R,0))</f>
        <v>Europe</v>
      </c>
      <c r="AQ110" s="24" t="str">
        <f>INDEX('Step 2-12'!$W:$W,MATCH('Step 2-12'!$AH110,'Step 2-12'!$R:$R,0))</f>
        <v>Retail</v>
      </c>
      <c r="AR110" s="24" t="str">
        <f>INDEX('Step 2-12'!$X:$X,MATCH('Step 2-12'!$AH110,'Step 2-12'!$R:$R,0))</f>
        <v>SMBs</v>
      </c>
      <c r="AS110" s="23" t="str">
        <f>INDEX('Step 2-12'!$AA:$AA,MATCH('Step 2-12'!$AH110,'Step 2-12'!$R:$R,0))</f>
        <v>Pro</v>
      </c>
      <c r="AT110" s="23" t="str">
        <f>INDEX('Step 2-12'!$AB:$AB,MATCH('Step 2-12'!$AH110,'Step 2-12'!$R:$R,0))</f>
        <v>Monthly</v>
      </c>
      <c r="AU110" s="23" t="str">
        <f>INDEX($J$20:$J$1603,MATCH($AH110,$B$20:$B$1603,0))</f>
        <v/>
      </c>
    </row>
    <row r="111" spans="1:47" x14ac:dyDescent="0.25">
      <c r="A111" t="s">
        <v>126</v>
      </c>
      <c r="B111" t="s">
        <v>115</v>
      </c>
      <c r="C111" t="s">
        <v>17</v>
      </c>
      <c r="D111" s="1" t="s">
        <v>18</v>
      </c>
      <c r="E111" s="1">
        <v>45078</v>
      </c>
      <c r="F111" s="1">
        <v>45108</v>
      </c>
      <c r="G111" t="s">
        <v>19</v>
      </c>
      <c r="H111">
        <v>75</v>
      </c>
      <c r="I111" s="23" t="str">
        <f>IF(AND(E111&lt;=EOMONTH('Step 1'!$C$7,0),F111&gt;='Step 1'!$C$7),"Yes","No")</f>
        <v>No</v>
      </c>
      <c r="J111" s="23" t="str">
        <f>IF(I111="Yes",IF(COUNTIFS($B$21:$B111,B111,$I$21:$I111,"Yes")=1,"Yes",""),"")</f>
        <v/>
      </c>
      <c r="K111" s="23" t="str">
        <f>IF(J111="Yes",IF(COUNTIFS($B:$B,B111,$F:$F,"&gt;="&amp;'Step 1'!$C$8)&gt;0,"Retained","Churned"),"")</f>
        <v/>
      </c>
      <c r="L111" s="24">
        <f>_xlfn.MINIFS($E:$E,$B:$B,B111)</f>
        <v>44737</v>
      </c>
      <c r="M111" s="24" t="str">
        <f>INDEX($C:$C,MATCH($L111,$E:$E,0))</f>
        <v>Pro</v>
      </c>
      <c r="N111" s="24" t="str">
        <f>INDEX($D:$D,MATCH($L111,$E:$E,0))</f>
        <v>Monthly</v>
      </c>
      <c r="O111" s="23" t="str">
        <f>INDEX('Step 2-12'!$W:$W,MATCH('Step 2-12'!$B111,'Step 2-12'!$R:$R,0))</f>
        <v>Healthcare</v>
      </c>
      <c r="P111" s="23" t="str">
        <f>INDEX('Step 2-12'!$Z:$Z,MATCH('Step 2-12'!$B111,'Step 2-12'!$R:$R,0))</f>
        <v>Paid Search</v>
      </c>
      <c r="R111" t="s">
        <v>874</v>
      </c>
      <c r="S111" t="s">
        <v>4313</v>
      </c>
      <c r="T111" t="s">
        <v>4314</v>
      </c>
      <c r="U111" t="s">
        <v>4315</v>
      </c>
      <c r="V111" t="s">
        <v>4032</v>
      </c>
      <c r="W111" t="s">
        <v>4064</v>
      </c>
      <c r="X111" t="s">
        <v>4034</v>
      </c>
      <c r="Y111" s="1">
        <v>44627</v>
      </c>
      <c r="Z111" t="s">
        <v>4069</v>
      </c>
      <c r="AA111" s="23" t="str">
        <f>INDEX('Step 2-12'!$M:$M,MATCH('Step 2-12'!$R111,'Step 2-12'!$B:$B,0))</f>
        <v>Enterprise</v>
      </c>
      <c r="AB111" s="23" t="str">
        <f>INDEX('Step 2-12'!$N:$N,MATCH('Step 2-12'!$R111,'Step 2-12'!$B:$B,0))</f>
        <v>Monthly</v>
      </c>
      <c r="AC111" s="23" t="str">
        <f>INDEX($J$20:$J$1603,MATCH($R111,$B$20:$B$1603,0))</f>
        <v/>
      </c>
      <c r="AD111" s="23" t="str">
        <f>IF(COUNTIFS($AH:$AH,$R111,$AU:$AU,"Yes",$AJ:$AJ,"&gt;="&amp;'Step 1'!$C$7,$AJ:$AJ,"&lt;="&amp;'Step 1'!$C$8)&gt;0,"Yes","No")</f>
        <v>No</v>
      </c>
      <c r="AG111" t="s">
        <v>1903</v>
      </c>
      <c r="AH111" t="s">
        <v>1561</v>
      </c>
      <c r="AI111" t="s">
        <v>1563</v>
      </c>
      <c r="AJ111" s="1">
        <v>44643</v>
      </c>
      <c r="AK111" t="s">
        <v>50</v>
      </c>
      <c r="AL111" t="s">
        <v>18</v>
      </c>
      <c r="AM111">
        <v>135</v>
      </c>
      <c r="AN111">
        <v>110.7</v>
      </c>
      <c r="AO111" s="24" t="str">
        <f>INDEX('Step 2-12'!$Z:$Z,MATCH('Step 2-12'!$AH111,'Step 2-12'!$R:$R,0))</f>
        <v>Content</v>
      </c>
      <c r="AP111" s="24" t="str">
        <f>INDEX('Step 2-12'!$V:$V,MATCH('Step 2-12'!$AH111,'Step 2-12'!$R:$R,0))</f>
        <v>Europe</v>
      </c>
      <c r="AQ111" s="24" t="str">
        <f>INDEX('Step 2-12'!$W:$W,MATCH('Step 2-12'!$AH111,'Step 2-12'!$R:$R,0))</f>
        <v>Retail</v>
      </c>
      <c r="AR111" s="24" t="str">
        <f>INDEX('Step 2-12'!$X:$X,MATCH('Step 2-12'!$AH111,'Step 2-12'!$R:$R,0))</f>
        <v>SMBs</v>
      </c>
      <c r="AS111" s="23" t="str">
        <f>INDEX('Step 2-12'!$AA:$AA,MATCH('Step 2-12'!$AH111,'Step 2-12'!$R:$R,0))</f>
        <v>Pro</v>
      </c>
      <c r="AT111" s="23" t="str">
        <f>INDEX('Step 2-12'!$AB:$AB,MATCH('Step 2-12'!$AH111,'Step 2-12'!$R:$R,0))</f>
        <v>Monthly</v>
      </c>
      <c r="AU111" s="23" t="str">
        <f>INDEX($J$20:$J$1603,MATCH($AH111,$B$20:$B$1603,0))</f>
        <v/>
      </c>
    </row>
    <row r="112" spans="1:47" x14ac:dyDescent="0.25">
      <c r="A112" t="s">
        <v>127</v>
      </c>
      <c r="B112" t="s">
        <v>115</v>
      </c>
      <c r="C112" t="s">
        <v>17</v>
      </c>
      <c r="D112" s="1" t="s">
        <v>18</v>
      </c>
      <c r="E112" s="1">
        <v>45109</v>
      </c>
      <c r="F112" s="1">
        <v>45139</v>
      </c>
      <c r="G112" t="s">
        <v>19</v>
      </c>
      <c r="H112">
        <v>75</v>
      </c>
      <c r="I112" s="23" t="str">
        <f>IF(AND(E112&lt;=EOMONTH('Step 1'!$C$7,0),F112&gt;='Step 1'!$C$7),"Yes","No")</f>
        <v>No</v>
      </c>
      <c r="J112" s="23" t="str">
        <f>IF(I112="Yes",IF(COUNTIFS($B$21:$B112,B112,$I$21:$I112,"Yes")=1,"Yes",""),"")</f>
        <v/>
      </c>
      <c r="K112" s="23" t="str">
        <f>IF(J112="Yes",IF(COUNTIFS($B:$B,B112,$F:$F,"&gt;="&amp;'Step 1'!$C$8)&gt;0,"Retained","Churned"),"")</f>
        <v/>
      </c>
      <c r="L112" s="24">
        <f>_xlfn.MINIFS($E:$E,$B:$B,B112)</f>
        <v>44737</v>
      </c>
      <c r="M112" s="24" t="str">
        <f>INDEX($C:$C,MATCH($L112,$E:$E,0))</f>
        <v>Pro</v>
      </c>
      <c r="N112" s="24" t="str">
        <f>INDEX($D:$D,MATCH($L112,$E:$E,0))</f>
        <v>Monthly</v>
      </c>
      <c r="O112" s="23" t="str">
        <f>INDEX('Step 2-12'!$W:$W,MATCH('Step 2-12'!$B112,'Step 2-12'!$R:$R,0))</f>
        <v>Healthcare</v>
      </c>
      <c r="P112" s="23" t="str">
        <f>INDEX('Step 2-12'!$Z:$Z,MATCH('Step 2-12'!$B112,'Step 2-12'!$R:$R,0))</f>
        <v>Paid Search</v>
      </c>
      <c r="R112" t="s">
        <v>879</v>
      </c>
      <c r="S112" t="s">
        <v>4316</v>
      </c>
      <c r="T112" t="s">
        <v>4317</v>
      </c>
      <c r="U112" t="s">
        <v>4318</v>
      </c>
      <c r="V112" t="s">
        <v>4045</v>
      </c>
      <c r="W112" t="s">
        <v>4046</v>
      </c>
      <c r="X112" t="s">
        <v>4034</v>
      </c>
      <c r="Y112" s="1">
        <v>45160</v>
      </c>
      <c r="Z112" t="s">
        <v>4050</v>
      </c>
      <c r="AA112" s="23" t="str">
        <f>INDEX('Step 2-12'!$M:$M,MATCH('Step 2-12'!$R112,'Step 2-12'!$B:$B,0))</f>
        <v>Basic</v>
      </c>
      <c r="AB112" s="23" t="str">
        <f>INDEX('Step 2-12'!$N:$N,MATCH('Step 2-12'!$R112,'Step 2-12'!$B:$B,0))</f>
        <v>Monthly</v>
      </c>
      <c r="AC112" s="23" t="str">
        <f>INDEX($J$20:$J$1603,MATCH($R112,$B$20:$B$1603,0))</f>
        <v/>
      </c>
      <c r="AD112" s="23" t="str">
        <f>IF(COUNTIFS($AH:$AH,$R112,$AU:$AU,"Yes",$AJ:$AJ,"&gt;="&amp;'Step 1'!$C$7,$AJ:$AJ,"&lt;="&amp;'Step 1'!$C$8)&gt;0,"Yes","No")</f>
        <v>No</v>
      </c>
      <c r="AG112" t="s">
        <v>1904</v>
      </c>
      <c r="AH112" t="s">
        <v>1561</v>
      </c>
      <c r="AI112" t="s">
        <v>1564</v>
      </c>
      <c r="AJ112" s="1">
        <v>44674</v>
      </c>
      <c r="AK112" t="s">
        <v>50</v>
      </c>
      <c r="AL112" t="s">
        <v>18</v>
      </c>
      <c r="AM112">
        <v>135</v>
      </c>
      <c r="AN112">
        <v>110.7</v>
      </c>
      <c r="AO112" s="24" t="str">
        <f>INDEX('Step 2-12'!$Z:$Z,MATCH('Step 2-12'!$AH112,'Step 2-12'!$R:$R,0))</f>
        <v>Content</v>
      </c>
      <c r="AP112" s="24" t="str">
        <f>INDEX('Step 2-12'!$V:$V,MATCH('Step 2-12'!$AH112,'Step 2-12'!$R:$R,0))</f>
        <v>Europe</v>
      </c>
      <c r="AQ112" s="24" t="str">
        <f>INDEX('Step 2-12'!$W:$W,MATCH('Step 2-12'!$AH112,'Step 2-12'!$R:$R,0))</f>
        <v>Retail</v>
      </c>
      <c r="AR112" s="24" t="str">
        <f>INDEX('Step 2-12'!$X:$X,MATCH('Step 2-12'!$AH112,'Step 2-12'!$R:$R,0))</f>
        <v>SMBs</v>
      </c>
      <c r="AS112" s="23" t="str">
        <f>INDEX('Step 2-12'!$AA:$AA,MATCH('Step 2-12'!$AH112,'Step 2-12'!$R:$R,0))</f>
        <v>Pro</v>
      </c>
      <c r="AT112" s="23" t="str">
        <f>INDEX('Step 2-12'!$AB:$AB,MATCH('Step 2-12'!$AH112,'Step 2-12'!$R:$R,0))</f>
        <v>Monthly</v>
      </c>
      <c r="AU112" s="23" t="str">
        <f>INDEX($J$20:$J$1603,MATCH($AH112,$B$20:$B$1603,0))</f>
        <v/>
      </c>
    </row>
    <row r="113" spans="1:47" x14ac:dyDescent="0.25">
      <c r="A113" t="s">
        <v>128</v>
      </c>
      <c r="B113" t="s">
        <v>115</v>
      </c>
      <c r="C113" t="s">
        <v>17</v>
      </c>
      <c r="D113" s="1" t="s">
        <v>18</v>
      </c>
      <c r="E113" s="1">
        <v>45140</v>
      </c>
      <c r="F113" s="1">
        <v>45170</v>
      </c>
      <c r="G113" t="s">
        <v>19</v>
      </c>
      <c r="H113">
        <v>75</v>
      </c>
      <c r="I113" s="23" t="str">
        <f>IF(AND(E113&lt;=EOMONTH('Step 1'!$C$7,0),F113&gt;='Step 1'!$C$7),"Yes","No")</f>
        <v>No</v>
      </c>
      <c r="J113" s="23" t="str">
        <f>IF(I113="Yes",IF(COUNTIFS($B$21:$B113,B113,$I$21:$I113,"Yes")=1,"Yes",""),"")</f>
        <v/>
      </c>
      <c r="K113" s="23" t="str">
        <f>IF(J113="Yes",IF(COUNTIFS($B:$B,B113,$F:$F,"&gt;="&amp;'Step 1'!$C$8)&gt;0,"Retained","Churned"),"")</f>
        <v/>
      </c>
      <c r="L113" s="24">
        <f>_xlfn.MINIFS($E:$E,$B:$B,B113)</f>
        <v>44737</v>
      </c>
      <c r="M113" s="24" t="str">
        <f>INDEX($C:$C,MATCH($L113,$E:$E,0))</f>
        <v>Pro</v>
      </c>
      <c r="N113" s="24" t="str">
        <f>INDEX($D:$D,MATCH($L113,$E:$E,0))</f>
        <v>Monthly</v>
      </c>
      <c r="O113" s="23" t="str">
        <f>INDEX('Step 2-12'!$W:$W,MATCH('Step 2-12'!$B113,'Step 2-12'!$R:$R,0))</f>
        <v>Healthcare</v>
      </c>
      <c r="P113" s="23" t="str">
        <f>INDEX('Step 2-12'!$Z:$Z,MATCH('Step 2-12'!$B113,'Step 2-12'!$R:$R,0))</f>
        <v>Paid Search</v>
      </c>
      <c r="R113" t="s">
        <v>896</v>
      </c>
      <c r="S113" t="s">
        <v>4319</v>
      </c>
      <c r="T113" t="s">
        <v>4320</v>
      </c>
      <c r="U113" t="s">
        <v>4321</v>
      </c>
      <c r="V113" t="s">
        <v>4045</v>
      </c>
      <c r="W113" t="s">
        <v>4033</v>
      </c>
      <c r="X113" t="s">
        <v>4034</v>
      </c>
      <c r="Y113" s="1">
        <v>45305</v>
      </c>
      <c r="Z113" t="s">
        <v>4050</v>
      </c>
      <c r="AA113" s="23" t="str">
        <f>INDEX('Step 2-12'!$M:$M,MATCH('Step 2-12'!$R113,'Step 2-12'!$B:$B,0))</f>
        <v>Pro</v>
      </c>
      <c r="AB113" s="23" t="str">
        <f>INDEX('Step 2-12'!$N:$N,MATCH('Step 2-12'!$R113,'Step 2-12'!$B:$B,0))</f>
        <v>Monthly</v>
      </c>
      <c r="AC113" s="23" t="str">
        <f>INDEX($J$20:$J$1603,MATCH($R113,$B$20:$B$1603,0))</f>
        <v/>
      </c>
      <c r="AD113" s="23" t="str">
        <f>IF(COUNTIFS($AH:$AH,$R113,$AU:$AU,"Yes",$AJ:$AJ,"&gt;="&amp;'Step 1'!$C$7,$AJ:$AJ,"&lt;="&amp;'Step 1'!$C$8)&gt;0,"Yes","No")</f>
        <v>No</v>
      </c>
      <c r="AG113" t="s">
        <v>1905</v>
      </c>
      <c r="AH113" t="s">
        <v>1561</v>
      </c>
      <c r="AI113" t="s">
        <v>1564</v>
      </c>
      <c r="AJ113" s="1">
        <v>44704</v>
      </c>
      <c r="AK113" t="s">
        <v>50</v>
      </c>
      <c r="AL113" t="s">
        <v>18</v>
      </c>
      <c r="AM113">
        <v>135</v>
      </c>
      <c r="AN113">
        <v>110.7</v>
      </c>
      <c r="AO113" s="24" t="str">
        <f>INDEX('Step 2-12'!$Z:$Z,MATCH('Step 2-12'!$AH113,'Step 2-12'!$R:$R,0))</f>
        <v>Content</v>
      </c>
      <c r="AP113" s="24" t="str">
        <f>INDEX('Step 2-12'!$V:$V,MATCH('Step 2-12'!$AH113,'Step 2-12'!$R:$R,0))</f>
        <v>Europe</v>
      </c>
      <c r="AQ113" s="24" t="str">
        <f>INDEX('Step 2-12'!$W:$W,MATCH('Step 2-12'!$AH113,'Step 2-12'!$R:$R,0))</f>
        <v>Retail</v>
      </c>
      <c r="AR113" s="24" t="str">
        <f>INDEX('Step 2-12'!$X:$X,MATCH('Step 2-12'!$AH113,'Step 2-12'!$R:$R,0))</f>
        <v>SMBs</v>
      </c>
      <c r="AS113" s="23" t="str">
        <f>INDEX('Step 2-12'!$AA:$AA,MATCH('Step 2-12'!$AH113,'Step 2-12'!$R:$R,0))</f>
        <v>Pro</v>
      </c>
      <c r="AT113" s="23" t="str">
        <f>INDEX('Step 2-12'!$AB:$AB,MATCH('Step 2-12'!$AH113,'Step 2-12'!$R:$R,0))</f>
        <v>Monthly</v>
      </c>
      <c r="AU113" s="23" t="str">
        <f>INDEX($J$20:$J$1603,MATCH($AH113,$B$20:$B$1603,0))</f>
        <v/>
      </c>
    </row>
    <row r="114" spans="1:47" x14ac:dyDescent="0.25">
      <c r="A114" t="s">
        <v>129</v>
      </c>
      <c r="B114" t="s">
        <v>115</v>
      </c>
      <c r="C114" t="s">
        <v>17</v>
      </c>
      <c r="D114" s="1" t="s">
        <v>18</v>
      </c>
      <c r="E114" s="1">
        <v>45171</v>
      </c>
      <c r="F114" s="1">
        <v>45201</v>
      </c>
      <c r="G114" t="s">
        <v>19</v>
      </c>
      <c r="H114">
        <v>75</v>
      </c>
      <c r="I114" s="23" t="str">
        <f>IF(AND(E114&lt;=EOMONTH('Step 1'!$C$7,0),F114&gt;='Step 1'!$C$7),"Yes","No")</f>
        <v>No</v>
      </c>
      <c r="J114" s="23" t="str">
        <f>IF(I114="Yes",IF(COUNTIFS($B$21:$B114,B114,$I$21:$I114,"Yes")=1,"Yes",""),"")</f>
        <v/>
      </c>
      <c r="K114" s="23" t="str">
        <f>IF(J114="Yes",IF(COUNTIFS($B:$B,B114,$F:$F,"&gt;="&amp;'Step 1'!$C$8)&gt;0,"Retained","Churned"),"")</f>
        <v/>
      </c>
      <c r="L114" s="24">
        <f>_xlfn.MINIFS($E:$E,$B:$B,B114)</f>
        <v>44737</v>
      </c>
      <c r="M114" s="24" t="str">
        <f>INDEX($C:$C,MATCH($L114,$E:$E,0))</f>
        <v>Pro</v>
      </c>
      <c r="N114" s="24" t="str">
        <f>INDEX($D:$D,MATCH($L114,$E:$E,0))</f>
        <v>Monthly</v>
      </c>
      <c r="O114" s="23" t="str">
        <f>INDEX('Step 2-12'!$W:$W,MATCH('Step 2-12'!$B114,'Step 2-12'!$R:$R,0))</f>
        <v>Healthcare</v>
      </c>
      <c r="P114" s="23" t="str">
        <f>INDEX('Step 2-12'!$Z:$Z,MATCH('Step 2-12'!$B114,'Step 2-12'!$R:$R,0))</f>
        <v>Paid Search</v>
      </c>
      <c r="R114" t="s">
        <v>909</v>
      </c>
      <c r="S114" t="s">
        <v>4322</v>
      </c>
      <c r="T114" t="s">
        <v>4323</v>
      </c>
      <c r="U114" t="s">
        <v>4324</v>
      </c>
      <c r="V114" t="s">
        <v>4032</v>
      </c>
      <c r="W114" t="s">
        <v>4064</v>
      </c>
      <c r="X114" t="s">
        <v>4034</v>
      </c>
      <c r="Y114" s="1">
        <v>45289</v>
      </c>
      <c r="Z114" t="s">
        <v>4023</v>
      </c>
      <c r="AA114" s="23" t="str">
        <f>INDEX('Step 2-12'!$M:$M,MATCH('Step 2-12'!$R114,'Step 2-12'!$B:$B,0))</f>
        <v>Pro</v>
      </c>
      <c r="AB114" s="23" t="str">
        <f>INDEX('Step 2-12'!$N:$N,MATCH('Step 2-12'!$R114,'Step 2-12'!$B:$B,0))</f>
        <v>Monthly</v>
      </c>
      <c r="AC114" s="23" t="str">
        <f>INDEX($J$20:$J$1603,MATCH($R114,$B$20:$B$1603,0))</f>
        <v/>
      </c>
      <c r="AD114" s="23" t="str">
        <f>IF(COUNTIFS($AH:$AH,$R114,$AU:$AU,"Yes",$AJ:$AJ,"&gt;="&amp;'Step 1'!$C$7,$AJ:$AJ,"&lt;="&amp;'Step 1'!$C$8)&gt;0,"Yes","No")</f>
        <v>No</v>
      </c>
      <c r="AG114" t="s">
        <v>1906</v>
      </c>
      <c r="AH114" t="s">
        <v>1561</v>
      </c>
      <c r="AI114" t="s">
        <v>1565</v>
      </c>
      <c r="AJ114" s="1">
        <v>44705</v>
      </c>
      <c r="AK114" t="s">
        <v>50</v>
      </c>
      <c r="AL114" t="s">
        <v>18</v>
      </c>
      <c r="AM114">
        <v>135</v>
      </c>
      <c r="AN114">
        <v>110.7</v>
      </c>
      <c r="AO114" s="24" t="str">
        <f>INDEX('Step 2-12'!$Z:$Z,MATCH('Step 2-12'!$AH114,'Step 2-12'!$R:$R,0))</f>
        <v>Content</v>
      </c>
      <c r="AP114" s="24" t="str">
        <f>INDEX('Step 2-12'!$V:$V,MATCH('Step 2-12'!$AH114,'Step 2-12'!$R:$R,0))</f>
        <v>Europe</v>
      </c>
      <c r="AQ114" s="24" t="str">
        <f>INDEX('Step 2-12'!$W:$W,MATCH('Step 2-12'!$AH114,'Step 2-12'!$R:$R,0))</f>
        <v>Retail</v>
      </c>
      <c r="AR114" s="24" t="str">
        <f>INDEX('Step 2-12'!$X:$X,MATCH('Step 2-12'!$AH114,'Step 2-12'!$R:$R,0))</f>
        <v>SMBs</v>
      </c>
      <c r="AS114" s="23" t="str">
        <f>INDEX('Step 2-12'!$AA:$AA,MATCH('Step 2-12'!$AH114,'Step 2-12'!$R:$R,0))</f>
        <v>Pro</v>
      </c>
      <c r="AT114" s="23" t="str">
        <f>INDEX('Step 2-12'!$AB:$AB,MATCH('Step 2-12'!$AH114,'Step 2-12'!$R:$R,0))</f>
        <v>Monthly</v>
      </c>
      <c r="AU114" s="23" t="str">
        <f>INDEX($J$20:$J$1603,MATCH($AH114,$B$20:$B$1603,0))</f>
        <v/>
      </c>
    </row>
    <row r="115" spans="1:47" x14ac:dyDescent="0.25">
      <c r="A115" t="s">
        <v>130</v>
      </c>
      <c r="B115" t="s">
        <v>115</v>
      </c>
      <c r="C115" t="s">
        <v>17</v>
      </c>
      <c r="D115" s="1" t="s">
        <v>18</v>
      </c>
      <c r="E115" s="1">
        <v>45202</v>
      </c>
      <c r="F115" s="1">
        <v>45232</v>
      </c>
      <c r="G115" t="s">
        <v>19</v>
      </c>
      <c r="H115">
        <v>75</v>
      </c>
      <c r="I115" s="23" t="str">
        <f>IF(AND(E115&lt;=EOMONTH('Step 1'!$C$7,0),F115&gt;='Step 1'!$C$7),"Yes","No")</f>
        <v>No</v>
      </c>
      <c r="J115" s="23" t="str">
        <f>IF(I115="Yes",IF(COUNTIFS($B$21:$B115,B115,$I$21:$I115,"Yes")=1,"Yes",""),"")</f>
        <v/>
      </c>
      <c r="K115" s="23" t="str">
        <f>IF(J115="Yes",IF(COUNTIFS($B:$B,B115,$F:$F,"&gt;="&amp;'Step 1'!$C$8)&gt;0,"Retained","Churned"),"")</f>
        <v/>
      </c>
      <c r="L115" s="24">
        <f>_xlfn.MINIFS($E:$E,$B:$B,B115)</f>
        <v>44737</v>
      </c>
      <c r="M115" s="24" t="str">
        <f>INDEX($C:$C,MATCH($L115,$E:$E,0))</f>
        <v>Pro</v>
      </c>
      <c r="N115" s="24" t="str">
        <f>INDEX($D:$D,MATCH($L115,$E:$E,0))</f>
        <v>Monthly</v>
      </c>
      <c r="O115" s="23" t="str">
        <f>INDEX('Step 2-12'!$W:$W,MATCH('Step 2-12'!$B115,'Step 2-12'!$R:$R,0))</f>
        <v>Healthcare</v>
      </c>
      <c r="P115" s="23" t="str">
        <f>INDEX('Step 2-12'!$Z:$Z,MATCH('Step 2-12'!$B115,'Step 2-12'!$R:$R,0))</f>
        <v>Paid Search</v>
      </c>
      <c r="R115" t="s">
        <v>918</v>
      </c>
      <c r="S115" t="s">
        <v>4325</v>
      </c>
      <c r="T115" t="s">
        <v>4326</v>
      </c>
      <c r="U115" t="s">
        <v>4327</v>
      </c>
      <c r="V115" t="s">
        <v>4039</v>
      </c>
      <c r="W115" t="s">
        <v>4033</v>
      </c>
      <c r="X115" t="s">
        <v>4034</v>
      </c>
      <c r="Y115" s="1">
        <v>45056</v>
      </c>
      <c r="Z115" t="s">
        <v>4050</v>
      </c>
      <c r="AA115" s="23" t="str">
        <f>INDEX('Step 2-12'!$M:$M,MATCH('Step 2-12'!$R115,'Step 2-12'!$B:$B,0))</f>
        <v>Pro</v>
      </c>
      <c r="AB115" s="23" t="str">
        <f>INDEX('Step 2-12'!$N:$N,MATCH('Step 2-12'!$R115,'Step 2-12'!$B:$B,0))</f>
        <v>Monthly</v>
      </c>
      <c r="AC115" s="23" t="str">
        <f>INDEX($J$20:$J$1603,MATCH($R115,$B$20:$B$1603,0))</f>
        <v/>
      </c>
      <c r="AD115" s="23" t="str">
        <f>IF(COUNTIFS($AH:$AH,$R115,$AU:$AU,"Yes",$AJ:$AJ,"&gt;="&amp;'Step 1'!$C$7,$AJ:$AJ,"&lt;="&amp;'Step 1'!$C$8)&gt;0,"Yes","No")</f>
        <v>No</v>
      </c>
      <c r="AG115" t="s">
        <v>1907</v>
      </c>
      <c r="AH115" t="s">
        <v>1561</v>
      </c>
      <c r="AI115" t="s">
        <v>1566</v>
      </c>
      <c r="AJ115" s="1">
        <v>44736</v>
      </c>
      <c r="AK115" t="s">
        <v>50</v>
      </c>
      <c r="AL115" t="s">
        <v>18</v>
      </c>
      <c r="AM115">
        <v>135</v>
      </c>
      <c r="AN115">
        <v>110.7</v>
      </c>
      <c r="AO115" s="24" t="str">
        <f>INDEX('Step 2-12'!$Z:$Z,MATCH('Step 2-12'!$AH115,'Step 2-12'!$R:$R,0))</f>
        <v>Content</v>
      </c>
      <c r="AP115" s="24" t="str">
        <f>INDEX('Step 2-12'!$V:$V,MATCH('Step 2-12'!$AH115,'Step 2-12'!$R:$R,0))</f>
        <v>Europe</v>
      </c>
      <c r="AQ115" s="24" t="str">
        <f>INDEX('Step 2-12'!$W:$W,MATCH('Step 2-12'!$AH115,'Step 2-12'!$R:$R,0))</f>
        <v>Retail</v>
      </c>
      <c r="AR115" s="24" t="str">
        <f>INDEX('Step 2-12'!$X:$X,MATCH('Step 2-12'!$AH115,'Step 2-12'!$R:$R,0))</f>
        <v>SMBs</v>
      </c>
      <c r="AS115" s="23" t="str">
        <f>INDEX('Step 2-12'!$AA:$AA,MATCH('Step 2-12'!$AH115,'Step 2-12'!$R:$R,0))</f>
        <v>Pro</v>
      </c>
      <c r="AT115" s="23" t="str">
        <f>INDEX('Step 2-12'!$AB:$AB,MATCH('Step 2-12'!$AH115,'Step 2-12'!$R:$R,0))</f>
        <v>Monthly</v>
      </c>
      <c r="AU115" s="23" t="str">
        <f>INDEX($J$20:$J$1603,MATCH($AH115,$B$20:$B$1603,0))</f>
        <v/>
      </c>
    </row>
    <row r="116" spans="1:47" x14ac:dyDescent="0.25">
      <c r="A116" t="s">
        <v>131</v>
      </c>
      <c r="B116" t="s">
        <v>115</v>
      </c>
      <c r="C116" t="s">
        <v>17</v>
      </c>
      <c r="D116" s="1" t="s">
        <v>18</v>
      </c>
      <c r="E116" s="1">
        <v>45233</v>
      </c>
      <c r="F116" s="1">
        <v>45263</v>
      </c>
      <c r="G116" t="s">
        <v>19</v>
      </c>
      <c r="H116">
        <v>75</v>
      </c>
      <c r="I116" s="23" t="str">
        <f>IF(AND(E116&lt;=EOMONTH('Step 1'!$C$7,0),F116&gt;='Step 1'!$C$7),"Yes","No")</f>
        <v>No</v>
      </c>
      <c r="J116" s="23" t="str">
        <f>IF(I116="Yes",IF(COUNTIFS($B$21:$B116,B116,$I$21:$I116,"Yes")=1,"Yes",""),"")</f>
        <v/>
      </c>
      <c r="K116" s="23" t="str">
        <f>IF(J116="Yes",IF(COUNTIFS($B:$B,B116,$F:$F,"&gt;="&amp;'Step 1'!$C$8)&gt;0,"Retained","Churned"),"")</f>
        <v/>
      </c>
      <c r="L116" s="24">
        <f>_xlfn.MINIFS($E:$E,$B:$B,B116)</f>
        <v>44737</v>
      </c>
      <c r="M116" s="24" t="str">
        <f>INDEX($C:$C,MATCH($L116,$E:$E,0))</f>
        <v>Pro</v>
      </c>
      <c r="N116" s="24" t="str">
        <f>INDEX($D:$D,MATCH($L116,$E:$E,0))</f>
        <v>Monthly</v>
      </c>
      <c r="O116" s="23" t="str">
        <f>INDEX('Step 2-12'!$W:$W,MATCH('Step 2-12'!$B116,'Step 2-12'!$R:$R,0))</f>
        <v>Healthcare</v>
      </c>
      <c r="P116" s="23" t="str">
        <f>INDEX('Step 2-12'!$Z:$Z,MATCH('Step 2-12'!$B116,'Step 2-12'!$R:$R,0))</f>
        <v>Paid Search</v>
      </c>
      <c r="R116" t="s">
        <v>939</v>
      </c>
      <c r="S116" t="s">
        <v>4328</v>
      </c>
      <c r="T116" t="s">
        <v>4329</v>
      </c>
      <c r="U116" t="s">
        <v>4330</v>
      </c>
      <c r="V116" t="s">
        <v>4039</v>
      </c>
      <c r="W116" t="s">
        <v>4064</v>
      </c>
      <c r="X116" t="s">
        <v>4034</v>
      </c>
      <c r="Y116" s="1">
        <v>45177</v>
      </c>
      <c r="Z116" t="s">
        <v>4050</v>
      </c>
      <c r="AA116" s="23" t="str">
        <f>INDEX('Step 2-12'!$M:$M,MATCH('Step 2-12'!$R116,'Step 2-12'!$B:$B,0))</f>
        <v>Basic</v>
      </c>
      <c r="AB116" s="23" t="str">
        <f>INDEX('Step 2-12'!$N:$N,MATCH('Step 2-12'!$R116,'Step 2-12'!$B:$B,0))</f>
        <v>Monthly</v>
      </c>
      <c r="AC116" s="23" t="str">
        <f>INDEX($J$20:$J$1603,MATCH($R116,$B$20:$B$1603,0))</f>
        <v/>
      </c>
      <c r="AD116" s="23" t="str">
        <f>IF(COUNTIFS($AH:$AH,$R116,$AU:$AU,"Yes",$AJ:$AJ,"&gt;="&amp;'Step 1'!$C$7,$AJ:$AJ,"&lt;="&amp;'Step 1'!$C$8)&gt;0,"Yes","No")</f>
        <v>No</v>
      </c>
      <c r="AG116" t="s">
        <v>1908</v>
      </c>
      <c r="AH116" t="s">
        <v>1561</v>
      </c>
      <c r="AI116" t="s">
        <v>1566</v>
      </c>
      <c r="AJ116" s="1">
        <v>44766</v>
      </c>
      <c r="AK116" t="s">
        <v>50</v>
      </c>
      <c r="AL116" t="s">
        <v>18</v>
      </c>
      <c r="AM116">
        <v>135</v>
      </c>
      <c r="AN116">
        <v>110.7</v>
      </c>
      <c r="AO116" s="24" t="str">
        <f>INDEX('Step 2-12'!$Z:$Z,MATCH('Step 2-12'!$AH116,'Step 2-12'!$R:$R,0))</f>
        <v>Content</v>
      </c>
      <c r="AP116" s="24" t="str">
        <f>INDEX('Step 2-12'!$V:$V,MATCH('Step 2-12'!$AH116,'Step 2-12'!$R:$R,0))</f>
        <v>Europe</v>
      </c>
      <c r="AQ116" s="24" t="str">
        <f>INDEX('Step 2-12'!$W:$W,MATCH('Step 2-12'!$AH116,'Step 2-12'!$R:$R,0))</f>
        <v>Retail</v>
      </c>
      <c r="AR116" s="24" t="str">
        <f>INDEX('Step 2-12'!$X:$X,MATCH('Step 2-12'!$AH116,'Step 2-12'!$R:$R,0))</f>
        <v>SMBs</v>
      </c>
      <c r="AS116" s="23" t="str">
        <f>INDEX('Step 2-12'!$AA:$AA,MATCH('Step 2-12'!$AH116,'Step 2-12'!$R:$R,0))</f>
        <v>Pro</v>
      </c>
      <c r="AT116" s="23" t="str">
        <f>INDEX('Step 2-12'!$AB:$AB,MATCH('Step 2-12'!$AH116,'Step 2-12'!$R:$R,0))</f>
        <v>Monthly</v>
      </c>
      <c r="AU116" s="23" t="str">
        <f>INDEX($J$20:$J$1603,MATCH($AH116,$B$20:$B$1603,0))</f>
        <v/>
      </c>
    </row>
    <row r="117" spans="1:47" x14ac:dyDescent="0.25">
      <c r="A117" t="s">
        <v>132</v>
      </c>
      <c r="B117" t="s">
        <v>115</v>
      </c>
      <c r="C117" t="s">
        <v>17</v>
      </c>
      <c r="D117" s="1" t="s">
        <v>18</v>
      </c>
      <c r="E117" s="1">
        <v>45264</v>
      </c>
      <c r="F117" s="1">
        <v>45294</v>
      </c>
      <c r="G117" t="s">
        <v>19</v>
      </c>
      <c r="H117">
        <v>75</v>
      </c>
      <c r="I117" s="23" t="str">
        <f>IF(AND(E117&lt;=EOMONTH('Step 1'!$C$7,0),F117&gt;='Step 1'!$C$7),"Yes","No")</f>
        <v>No</v>
      </c>
      <c r="J117" s="23" t="str">
        <f>IF(I117="Yes",IF(COUNTIFS($B$21:$B117,B117,$I$21:$I117,"Yes")=1,"Yes",""),"")</f>
        <v/>
      </c>
      <c r="K117" s="23" t="str">
        <f>IF(J117="Yes",IF(COUNTIFS($B:$B,B117,$F:$F,"&gt;="&amp;'Step 1'!$C$8)&gt;0,"Retained","Churned"),"")</f>
        <v/>
      </c>
      <c r="L117" s="24">
        <f>_xlfn.MINIFS($E:$E,$B:$B,B117)</f>
        <v>44737</v>
      </c>
      <c r="M117" s="24" t="str">
        <f>INDEX($C:$C,MATCH($L117,$E:$E,0))</f>
        <v>Pro</v>
      </c>
      <c r="N117" s="24" t="str">
        <f>INDEX($D:$D,MATCH($L117,$E:$E,0))</f>
        <v>Monthly</v>
      </c>
      <c r="O117" s="23" t="str">
        <f>INDEX('Step 2-12'!$W:$W,MATCH('Step 2-12'!$B117,'Step 2-12'!$R:$R,0))</f>
        <v>Healthcare</v>
      </c>
      <c r="P117" s="23" t="str">
        <f>INDEX('Step 2-12'!$Z:$Z,MATCH('Step 2-12'!$B117,'Step 2-12'!$R:$R,0))</f>
        <v>Paid Search</v>
      </c>
      <c r="R117" t="s">
        <v>956</v>
      </c>
      <c r="S117" t="s">
        <v>4331</v>
      </c>
      <c r="T117" t="s">
        <v>4332</v>
      </c>
      <c r="U117" t="s">
        <v>4333</v>
      </c>
      <c r="V117" t="s">
        <v>4045</v>
      </c>
      <c r="W117" t="s">
        <v>4040</v>
      </c>
      <c r="X117" t="s">
        <v>4034</v>
      </c>
      <c r="Y117" s="1">
        <v>45275</v>
      </c>
      <c r="Z117" t="s">
        <v>4041</v>
      </c>
      <c r="AA117" s="23" t="str">
        <f>INDEX('Step 2-12'!$M:$M,MATCH('Step 2-12'!$R117,'Step 2-12'!$B:$B,0))</f>
        <v>Basic</v>
      </c>
      <c r="AB117" s="23" t="str">
        <f>INDEX('Step 2-12'!$N:$N,MATCH('Step 2-12'!$R117,'Step 2-12'!$B:$B,0))</f>
        <v>Monthly</v>
      </c>
      <c r="AC117" s="23" t="str">
        <f>INDEX($J$20:$J$1603,MATCH($R117,$B$20:$B$1603,0))</f>
        <v/>
      </c>
      <c r="AD117" s="23" t="str">
        <f>IF(COUNTIFS($AH:$AH,$R117,$AU:$AU,"Yes",$AJ:$AJ,"&gt;="&amp;'Step 1'!$C$7,$AJ:$AJ,"&lt;="&amp;'Step 1'!$C$8)&gt;0,"Yes","No")</f>
        <v>No</v>
      </c>
      <c r="AG117" t="s">
        <v>1909</v>
      </c>
      <c r="AH117" t="s">
        <v>1561</v>
      </c>
      <c r="AI117" t="s">
        <v>1567</v>
      </c>
      <c r="AJ117" s="1">
        <v>44767</v>
      </c>
      <c r="AK117" t="s">
        <v>50</v>
      </c>
      <c r="AL117" t="s">
        <v>18</v>
      </c>
      <c r="AM117">
        <v>135</v>
      </c>
      <c r="AN117">
        <v>110.7</v>
      </c>
      <c r="AO117" s="24" t="str">
        <f>INDEX('Step 2-12'!$Z:$Z,MATCH('Step 2-12'!$AH117,'Step 2-12'!$R:$R,0))</f>
        <v>Content</v>
      </c>
      <c r="AP117" s="24" t="str">
        <f>INDEX('Step 2-12'!$V:$V,MATCH('Step 2-12'!$AH117,'Step 2-12'!$R:$R,0))</f>
        <v>Europe</v>
      </c>
      <c r="AQ117" s="24" t="str">
        <f>INDEX('Step 2-12'!$W:$W,MATCH('Step 2-12'!$AH117,'Step 2-12'!$R:$R,0))</f>
        <v>Retail</v>
      </c>
      <c r="AR117" s="24" t="str">
        <f>INDEX('Step 2-12'!$X:$X,MATCH('Step 2-12'!$AH117,'Step 2-12'!$R:$R,0))</f>
        <v>SMBs</v>
      </c>
      <c r="AS117" s="23" t="str">
        <f>INDEX('Step 2-12'!$AA:$AA,MATCH('Step 2-12'!$AH117,'Step 2-12'!$R:$R,0))</f>
        <v>Pro</v>
      </c>
      <c r="AT117" s="23" t="str">
        <f>INDEX('Step 2-12'!$AB:$AB,MATCH('Step 2-12'!$AH117,'Step 2-12'!$R:$R,0))</f>
        <v>Monthly</v>
      </c>
      <c r="AU117" s="23" t="str">
        <f>INDEX($J$20:$J$1603,MATCH($AH117,$B$20:$B$1603,0))</f>
        <v/>
      </c>
    </row>
    <row r="118" spans="1:47" x14ac:dyDescent="0.25">
      <c r="A118" t="s">
        <v>133</v>
      </c>
      <c r="B118" t="s">
        <v>115</v>
      </c>
      <c r="C118" t="s">
        <v>17</v>
      </c>
      <c r="D118" s="1" t="s">
        <v>18</v>
      </c>
      <c r="E118" s="1">
        <v>45295</v>
      </c>
      <c r="F118" s="1">
        <v>45325</v>
      </c>
      <c r="G118" t="s">
        <v>19</v>
      </c>
      <c r="H118">
        <v>75</v>
      </c>
      <c r="I118" s="23" t="str">
        <f>IF(AND(E118&lt;=EOMONTH('Step 1'!$C$7,0),F118&gt;='Step 1'!$C$7),"Yes","No")</f>
        <v>No</v>
      </c>
      <c r="J118" s="23" t="str">
        <f>IF(I118="Yes",IF(COUNTIFS($B$21:$B118,B118,$I$21:$I118,"Yes")=1,"Yes",""),"")</f>
        <v/>
      </c>
      <c r="K118" s="23" t="str">
        <f>IF(J118="Yes",IF(COUNTIFS($B:$B,B118,$F:$F,"&gt;="&amp;'Step 1'!$C$8)&gt;0,"Retained","Churned"),"")</f>
        <v/>
      </c>
      <c r="L118" s="24">
        <f>_xlfn.MINIFS($E:$E,$B:$B,B118)</f>
        <v>44737</v>
      </c>
      <c r="M118" s="24" t="str">
        <f>INDEX($C:$C,MATCH($L118,$E:$E,0))</f>
        <v>Pro</v>
      </c>
      <c r="N118" s="24" t="str">
        <f>INDEX($D:$D,MATCH($L118,$E:$E,0))</f>
        <v>Monthly</v>
      </c>
      <c r="O118" s="23" t="str">
        <f>INDEX('Step 2-12'!$W:$W,MATCH('Step 2-12'!$B118,'Step 2-12'!$R:$R,0))</f>
        <v>Healthcare</v>
      </c>
      <c r="P118" s="23" t="str">
        <f>INDEX('Step 2-12'!$Z:$Z,MATCH('Step 2-12'!$B118,'Step 2-12'!$R:$R,0))</f>
        <v>Paid Search</v>
      </c>
      <c r="R118" t="s">
        <v>970</v>
      </c>
      <c r="S118" t="s">
        <v>4334</v>
      </c>
      <c r="T118" t="s">
        <v>4335</v>
      </c>
      <c r="U118" t="s">
        <v>4336</v>
      </c>
      <c r="V118" t="s">
        <v>4039</v>
      </c>
      <c r="W118" t="s">
        <v>4046</v>
      </c>
      <c r="X118" t="s">
        <v>4034</v>
      </c>
      <c r="Y118" s="1">
        <v>44826</v>
      </c>
      <c r="Z118" t="s">
        <v>4069</v>
      </c>
      <c r="AA118" s="23" t="str">
        <f>INDEX('Step 2-12'!$M:$M,MATCH('Step 2-12'!$R118,'Step 2-12'!$B:$B,0))</f>
        <v>Basic</v>
      </c>
      <c r="AB118" s="23" t="str">
        <f>INDEX('Step 2-12'!$N:$N,MATCH('Step 2-12'!$R118,'Step 2-12'!$B:$B,0))</f>
        <v>Monthly</v>
      </c>
      <c r="AC118" s="23" t="str">
        <f>INDEX($J$20:$J$1603,MATCH($R118,$B$20:$B$1603,0))</f>
        <v/>
      </c>
      <c r="AD118" s="23" t="str">
        <f>IF(COUNTIFS($AH:$AH,$R118,$AU:$AU,"Yes",$AJ:$AJ,"&gt;="&amp;'Step 1'!$C$7,$AJ:$AJ,"&lt;="&amp;'Step 1'!$C$8)&gt;0,"Yes","No")</f>
        <v>No</v>
      </c>
      <c r="AG118" t="s">
        <v>1910</v>
      </c>
      <c r="AH118" t="s">
        <v>1561</v>
      </c>
      <c r="AI118" t="s">
        <v>1568</v>
      </c>
      <c r="AJ118" s="1">
        <v>44798</v>
      </c>
      <c r="AK118" t="s">
        <v>50</v>
      </c>
      <c r="AL118" t="s">
        <v>18</v>
      </c>
      <c r="AM118">
        <v>135</v>
      </c>
      <c r="AN118">
        <v>110.7</v>
      </c>
      <c r="AO118" s="24" t="str">
        <f>INDEX('Step 2-12'!$Z:$Z,MATCH('Step 2-12'!$AH118,'Step 2-12'!$R:$R,0))</f>
        <v>Content</v>
      </c>
      <c r="AP118" s="24" t="str">
        <f>INDEX('Step 2-12'!$V:$V,MATCH('Step 2-12'!$AH118,'Step 2-12'!$R:$R,0))</f>
        <v>Europe</v>
      </c>
      <c r="AQ118" s="24" t="str">
        <f>INDEX('Step 2-12'!$W:$W,MATCH('Step 2-12'!$AH118,'Step 2-12'!$R:$R,0))</f>
        <v>Retail</v>
      </c>
      <c r="AR118" s="24" t="str">
        <f>INDEX('Step 2-12'!$X:$X,MATCH('Step 2-12'!$AH118,'Step 2-12'!$R:$R,0))</f>
        <v>SMBs</v>
      </c>
      <c r="AS118" s="23" t="str">
        <f>INDEX('Step 2-12'!$AA:$AA,MATCH('Step 2-12'!$AH118,'Step 2-12'!$R:$R,0))</f>
        <v>Pro</v>
      </c>
      <c r="AT118" s="23" t="str">
        <f>INDEX('Step 2-12'!$AB:$AB,MATCH('Step 2-12'!$AH118,'Step 2-12'!$R:$R,0))</f>
        <v>Monthly</v>
      </c>
      <c r="AU118" s="23" t="str">
        <f>INDEX($J$20:$J$1603,MATCH($AH118,$B$20:$B$1603,0))</f>
        <v/>
      </c>
    </row>
    <row r="119" spans="1:47" x14ac:dyDescent="0.25">
      <c r="A119" t="s">
        <v>134</v>
      </c>
      <c r="B119" t="s">
        <v>115</v>
      </c>
      <c r="C119" t="s">
        <v>17</v>
      </c>
      <c r="D119" s="1" t="s">
        <v>18</v>
      </c>
      <c r="E119" s="1">
        <v>45326</v>
      </c>
      <c r="F119" s="1">
        <v>45356</v>
      </c>
      <c r="G119" t="s">
        <v>19</v>
      </c>
      <c r="H119">
        <v>75</v>
      </c>
      <c r="I119" s="23" t="str">
        <f>IF(AND(E119&lt;=EOMONTH('Step 1'!$C$7,0),F119&gt;='Step 1'!$C$7),"Yes","No")</f>
        <v>No</v>
      </c>
      <c r="J119" s="23" t="str">
        <f>IF(I119="Yes",IF(COUNTIFS($B$21:$B119,B119,$I$21:$I119,"Yes")=1,"Yes",""),"")</f>
        <v/>
      </c>
      <c r="K119" s="23" t="str">
        <f>IF(J119="Yes",IF(COUNTIFS($B:$B,B119,$F:$F,"&gt;="&amp;'Step 1'!$C$8)&gt;0,"Retained","Churned"),"")</f>
        <v/>
      </c>
      <c r="L119" s="24">
        <f>_xlfn.MINIFS($E:$E,$B:$B,B119)</f>
        <v>44737</v>
      </c>
      <c r="M119" s="24" t="str">
        <f>INDEX($C:$C,MATCH($L119,$E:$E,0))</f>
        <v>Pro</v>
      </c>
      <c r="N119" s="24" t="str">
        <f>INDEX($D:$D,MATCH($L119,$E:$E,0))</f>
        <v>Monthly</v>
      </c>
      <c r="O119" s="23" t="str">
        <f>INDEX('Step 2-12'!$W:$W,MATCH('Step 2-12'!$B119,'Step 2-12'!$R:$R,0))</f>
        <v>Healthcare</v>
      </c>
      <c r="P119" s="23" t="str">
        <f>INDEX('Step 2-12'!$Z:$Z,MATCH('Step 2-12'!$B119,'Step 2-12'!$R:$R,0))</f>
        <v>Paid Search</v>
      </c>
      <c r="R119" t="s">
        <v>978</v>
      </c>
      <c r="S119" t="s">
        <v>4337</v>
      </c>
      <c r="T119" t="s">
        <v>4338</v>
      </c>
      <c r="U119" t="s">
        <v>4339</v>
      </c>
      <c r="V119" t="s">
        <v>4045</v>
      </c>
      <c r="W119" t="s">
        <v>4040</v>
      </c>
      <c r="X119" t="s">
        <v>4034</v>
      </c>
      <c r="Y119" s="1">
        <v>44695</v>
      </c>
      <c r="Z119" t="s">
        <v>4041</v>
      </c>
      <c r="AA119" s="23" t="str">
        <f>INDEX('Step 2-12'!$M:$M,MATCH('Step 2-12'!$R119,'Step 2-12'!$B:$B,0))</f>
        <v>Basic</v>
      </c>
      <c r="AB119" s="23" t="str">
        <f>INDEX('Step 2-12'!$N:$N,MATCH('Step 2-12'!$R119,'Step 2-12'!$B:$B,0))</f>
        <v>Monthly</v>
      </c>
      <c r="AC119" s="23" t="str">
        <f>INDEX($J$20:$J$1603,MATCH($R119,$B$20:$B$1603,0))</f>
        <v/>
      </c>
      <c r="AD119" s="23" t="str">
        <f>IF(COUNTIFS($AH:$AH,$R119,$AU:$AU,"Yes",$AJ:$AJ,"&gt;="&amp;'Step 1'!$C$7,$AJ:$AJ,"&lt;="&amp;'Step 1'!$C$8)&gt;0,"Yes","No")</f>
        <v>No</v>
      </c>
      <c r="AG119" t="s">
        <v>1911</v>
      </c>
      <c r="AH119" t="s">
        <v>1561</v>
      </c>
      <c r="AI119" t="s">
        <v>1569</v>
      </c>
      <c r="AJ119" s="1">
        <v>44829</v>
      </c>
      <c r="AK119" t="s">
        <v>50</v>
      </c>
      <c r="AL119" t="s">
        <v>18</v>
      </c>
      <c r="AM119">
        <v>135</v>
      </c>
      <c r="AN119">
        <v>110.7</v>
      </c>
      <c r="AO119" s="24" t="str">
        <f>INDEX('Step 2-12'!$Z:$Z,MATCH('Step 2-12'!$AH119,'Step 2-12'!$R:$R,0))</f>
        <v>Content</v>
      </c>
      <c r="AP119" s="24" t="str">
        <f>INDEX('Step 2-12'!$V:$V,MATCH('Step 2-12'!$AH119,'Step 2-12'!$R:$R,0))</f>
        <v>Europe</v>
      </c>
      <c r="AQ119" s="24" t="str">
        <f>INDEX('Step 2-12'!$W:$W,MATCH('Step 2-12'!$AH119,'Step 2-12'!$R:$R,0))</f>
        <v>Retail</v>
      </c>
      <c r="AR119" s="24" t="str">
        <f>INDEX('Step 2-12'!$X:$X,MATCH('Step 2-12'!$AH119,'Step 2-12'!$R:$R,0))</f>
        <v>SMBs</v>
      </c>
      <c r="AS119" s="23" t="str">
        <f>INDEX('Step 2-12'!$AA:$AA,MATCH('Step 2-12'!$AH119,'Step 2-12'!$R:$R,0))</f>
        <v>Pro</v>
      </c>
      <c r="AT119" s="23" t="str">
        <f>INDEX('Step 2-12'!$AB:$AB,MATCH('Step 2-12'!$AH119,'Step 2-12'!$R:$R,0))</f>
        <v>Monthly</v>
      </c>
      <c r="AU119" s="23" t="str">
        <f>INDEX($J$20:$J$1603,MATCH($AH119,$B$20:$B$1603,0))</f>
        <v/>
      </c>
    </row>
    <row r="120" spans="1:47" x14ac:dyDescent="0.25">
      <c r="A120" t="s">
        <v>135</v>
      </c>
      <c r="B120" t="s">
        <v>115</v>
      </c>
      <c r="C120" t="s">
        <v>17</v>
      </c>
      <c r="D120" s="1" t="s">
        <v>18</v>
      </c>
      <c r="E120" s="1">
        <v>45357</v>
      </c>
      <c r="F120" s="1">
        <v>45387</v>
      </c>
      <c r="G120" t="s">
        <v>19</v>
      </c>
      <c r="H120">
        <v>75</v>
      </c>
      <c r="I120" s="23" t="str">
        <f>IF(AND(E120&lt;=EOMONTH('Step 1'!$C$7,0),F120&gt;='Step 1'!$C$7),"Yes","No")</f>
        <v>No</v>
      </c>
      <c r="J120" s="23" t="str">
        <f>IF(I120="Yes",IF(COUNTIFS($B$21:$B120,B120,$I$21:$I120,"Yes")=1,"Yes",""),"")</f>
        <v/>
      </c>
      <c r="K120" s="23" t="str">
        <f>IF(J120="Yes",IF(COUNTIFS($B:$B,B120,$F:$F,"&gt;="&amp;'Step 1'!$C$8)&gt;0,"Retained","Churned"),"")</f>
        <v/>
      </c>
      <c r="L120" s="24">
        <f>_xlfn.MINIFS($E:$E,$B:$B,B120)</f>
        <v>44737</v>
      </c>
      <c r="M120" s="24" t="str">
        <f>INDEX($C:$C,MATCH($L120,$E:$E,0))</f>
        <v>Pro</v>
      </c>
      <c r="N120" s="24" t="str">
        <f>INDEX($D:$D,MATCH($L120,$E:$E,0))</f>
        <v>Monthly</v>
      </c>
      <c r="O120" s="23" t="str">
        <f>INDEX('Step 2-12'!$W:$W,MATCH('Step 2-12'!$B120,'Step 2-12'!$R:$R,0))</f>
        <v>Healthcare</v>
      </c>
      <c r="P120" s="23" t="str">
        <f>INDEX('Step 2-12'!$Z:$Z,MATCH('Step 2-12'!$B120,'Step 2-12'!$R:$R,0))</f>
        <v>Paid Search</v>
      </c>
      <c r="R120" t="s">
        <v>985</v>
      </c>
      <c r="S120" t="s">
        <v>4340</v>
      </c>
      <c r="T120" t="s">
        <v>4341</v>
      </c>
      <c r="U120" t="s">
        <v>4342</v>
      </c>
      <c r="V120" t="s">
        <v>4045</v>
      </c>
      <c r="W120" t="s">
        <v>4040</v>
      </c>
      <c r="X120" t="s">
        <v>4034</v>
      </c>
      <c r="Y120" s="1">
        <v>45361</v>
      </c>
      <c r="Z120" t="s">
        <v>4069</v>
      </c>
      <c r="AA120" s="23" t="str">
        <f>INDEX('Step 2-12'!$M:$M,MATCH('Step 2-12'!$R120,'Step 2-12'!$B:$B,0))</f>
        <v>Pro</v>
      </c>
      <c r="AB120" s="23" t="str">
        <f>INDEX('Step 2-12'!$N:$N,MATCH('Step 2-12'!$R120,'Step 2-12'!$B:$B,0))</f>
        <v>Monthly</v>
      </c>
      <c r="AC120" s="23" t="str">
        <f>INDEX($J$20:$J$1603,MATCH($R120,$B$20:$B$1603,0))</f>
        <v/>
      </c>
      <c r="AD120" s="23" t="str">
        <f>IF(COUNTIFS($AH:$AH,$R120,$AU:$AU,"Yes",$AJ:$AJ,"&gt;="&amp;'Step 1'!$C$7,$AJ:$AJ,"&lt;="&amp;'Step 1'!$C$8)&gt;0,"Yes","No")</f>
        <v>No</v>
      </c>
      <c r="AG120" t="s">
        <v>1912</v>
      </c>
      <c r="AH120" t="s">
        <v>1561</v>
      </c>
      <c r="AI120" t="s">
        <v>1569</v>
      </c>
      <c r="AJ120" s="1">
        <v>44859</v>
      </c>
      <c r="AK120" t="s">
        <v>50</v>
      </c>
      <c r="AL120" t="s">
        <v>18</v>
      </c>
      <c r="AM120">
        <v>135</v>
      </c>
      <c r="AN120">
        <v>110.7</v>
      </c>
      <c r="AO120" s="24" t="str">
        <f>INDEX('Step 2-12'!$Z:$Z,MATCH('Step 2-12'!$AH120,'Step 2-12'!$R:$R,0))</f>
        <v>Content</v>
      </c>
      <c r="AP120" s="24" t="str">
        <f>INDEX('Step 2-12'!$V:$V,MATCH('Step 2-12'!$AH120,'Step 2-12'!$R:$R,0))</f>
        <v>Europe</v>
      </c>
      <c r="AQ120" s="24" t="str">
        <f>INDEX('Step 2-12'!$W:$W,MATCH('Step 2-12'!$AH120,'Step 2-12'!$R:$R,0))</f>
        <v>Retail</v>
      </c>
      <c r="AR120" s="24" t="str">
        <f>INDEX('Step 2-12'!$X:$X,MATCH('Step 2-12'!$AH120,'Step 2-12'!$R:$R,0))</f>
        <v>SMBs</v>
      </c>
      <c r="AS120" s="23" t="str">
        <f>INDEX('Step 2-12'!$AA:$AA,MATCH('Step 2-12'!$AH120,'Step 2-12'!$R:$R,0))</f>
        <v>Pro</v>
      </c>
      <c r="AT120" s="23" t="str">
        <f>INDEX('Step 2-12'!$AB:$AB,MATCH('Step 2-12'!$AH120,'Step 2-12'!$R:$R,0))</f>
        <v>Monthly</v>
      </c>
      <c r="AU120" s="23" t="str">
        <f>INDEX($J$20:$J$1603,MATCH($AH120,$B$20:$B$1603,0))</f>
        <v/>
      </c>
    </row>
    <row r="121" spans="1:47" x14ac:dyDescent="0.25">
      <c r="A121" t="s">
        <v>136</v>
      </c>
      <c r="B121" t="s">
        <v>115</v>
      </c>
      <c r="C121" t="s">
        <v>17</v>
      </c>
      <c r="D121" s="1" t="s">
        <v>18</v>
      </c>
      <c r="E121" s="1">
        <v>45388</v>
      </c>
      <c r="F121" s="1">
        <v>45418</v>
      </c>
      <c r="G121" t="s">
        <v>19</v>
      </c>
      <c r="H121">
        <v>75</v>
      </c>
      <c r="I121" s="23" t="str">
        <f>IF(AND(E121&lt;=EOMONTH('Step 1'!$C$7,0),F121&gt;='Step 1'!$C$7),"Yes","No")</f>
        <v>No</v>
      </c>
      <c r="J121" s="23" t="str">
        <f>IF(I121="Yes",IF(COUNTIFS($B$21:$B121,B121,$I$21:$I121,"Yes")=1,"Yes",""),"")</f>
        <v/>
      </c>
      <c r="K121" s="23" t="str">
        <f>IF(J121="Yes",IF(COUNTIFS($B:$B,B121,$F:$F,"&gt;="&amp;'Step 1'!$C$8)&gt;0,"Retained","Churned"),"")</f>
        <v/>
      </c>
      <c r="L121" s="24">
        <f>_xlfn.MINIFS($E:$E,$B:$B,B121)</f>
        <v>44737</v>
      </c>
      <c r="M121" s="24" t="str">
        <f>INDEX($C:$C,MATCH($L121,$E:$E,0))</f>
        <v>Pro</v>
      </c>
      <c r="N121" s="24" t="str">
        <f>INDEX($D:$D,MATCH($L121,$E:$E,0))</f>
        <v>Monthly</v>
      </c>
      <c r="O121" s="23" t="str">
        <f>INDEX('Step 2-12'!$W:$W,MATCH('Step 2-12'!$B121,'Step 2-12'!$R:$R,0))</f>
        <v>Healthcare</v>
      </c>
      <c r="P121" s="23" t="str">
        <f>INDEX('Step 2-12'!$Z:$Z,MATCH('Step 2-12'!$B121,'Step 2-12'!$R:$R,0))</f>
        <v>Paid Search</v>
      </c>
      <c r="R121" t="s">
        <v>996</v>
      </c>
      <c r="S121" t="s">
        <v>4343</v>
      </c>
      <c r="T121" t="s">
        <v>4344</v>
      </c>
      <c r="U121" t="s">
        <v>4345</v>
      </c>
      <c r="V121" t="s">
        <v>4039</v>
      </c>
      <c r="W121" t="s">
        <v>4064</v>
      </c>
      <c r="X121" t="s">
        <v>4054</v>
      </c>
      <c r="Y121" s="1">
        <v>44720</v>
      </c>
      <c r="Z121" t="s">
        <v>4035</v>
      </c>
      <c r="AA121" s="23" t="str">
        <f>INDEX('Step 2-12'!$M:$M,MATCH('Step 2-12'!$R121,'Step 2-12'!$B:$B,0))</f>
        <v>Basic</v>
      </c>
      <c r="AB121" s="23" t="str">
        <f>INDEX('Step 2-12'!$N:$N,MATCH('Step 2-12'!$R121,'Step 2-12'!$B:$B,0))</f>
        <v>Annual</v>
      </c>
      <c r="AC121" s="23" t="str">
        <f>INDEX($J$20:$J$1603,MATCH($R121,$B$20:$B$1603,0))</f>
        <v>Yes</v>
      </c>
      <c r="AD121" s="23" t="str">
        <f>IF(COUNTIFS($AH:$AH,$R121,$AU:$AU,"Yes",$AJ:$AJ,"&gt;="&amp;'Step 1'!$C$7,$AJ:$AJ,"&lt;="&amp;'Step 1'!$C$8)&gt;0,"Yes","No")</f>
        <v>Yes</v>
      </c>
      <c r="AG121" t="s">
        <v>1913</v>
      </c>
      <c r="AH121" t="s">
        <v>1561</v>
      </c>
      <c r="AI121" t="s">
        <v>1570</v>
      </c>
      <c r="AJ121" s="1">
        <v>44860</v>
      </c>
      <c r="AK121" t="s">
        <v>50</v>
      </c>
      <c r="AL121" t="s">
        <v>18</v>
      </c>
      <c r="AM121">
        <v>135</v>
      </c>
      <c r="AN121">
        <v>110.7</v>
      </c>
      <c r="AO121" s="24" t="str">
        <f>INDEX('Step 2-12'!$Z:$Z,MATCH('Step 2-12'!$AH121,'Step 2-12'!$R:$R,0))</f>
        <v>Content</v>
      </c>
      <c r="AP121" s="24" t="str">
        <f>INDEX('Step 2-12'!$V:$V,MATCH('Step 2-12'!$AH121,'Step 2-12'!$R:$R,0))</f>
        <v>Europe</v>
      </c>
      <c r="AQ121" s="24" t="str">
        <f>INDEX('Step 2-12'!$W:$W,MATCH('Step 2-12'!$AH121,'Step 2-12'!$R:$R,0))</f>
        <v>Retail</v>
      </c>
      <c r="AR121" s="24" t="str">
        <f>INDEX('Step 2-12'!$X:$X,MATCH('Step 2-12'!$AH121,'Step 2-12'!$R:$R,0))</f>
        <v>SMBs</v>
      </c>
      <c r="AS121" s="23" t="str">
        <f>INDEX('Step 2-12'!$AA:$AA,MATCH('Step 2-12'!$AH121,'Step 2-12'!$R:$R,0))</f>
        <v>Pro</v>
      </c>
      <c r="AT121" s="23" t="str">
        <f>INDEX('Step 2-12'!$AB:$AB,MATCH('Step 2-12'!$AH121,'Step 2-12'!$R:$R,0))</f>
        <v>Monthly</v>
      </c>
      <c r="AU121" s="23" t="str">
        <f>INDEX($J$20:$J$1603,MATCH($AH121,$B$20:$B$1603,0))</f>
        <v/>
      </c>
    </row>
    <row r="122" spans="1:47" x14ac:dyDescent="0.25">
      <c r="A122" t="s">
        <v>137</v>
      </c>
      <c r="B122" t="s">
        <v>115</v>
      </c>
      <c r="C122" t="s">
        <v>17</v>
      </c>
      <c r="D122" s="1" t="s">
        <v>18</v>
      </c>
      <c r="E122" s="1">
        <v>45419</v>
      </c>
      <c r="F122" s="1">
        <v>45449</v>
      </c>
      <c r="G122" t="s">
        <v>19</v>
      </c>
      <c r="H122">
        <v>75</v>
      </c>
      <c r="I122" s="23" t="str">
        <f>IF(AND(E122&lt;=EOMONTH('Step 1'!$C$7,0),F122&gt;='Step 1'!$C$7),"Yes","No")</f>
        <v>No</v>
      </c>
      <c r="J122" s="23" t="str">
        <f>IF(I122="Yes",IF(COUNTIFS($B$21:$B122,B122,$I$21:$I122,"Yes")=1,"Yes",""),"")</f>
        <v/>
      </c>
      <c r="K122" s="23" t="str">
        <f>IF(J122="Yes",IF(COUNTIFS($B:$B,B122,$F:$F,"&gt;="&amp;'Step 1'!$C$8)&gt;0,"Retained","Churned"),"")</f>
        <v/>
      </c>
      <c r="L122" s="24">
        <f>_xlfn.MINIFS($E:$E,$B:$B,B122)</f>
        <v>44737</v>
      </c>
      <c r="M122" s="24" t="str">
        <f>INDEX($C:$C,MATCH($L122,$E:$E,0))</f>
        <v>Pro</v>
      </c>
      <c r="N122" s="24" t="str">
        <f>INDEX($D:$D,MATCH($L122,$E:$E,0))</f>
        <v>Monthly</v>
      </c>
      <c r="O122" s="23" t="str">
        <f>INDEX('Step 2-12'!$W:$W,MATCH('Step 2-12'!$B122,'Step 2-12'!$R:$R,0))</f>
        <v>Healthcare</v>
      </c>
      <c r="P122" s="23" t="str">
        <f>INDEX('Step 2-12'!$Z:$Z,MATCH('Step 2-12'!$B122,'Step 2-12'!$R:$R,0))</f>
        <v>Paid Search</v>
      </c>
      <c r="R122" t="s">
        <v>1000</v>
      </c>
      <c r="S122" t="s">
        <v>4346</v>
      </c>
      <c r="T122" t="s">
        <v>4347</v>
      </c>
      <c r="U122" t="s">
        <v>4348</v>
      </c>
      <c r="V122" t="s">
        <v>4045</v>
      </c>
      <c r="W122" t="s">
        <v>4064</v>
      </c>
      <c r="X122" t="s">
        <v>4034</v>
      </c>
      <c r="Y122" s="1">
        <v>44680</v>
      </c>
      <c r="Z122" t="s">
        <v>4041</v>
      </c>
      <c r="AA122" s="23" t="str">
        <f>INDEX('Step 2-12'!$M:$M,MATCH('Step 2-12'!$R122,'Step 2-12'!$B:$B,0))</f>
        <v>Basic</v>
      </c>
      <c r="AB122" s="23" t="str">
        <f>INDEX('Step 2-12'!$N:$N,MATCH('Step 2-12'!$R122,'Step 2-12'!$B:$B,0))</f>
        <v>Monthly</v>
      </c>
      <c r="AC122" s="23" t="str">
        <f>INDEX($J$20:$J$1603,MATCH($R122,$B$20:$B$1603,0))</f>
        <v/>
      </c>
      <c r="AD122" s="23" t="str">
        <f>IF(COUNTIFS($AH:$AH,$R122,$AU:$AU,"Yes",$AJ:$AJ,"&gt;="&amp;'Step 1'!$C$7,$AJ:$AJ,"&lt;="&amp;'Step 1'!$C$8)&gt;0,"Yes","No")</f>
        <v>No</v>
      </c>
      <c r="AG122" t="s">
        <v>1914</v>
      </c>
      <c r="AH122" t="s">
        <v>1561</v>
      </c>
      <c r="AI122" t="s">
        <v>1571</v>
      </c>
      <c r="AJ122" s="1">
        <v>44891</v>
      </c>
      <c r="AK122" t="s">
        <v>50</v>
      </c>
      <c r="AL122" t="s">
        <v>18</v>
      </c>
      <c r="AM122">
        <v>135</v>
      </c>
      <c r="AN122">
        <v>110.7</v>
      </c>
      <c r="AO122" s="24" t="str">
        <f>INDEX('Step 2-12'!$Z:$Z,MATCH('Step 2-12'!$AH122,'Step 2-12'!$R:$R,0))</f>
        <v>Content</v>
      </c>
      <c r="AP122" s="24" t="str">
        <f>INDEX('Step 2-12'!$V:$V,MATCH('Step 2-12'!$AH122,'Step 2-12'!$R:$R,0))</f>
        <v>Europe</v>
      </c>
      <c r="AQ122" s="24" t="str">
        <f>INDEX('Step 2-12'!$W:$W,MATCH('Step 2-12'!$AH122,'Step 2-12'!$R:$R,0))</f>
        <v>Retail</v>
      </c>
      <c r="AR122" s="24" t="str">
        <f>INDEX('Step 2-12'!$X:$X,MATCH('Step 2-12'!$AH122,'Step 2-12'!$R:$R,0))</f>
        <v>SMBs</v>
      </c>
      <c r="AS122" s="23" t="str">
        <f>INDEX('Step 2-12'!$AA:$AA,MATCH('Step 2-12'!$AH122,'Step 2-12'!$R:$R,0))</f>
        <v>Pro</v>
      </c>
      <c r="AT122" s="23" t="str">
        <f>INDEX('Step 2-12'!$AB:$AB,MATCH('Step 2-12'!$AH122,'Step 2-12'!$R:$R,0))</f>
        <v>Monthly</v>
      </c>
      <c r="AU122" s="23" t="str">
        <f>INDEX($J$20:$J$1603,MATCH($AH122,$B$20:$B$1603,0))</f>
        <v/>
      </c>
    </row>
    <row r="123" spans="1:47" x14ac:dyDescent="0.25">
      <c r="A123" t="s">
        <v>138</v>
      </c>
      <c r="B123" t="s">
        <v>115</v>
      </c>
      <c r="C123" t="s">
        <v>17</v>
      </c>
      <c r="D123" s="1" t="s">
        <v>18</v>
      </c>
      <c r="E123" s="1">
        <v>45450</v>
      </c>
      <c r="F123" s="1">
        <v>45480</v>
      </c>
      <c r="G123" t="s">
        <v>73</v>
      </c>
      <c r="H123">
        <v>75</v>
      </c>
      <c r="I123" s="23" t="str">
        <f>IF(AND(E123&lt;=EOMONTH('Step 1'!$C$7,0),F123&gt;='Step 1'!$C$7),"Yes","No")</f>
        <v>No</v>
      </c>
      <c r="J123" s="23" t="str">
        <f>IF(I123="Yes",IF(COUNTIFS($B$21:$B123,B123,$I$21:$I123,"Yes")=1,"Yes",""),"")</f>
        <v/>
      </c>
      <c r="K123" s="23" t="str">
        <f>IF(J123="Yes",IF(COUNTIFS($B:$B,B123,$F:$F,"&gt;="&amp;'Step 1'!$C$8)&gt;0,"Retained","Churned"),"")</f>
        <v/>
      </c>
      <c r="L123" s="24">
        <f>_xlfn.MINIFS($E:$E,$B:$B,B123)</f>
        <v>44737</v>
      </c>
      <c r="M123" s="24" t="str">
        <f>INDEX($C:$C,MATCH($L123,$E:$E,0))</f>
        <v>Pro</v>
      </c>
      <c r="N123" s="24" t="str">
        <f>INDEX($D:$D,MATCH($L123,$E:$E,0))</f>
        <v>Monthly</v>
      </c>
      <c r="O123" s="23" t="str">
        <f>INDEX('Step 2-12'!$W:$W,MATCH('Step 2-12'!$B123,'Step 2-12'!$R:$R,0))</f>
        <v>Healthcare</v>
      </c>
      <c r="P123" s="23" t="str">
        <f>INDEX('Step 2-12'!$Z:$Z,MATCH('Step 2-12'!$B123,'Step 2-12'!$R:$R,0))</f>
        <v>Paid Search</v>
      </c>
      <c r="R123" t="s">
        <v>1019</v>
      </c>
      <c r="S123" t="s">
        <v>4349</v>
      </c>
      <c r="T123" t="s">
        <v>4350</v>
      </c>
      <c r="U123" t="s">
        <v>4351</v>
      </c>
      <c r="V123" t="s">
        <v>4045</v>
      </c>
      <c r="W123" t="s">
        <v>4033</v>
      </c>
      <c r="X123" t="s">
        <v>4034</v>
      </c>
      <c r="Y123" s="1">
        <v>45251</v>
      </c>
      <c r="Z123" t="s">
        <v>4023</v>
      </c>
      <c r="AA123" s="23" t="str">
        <f>INDEX('Step 2-12'!$M:$M,MATCH('Step 2-12'!$R123,'Step 2-12'!$B:$B,0))</f>
        <v>Pro</v>
      </c>
      <c r="AB123" s="23" t="str">
        <f>INDEX('Step 2-12'!$N:$N,MATCH('Step 2-12'!$R123,'Step 2-12'!$B:$B,0))</f>
        <v>Monthly</v>
      </c>
      <c r="AC123" s="23" t="str">
        <f>INDEX($J$20:$J$1603,MATCH($R123,$B$20:$B$1603,0))</f>
        <v/>
      </c>
      <c r="AD123" s="23" t="str">
        <f>IF(COUNTIFS($AH:$AH,$R123,$AU:$AU,"Yes",$AJ:$AJ,"&gt;="&amp;'Step 1'!$C$7,$AJ:$AJ,"&lt;="&amp;'Step 1'!$C$8)&gt;0,"Yes","No")</f>
        <v>No</v>
      </c>
      <c r="AG123" t="s">
        <v>1915</v>
      </c>
      <c r="AH123" t="s">
        <v>1561</v>
      </c>
      <c r="AI123" t="s">
        <v>1571</v>
      </c>
      <c r="AJ123" s="1">
        <v>44921</v>
      </c>
      <c r="AK123" t="s">
        <v>50</v>
      </c>
      <c r="AL123" t="s">
        <v>18</v>
      </c>
      <c r="AM123">
        <v>135</v>
      </c>
      <c r="AN123">
        <v>110.7</v>
      </c>
      <c r="AO123" s="24" t="str">
        <f>INDEX('Step 2-12'!$Z:$Z,MATCH('Step 2-12'!$AH123,'Step 2-12'!$R:$R,0))</f>
        <v>Content</v>
      </c>
      <c r="AP123" s="24" t="str">
        <f>INDEX('Step 2-12'!$V:$V,MATCH('Step 2-12'!$AH123,'Step 2-12'!$R:$R,0))</f>
        <v>Europe</v>
      </c>
      <c r="AQ123" s="24" t="str">
        <f>INDEX('Step 2-12'!$W:$W,MATCH('Step 2-12'!$AH123,'Step 2-12'!$R:$R,0))</f>
        <v>Retail</v>
      </c>
      <c r="AR123" s="24" t="str">
        <f>INDEX('Step 2-12'!$X:$X,MATCH('Step 2-12'!$AH123,'Step 2-12'!$R:$R,0))</f>
        <v>SMBs</v>
      </c>
      <c r="AS123" s="23" t="str">
        <f>INDEX('Step 2-12'!$AA:$AA,MATCH('Step 2-12'!$AH123,'Step 2-12'!$R:$R,0))</f>
        <v>Pro</v>
      </c>
      <c r="AT123" s="23" t="str">
        <f>INDEX('Step 2-12'!$AB:$AB,MATCH('Step 2-12'!$AH123,'Step 2-12'!$R:$R,0))</f>
        <v>Monthly</v>
      </c>
      <c r="AU123" s="23" t="str">
        <f>INDEX($J$20:$J$1603,MATCH($AH123,$B$20:$B$1603,0))</f>
        <v/>
      </c>
    </row>
    <row r="124" spans="1:47" x14ac:dyDescent="0.25">
      <c r="A124" t="s">
        <v>139</v>
      </c>
      <c r="B124" t="s">
        <v>115</v>
      </c>
      <c r="C124" t="s">
        <v>50</v>
      </c>
      <c r="D124" s="1" t="s">
        <v>18</v>
      </c>
      <c r="E124" s="1">
        <v>45481</v>
      </c>
      <c r="F124" s="1">
        <v>45511</v>
      </c>
      <c r="G124" t="s">
        <v>19</v>
      </c>
      <c r="H124">
        <v>135</v>
      </c>
      <c r="I124" s="23" t="str">
        <f>IF(AND(E124&lt;=EOMONTH('Step 1'!$C$7,0),F124&gt;='Step 1'!$C$7),"Yes","No")</f>
        <v>No</v>
      </c>
      <c r="J124" s="23" t="str">
        <f>IF(I124="Yes",IF(COUNTIFS($B$21:$B124,B124,$I$21:$I124,"Yes")=1,"Yes",""),"")</f>
        <v/>
      </c>
      <c r="K124" s="23" t="str">
        <f>IF(J124="Yes",IF(COUNTIFS($B:$B,B124,$F:$F,"&gt;="&amp;'Step 1'!$C$8)&gt;0,"Retained","Churned"),"")</f>
        <v/>
      </c>
      <c r="L124" s="24">
        <f>_xlfn.MINIFS($E:$E,$B:$B,B124)</f>
        <v>44737</v>
      </c>
      <c r="M124" s="24" t="str">
        <f>INDEX($C:$C,MATCH($L124,$E:$E,0))</f>
        <v>Pro</v>
      </c>
      <c r="N124" s="24" t="str">
        <f>INDEX($D:$D,MATCH($L124,$E:$E,0))</f>
        <v>Monthly</v>
      </c>
      <c r="O124" s="23" t="str">
        <f>INDEX('Step 2-12'!$W:$W,MATCH('Step 2-12'!$B124,'Step 2-12'!$R:$R,0))</f>
        <v>Healthcare</v>
      </c>
      <c r="P124" s="23" t="str">
        <f>INDEX('Step 2-12'!$Z:$Z,MATCH('Step 2-12'!$B124,'Step 2-12'!$R:$R,0))</f>
        <v>Paid Search</v>
      </c>
      <c r="R124" t="s">
        <v>1021</v>
      </c>
      <c r="S124" t="s">
        <v>4352</v>
      </c>
      <c r="T124" t="s">
        <v>4353</v>
      </c>
      <c r="U124" t="s">
        <v>4354</v>
      </c>
      <c r="V124" t="s">
        <v>4032</v>
      </c>
      <c r="W124" t="s">
        <v>4033</v>
      </c>
      <c r="X124" t="s">
        <v>4054</v>
      </c>
      <c r="Y124" s="1">
        <v>45106</v>
      </c>
      <c r="Z124" t="s">
        <v>4035</v>
      </c>
      <c r="AA124" s="23" t="str">
        <f>INDEX('Step 2-12'!$M:$M,MATCH('Step 2-12'!$R124,'Step 2-12'!$B:$B,0))</f>
        <v>Pro</v>
      </c>
      <c r="AB124" s="23" t="str">
        <f>INDEX('Step 2-12'!$N:$N,MATCH('Step 2-12'!$R124,'Step 2-12'!$B:$B,0))</f>
        <v>Monthly</v>
      </c>
      <c r="AC124" s="23" t="str">
        <f>INDEX($J$20:$J$1603,MATCH($R124,$B$20:$B$1603,0))</f>
        <v/>
      </c>
      <c r="AD124" s="23" t="str">
        <f>IF(COUNTIFS($AH:$AH,$R124,$AU:$AU,"Yes",$AJ:$AJ,"&gt;="&amp;'Step 1'!$C$7,$AJ:$AJ,"&lt;="&amp;'Step 1'!$C$8)&gt;0,"Yes","No")</f>
        <v>No</v>
      </c>
      <c r="AG124" t="s">
        <v>1916</v>
      </c>
      <c r="AH124" t="s">
        <v>1561</v>
      </c>
      <c r="AI124" t="s">
        <v>1572</v>
      </c>
      <c r="AJ124" s="1">
        <v>44922</v>
      </c>
      <c r="AK124" t="s">
        <v>50</v>
      </c>
      <c r="AL124" t="s">
        <v>18</v>
      </c>
      <c r="AM124">
        <v>135</v>
      </c>
      <c r="AN124">
        <v>110.7</v>
      </c>
      <c r="AO124" s="24" t="str">
        <f>INDEX('Step 2-12'!$Z:$Z,MATCH('Step 2-12'!$AH124,'Step 2-12'!$R:$R,0))</f>
        <v>Content</v>
      </c>
      <c r="AP124" s="24" t="str">
        <f>INDEX('Step 2-12'!$V:$V,MATCH('Step 2-12'!$AH124,'Step 2-12'!$R:$R,0))</f>
        <v>Europe</v>
      </c>
      <c r="AQ124" s="24" t="str">
        <f>INDEX('Step 2-12'!$W:$W,MATCH('Step 2-12'!$AH124,'Step 2-12'!$R:$R,0))</f>
        <v>Retail</v>
      </c>
      <c r="AR124" s="24" t="str">
        <f>INDEX('Step 2-12'!$X:$X,MATCH('Step 2-12'!$AH124,'Step 2-12'!$R:$R,0))</f>
        <v>SMBs</v>
      </c>
      <c r="AS124" s="23" t="str">
        <f>INDEX('Step 2-12'!$AA:$AA,MATCH('Step 2-12'!$AH124,'Step 2-12'!$R:$R,0))</f>
        <v>Pro</v>
      </c>
      <c r="AT124" s="23" t="str">
        <f>INDEX('Step 2-12'!$AB:$AB,MATCH('Step 2-12'!$AH124,'Step 2-12'!$R:$R,0))</f>
        <v>Monthly</v>
      </c>
      <c r="AU124" s="23" t="str">
        <f>INDEX($J$20:$J$1603,MATCH($AH124,$B$20:$B$1603,0))</f>
        <v/>
      </c>
    </row>
    <row r="125" spans="1:47" x14ac:dyDescent="0.25">
      <c r="A125" t="s">
        <v>140</v>
      </c>
      <c r="B125" t="s">
        <v>115</v>
      </c>
      <c r="C125" t="s">
        <v>50</v>
      </c>
      <c r="D125" s="1" t="s">
        <v>18</v>
      </c>
      <c r="E125" s="1">
        <v>45512</v>
      </c>
      <c r="F125" s="1">
        <v>45542</v>
      </c>
      <c r="G125" t="s">
        <v>19</v>
      </c>
      <c r="H125">
        <v>135</v>
      </c>
      <c r="I125" s="23" t="str">
        <f>IF(AND(E125&lt;=EOMONTH('Step 1'!$C$7,0),F125&gt;='Step 1'!$C$7),"Yes","No")</f>
        <v>No</v>
      </c>
      <c r="J125" s="23" t="str">
        <f>IF(I125="Yes",IF(COUNTIFS($B$21:$B125,B125,$I$21:$I125,"Yes")=1,"Yes",""),"")</f>
        <v/>
      </c>
      <c r="K125" s="23" t="str">
        <f>IF(J125="Yes",IF(COUNTIFS($B:$B,B125,$F:$F,"&gt;="&amp;'Step 1'!$C$8)&gt;0,"Retained","Churned"),"")</f>
        <v/>
      </c>
      <c r="L125" s="24">
        <f>_xlfn.MINIFS($E:$E,$B:$B,B125)</f>
        <v>44737</v>
      </c>
      <c r="M125" s="24" t="str">
        <f>INDEX($C:$C,MATCH($L125,$E:$E,0))</f>
        <v>Pro</v>
      </c>
      <c r="N125" s="24" t="str">
        <f>INDEX($D:$D,MATCH($L125,$E:$E,0))</f>
        <v>Monthly</v>
      </c>
      <c r="O125" s="23" t="str">
        <f>INDEX('Step 2-12'!$W:$W,MATCH('Step 2-12'!$B125,'Step 2-12'!$R:$R,0))</f>
        <v>Healthcare</v>
      </c>
      <c r="P125" s="23" t="str">
        <f>INDEX('Step 2-12'!$Z:$Z,MATCH('Step 2-12'!$B125,'Step 2-12'!$R:$R,0))</f>
        <v>Paid Search</v>
      </c>
      <c r="R125" t="s">
        <v>1040</v>
      </c>
      <c r="S125" t="s">
        <v>4355</v>
      </c>
      <c r="T125" t="s">
        <v>4356</v>
      </c>
      <c r="U125" t="s">
        <v>4357</v>
      </c>
      <c r="V125" t="s">
        <v>4045</v>
      </c>
      <c r="W125" t="s">
        <v>4033</v>
      </c>
      <c r="X125" t="s">
        <v>4034</v>
      </c>
      <c r="Y125" s="1">
        <v>44651</v>
      </c>
      <c r="Z125" t="s">
        <v>4023</v>
      </c>
      <c r="AA125" s="23" t="str">
        <f>INDEX('Step 2-12'!$M:$M,MATCH('Step 2-12'!$R125,'Step 2-12'!$B:$B,0))</f>
        <v>Pro</v>
      </c>
      <c r="AB125" s="23" t="str">
        <f>INDEX('Step 2-12'!$N:$N,MATCH('Step 2-12'!$R125,'Step 2-12'!$B:$B,0))</f>
        <v>Monthly</v>
      </c>
      <c r="AC125" s="23" t="str">
        <f>INDEX($J$20:$J$1603,MATCH($R125,$B$20:$B$1603,0))</f>
        <v/>
      </c>
      <c r="AD125" s="23" t="str">
        <f>IF(COUNTIFS($AH:$AH,$R125,$AU:$AU,"Yes",$AJ:$AJ,"&gt;="&amp;'Step 1'!$C$7,$AJ:$AJ,"&lt;="&amp;'Step 1'!$C$8)&gt;0,"Yes","No")</f>
        <v>No</v>
      </c>
      <c r="AG125" t="s">
        <v>1917</v>
      </c>
      <c r="AH125" t="s">
        <v>367</v>
      </c>
      <c r="AI125" t="s">
        <v>366</v>
      </c>
      <c r="AJ125" s="1">
        <v>44880</v>
      </c>
      <c r="AK125" t="s">
        <v>50</v>
      </c>
      <c r="AL125" t="s">
        <v>18</v>
      </c>
      <c r="AM125">
        <v>135</v>
      </c>
      <c r="AN125">
        <v>110.7</v>
      </c>
      <c r="AO125" s="24" t="str">
        <f>INDEX('Step 2-12'!$Z:$Z,MATCH('Step 2-12'!$AH125,'Step 2-12'!$R:$R,0))</f>
        <v>Social Media</v>
      </c>
      <c r="AP125" s="24" t="str">
        <f>INDEX('Step 2-12'!$V:$V,MATCH('Step 2-12'!$AH125,'Step 2-12'!$R:$R,0))</f>
        <v>North America</v>
      </c>
      <c r="AQ125" s="24" t="str">
        <f>INDEX('Step 2-12'!$W:$W,MATCH('Step 2-12'!$AH125,'Step 2-12'!$R:$R,0))</f>
        <v>Healthcare</v>
      </c>
      <c r="AR125" s="24" t="str">
        <f>INDEX('Step 2-12'!$X:$X,MATCH('Step 2-12'!$AH125,'Step 2-12'!$R:$R,0))</f>
        <v>SMBs</v>
      </c>
      <c r="AS125" s="23" t="str">
        <f>INDEX('Step 2-12'!$AA:$AA,MATCH('Step 2-12'!$AH125,'Step 2-12'!$R:$R,0))</f>
        <v>Pro</v>
      </c>
      <c r="AT125" s="23" t="str">
        <f>INDEX('Step 2-12'!$AB:$AB,MATCH('Step 2-12'!$AH125,'Step 2-12'!$R:$R,0))</f>
        <v>Monthly</v>
      </c>
      <c r="AU125" s="23" t="str">
        <f>INDEX($J$20:$J$1603,MATCH($AH125,$B$20:$B$1603,0))</f>
        <v/>
      </c>
    </row>
    <row r="126" spans="1:47" x14ac:dyDescent="0.25">
      <c r="A126" t="s">
        <v>141</v>
      </c>
      <c r="B126" t="s">
        <v>115</v>
      </c>
      <c r="C126" t="s">
        <v>50</v>
      </c>
      <c r="D126" s="1" t="s">
        <v>18</v>
      </c>
      <c r="E126" s="1">
        <v>45543</v>
      </c>
      <c r="F126" s="1">
        <v>45573</v>
      </c>
      <c r="G126" t="s">
        <v>19</v>
      </c>
      <c r="H126">
        <v>135</v>
      </c>
      <c r="I126" s="23" t="str">
        <f>IF(AND(E126&lt;=EOMONTH('Step 1'!$C$7,0),F126&gt;='Step 1'!$C$7),"Yes","No")</f>
        <v>No</v>
      </c>
      <c r="J126" s="23" t="str">
        <f>IF(I126="Yes",IF(COUNTIFS($B$21:$B126,B126,$I$21:$I126,"Yes")=1,"Yes",""),"")</f>
        <v/>
      </c>
      <c r="K126" s="23" t="str">
        <f>IF(J126="Yes",IF(COUNTIFS($B:$B,B126,$F:$F,"&gt;="&amp;'Step 1'!$C$8)&gt;0,"Retained","Churned"),"")</f>
        <v/>
      </c>
      <c r="L126" s="24">
        <f>_xlfn.MINIFS($E:$E,$B:$B,B126)</f>
        <v>44737</v>
      </c>
      <c r="M126" s="24" t="str">
        <f>INDEX($C:$C,MATCH($L126,$E:$E,0))</f>
        <v>Pro</v>
      </c>
      <c r="N126" s="24" t="str">
        <f>INDEX($D:$D,MATCH($L126,$E:$E,0))</f>
        <v>Monthly</v>
      </c>
      <c r="O126" s="23" t="str">
        <f>INDEX('Step 2-12'!$W:$W,MATCH('Step 2-12'!$B126,'Step 2-12'!$R:$R,0))</f>
        <v>Healthcare</v>
      </c>
      <c r="P126" s="23" t="str">
        <f>INDEX('Step 2-12'!$Z:$Z,MATCH('Step 2-12'!$B126,'Step 2-12'!$R:$R,0))</f>
        <v>Paid Search</v>
      </c>
      <c r="R126" t="s">
        <v>1056</v>
      </c>
      <c r="S126" t="s">
        <v>4358</v>
      </c>
      <c r="T126" t="s">
        <v>4359</v>
      </c>
      <c r="U126" t="s">
        <v>4360</v>
      </c>
      <c r="V126" t="s">
        <v>4045</v>
      </c>
      <c r="W126" t="s">
        <v>4040</v>
      </c>
      <c r="X126" t="s">
        <v>4054</v>
      </c>
      <c r="Y126" s="1">
        <v>45497</v>
      </c>
      <c r="Z126" t="s">
        <v>4050</v>
      </c>
      <c r="AA126" s="23" t="str">
        <f>INDEX('Step 2-12'!$M:$M,MATCH('Step 2-12'!$R126,'Step 2-12'!$B:$B,0))</f>
        <v>Basic</v>
      </c>
      <c r="AB126" s="23" t="str">
        <f>INDEX('Step 2-12'!$N:$N,MATCH('Step 2-12'!$R126,'Step 2-12'!$B:$B,0))</f>
        <v>Monthly</v>
      </c>
      <c r="AC126" s="23" t="str">
        <f>INDEX($J$20:$J$1603,MATCH($R126,$B$20:$B$1603,0))</f>
        <v/>
      </c>
      <c r="AD126" s="23" t="str">
        <f>IF(COUNTIFS($AH:$AH,$R126,$AU:$AU,"Yes",$AJ:$AJ,"&gt;="&amp;'Step 1'!$C$7,$AJ:$AJ,"&lt;="&amp;'Step 1'!$C$8)&gt;0,"Yes","No")</f>
        <v>No</v>
      </c>
      <c r="AG126" t="s">
        <v>1918</v>
      </c>
      <c r="AH126" t="s">
        <v>367</v>
      </c>
      <c r="AI126" t="s">
        <v>366</v>
      </c>
      <c r="AJ126" s="1">
        <v>44910</v>
      </c>
      <c r="AK126" t="s">
        <v>50</v>
      </c>
      <c r="AL126" t="s">
        <v>18</v>
      </c>
      <c r="AM126">
        <v>135</v>
      </c>
      <c r="AN126">
        <v>110.7</v>
      </c>
      <c r="AO126" s="24" t="str">
        <f>INDEX('Step 2-12'!$Z:$Z,MATCH('Step 2-12'!$AH126,'Step 2-12'!$R:$R,0))</f>
        <v>Social Media</v>
      </c>
      <c r="AP126" s="24" t="str">
        <f>INDEX('Step 2-12'!$V:$V,MATCH('Step 2-12'!$AH126,'Step 2-12'!$R:$R,0))</f>
        <v>North America</v>
      </c>
      <c r="AQ126" s="24" t="str">
        <f>INDEX('Step 2-12'!$W:$W,MATCH('Step 2-12'!$AH126,'Step 2-12'!$R:$R,0))</f>
        <v>Healthcare</v>
      </c>
      <c r="AR126" s="24" t="str">
        <f>INDEX('Step 2-12'!$X:$X,MATCH('Step 2-12'!$AH126,'Step 2-12'!$R:$R,0))</f>
        <v>SMBs</v>
      </c>
      <c r="AS126" s="23" t="str">
        <f>INDEX('Step 2-12'!$AA:$AA,MATCH('Step 2-12'!$AH126,'Step 2-12'!$R:$R,0))</f>
        <v>Pro</v>
      </c>
      <c r="AT126" s="23" t="str">
        <f>INDEX('Step 2-12'!$AB:$AB,MATCH('Step 2-12'!$AH126,'Step 2-12'!$R:$R,0))</f>
        <v>Monthly</v>
      </c>
      <c r="AU126" s="23" t="str">
        <f>INDEX($J$20:$J$1603,MATCH($AH126,$B$20:$B$1603,0))</f>
        <v/>
      </c>
    </row>
    <row r="127" spans="1:47" x14ac:dyDescent="0.25">
      <c r="A127" t="s">
        <v>142</v>
      </c>
      <c r="B127" t="s">
        <v>115</v>
      </c>
      <c r="C127" t="s">
        <v>50</v>
      </c>
      <c r="D127" s="1" t="s">
        <v>18</v>
      </c>
      <c r="E127" s="1">
        <v>45574</v>
      </c>
      <c r="F127" s="1">
        <v>45604</v>
      </c>
      <c r="G127" t="s">
        <v>19</v>
      </c>
      <c r="H127">
        <v>135</v>
      </c>
      <c r="I127" s="23" t="str">
        <f>IF(AND(E127&lt;=EOMONTH('Step 1'!$C$7,0),F127&gt;='Step 1'!$C$7),"Yes","No")</f>
        <v>No</v>
      </c>
      <c r="J127" s="23" t="str">
        <f>IF(I127="Yes",IF(COUNTIFS($B$21:$B127,B127,$I$21:$I127,"Yes")=1,"Yes",""),"")</f>
        <v/>
      </c>
      <c r="K127" s="23" t="str">
        <f>IF(J127="Yes",IF(COUNTIFS($B:$B,B127,$F:$F,"&gt;="&amp;'Step 1'!$C$8)&gt;0,"Retained","Churned"),"")</f>
        <v/>
      </c>
      <c r="L127" s="24">
        <f>_xlfn.MINIFS($E:$E,$B:$B,B127)</f>
        <v>44737</v>
      </c>
      <c r="M127" s="24" t="str">
        <f>INDEX($C:$C,MATCH($L127,$E:$E,0))</f>
        <v>Pro</v>
      </c>
      <c r="N127" s="24" t="str">
        <f>INDEX($D:$D,MATCH($L127,$E:$E,0))</f>
        <v>Monthly</v>
      </c>
      <c r="O127" s="23" t="str">
        <f>INDEX('Step 2-12'!$W:$W,MATCH('Step 2-12'!$B127,'Step 2-12'!$R:$R,0))</f>
        <v>Healthcare</v>
      </c>
      <c r="P127" s="23" t="str">
        <f>INDEX('Step 2-12'!$Z:$Z,MATCH('Step 2-12'!$B127,'Step 2-12'!$R:$R,0))</f>
        <v>Paid Search</v>
      </c>
      <c r="R127" t="s">
        <v>1062</v>
      </c>
      <c r="S127" t="s">
        <v>4361</v>
      </c>
      <c r="T127" t="s">
        <v>4362</v>
      </c>
      <c r="U127" t="s">
        <v>4363</v>
      </c>
      <c r="V127" t="s">
        <v>4045</v>
      </c>
      <c r="W127" t="s">
        <v>4040</v>
      </c>
      <c r="X127" t="s">
        <v>4034</v>
      </c>
      <c r="Y127" s="1">
        <v>45395</v>
      </c>
      <c r="Z127" t="s">
        <v>4041</v>
      </c>
      <c r="AA127" s="23" t="str">
        <f>INDEX('Step 2-12'!$M:$M,MATCH('Step 2-12'!$R127,'Step 2-12'!$B:$B,0))</f>
        <v>Pro</v>
      </c>
      <c r="AB127" s="23" t="str">
        <f>INDEX('Step 2-12'!$N:$N,MATCH('Step 2-12'!$R127,'Step 2-12'!$B:$B,0))</f>
        <v>Annual</v>
      </c>
      <c r="AC127" s="23" t="str">
        <f>INDEX($J$20:$J$1603,MATCH($R127,$B$20:$B$1603,0))</f>
        <v/>
      </c>
      <c r="AD127" s="23" t="str">
        <f>IF(COUNTIFS($AH:$AH,$R127,$AU:$AU,"Yes",$AJ:$AJ,"&gt;="&amp;'Step 1'!$C$7,$AJ:$AJ,"&lt;="&amp;'Step 1'!$C$8)&gt;0,"Yes","No")</f>
        <v>No</v>
      </c>
      <c r="AG127" t="s">
        <v>1919</v>
      </c>
      <c r="AH127" t="s">
        <v>367</v>
      </c>
      <c r="AI127" t="s">
        <v>368</v>
      </c>
      <c r="AJ127" s="1">
        <v>44911</v>
      </c>
      <c r="AK127" t="s">
        <v>50</v>
      </c>
      <c r="AL127" t="s">
        <v>18</v>
      </c>
      <c r="AM127">
        <v>135</v>
      </c>
      <c r="AN127">
        <v>110.7</v>
      </c>
      <c r="AO127" s="24" t="str">
        <f>INDEX('Step 2-12'!$Z:$Z,MATCH('Step 2-12'!$AH127,'Step 2-12'!$R:$R,0))</f>
        <v>Social Media</v>
      </c>
      <c r="AP127" s="24" t="str">
        <f>INDEX('Step 2-12'!$V:$V,MATCH('Step 2-12'!$AH127,'Step 2-12'!$R:$R,0))</f>
        <v>North America</v>
      </c>
      <c r="AQ127" s="24" t="str">
        <f>INDEX('Step 2-12'!$W:$W,MATCH('Step 2-12'!$AH127,'Step 2-12'!$R:$R,0))</f>
        <v>Healthcare</v>
      </c>
      <c r="AR127" s="24" t="str">
        <f>INDEX('Step 2-12'!$X:$X,MATCH('Step 2-12'!$AH127,'Step 2-12'!$R:$R,0))</f>
        <v>SMBs</v>
      </c>
      <c r="AS127" s="23" t="str">
        <f>INDEX('Step 2-12'!$AA:$AA,MATCH('Step 2-12'!$AH127,'Step 2-12'!$R:$R,0))</f>
        <v>Pro</v>
      </c>
      <c r="AT127" s="23" t="str">
        <f>INDEX('Step 2-12'!$AB:$AB,MATCH('Step 2-12'!$AH127,'Step 2-12'!$R:$R,0))</f>
        <v>Monthly</v>
      </c>
      <c r="AU127" s="23" t="str">
        <f>INDEX($J$20:$J$1603,MATCH($AH127,$B$20:$B$1603,0))</f>
        <v/>
      </c>
    </row>
    <row r="128" spans="1:47" x14ac:dyDescent="0.25">
      <c r="A128" t="s">
        <v>143</v>
      </c>
      <c r="B128" t="s">
        <v>115</v>
      </c>
      <c r="C128" t="s">
        <v>50</v>
      </c>
      <c r="D128" s="1" t="s">
        <v>18</v>
      </c>
      <c r="E128" s="1">
        <v>45605</v>
      </c>
      <c r="F128" s="1">
        <v>45635</v>
      </c>
      <c r="G128" t="s">
        <v>19</v>
      </c>
      <c r="H128">
        <v>135</v>
      </c>
      <c r="I128" s="23" t="str">
        <f>IF(AND(E128&lt;=EOMONTH('Step 1'!$C$7,0),F128&gt;='Step 1'!$C$7),"Yes","No")</f>
        <v>No</v>
      </c>
      <c r="J128" s="23" t="str">
        <f>IF(I128="Yes",IF(COUNTIFS($B$21:$B128,B128,$I$21:$I128,"Yes")=1,"Yes",""),"")</f>
        <v/>
      </c>
      <c r="K128" s="23" t="str">
        <f>IF(J128="Yes",IF(COUNTIFS($B:$B,B128,$F:$F,"&gt;="&amp;'Step 1'!$C$8)&gt;0,"Retained","Churned"),"")</f>
        <v/>
      </c>
      <c r="L128" s="24">
        <f>_xlfn.MINIFS($E:$E,$B:$B,B128)</f>
        <v>44737</v>
      </c>
      <c r="M128" s="24" t="str">
        <f>INDEX($C:$C,MATCH($L128,$E:$E,0))</f>
        <v>Pro</v>
      </c>
      <c r="N128" s="24" t="str">
        <f>INDEX($D:$D,MATCH($L128,$E:$E,0))</f>
        <v>Monthly</v>
      </c>
      <c r="O128" s="23" t="str">
        <f>INDEX('Step 2-12'!$W:$W,MATCH('Step 2-12'!$B128,'Step 2-12'!$R:$R,0))</f>
        <v>Healthcare</v>
      </c>
      <c r="P128" s="23" t="str">
        <f>INDEX('Step 2-12'!$Z:$Z,MATCH('Step 2-12'!$B128,'Step 2-12'!$R:$R,0))</f>
        <v>Paid Search</v>
      </c>
      <c r="R128" t="s">
        <v>1064</v>
      </c>
      <c r="S128" t="s">
        <v>4364</v>
      </c>
      <c r="T128" t="s">
        <v>4365</v>
      </c>
      <c r="U128" t="s">
        <v>4366</v>
      </c>
      <c r="V128" t="s">
        <v>4045</v>
      </c>
      <c r="W128" t="s">
        <v>4046</v>
      </c>
      <c r="X128" t="s">
        <v>4034</v>
      </c>
      <c r="Y128" s="1">
        <v>45145</v>
      </c>
      <c r="Z128" t="s">
        <v>4023</v>
      </c>
      <c r="AA128" s="23" t="str">
        <f>INDEX('Step 2-12'!$M:$M,MATCH('Step 2-12'!$R128,'Step 2-12'!$B:$B,0))</f>
        <v>Basic</v>
      </c>
      <c r="AB128" s="23" t="str">
        <f>INDEX('Step 2-12'!$N:$N,MATCH('Step 2-12'!$R128,'Step 2-12'!$B:$B,0))</f>
        <v>Monthly</v>
      </c>
      <c r="AC128" s="23" t="str">
        <f>INDEX($J$20:$J$1603,MATCH($R128,$B$20:$B$1603,0))</f>
        <v/>
      </c>
      <c r="AD128" s="23" t="str">
        <f>IF(COUNTIFS($AH:$AH,$R128,$AU:$AU,"Yes",$AJ:$AJ,"&gt;="&amp;'Step 1'!$C$7,$AJ:$AJ,"&lt;="&amp;'Step 1'!$C$8)&gt;0,"Yes","No")</f>
        <v>No</v>
      </c>
      <c r="AG128" t="s">
        <v>1920</v>
      </c>
      <c r="AH128" t="s">
        <v>367</v>
      </c>
      <c r="AI128" t="s">
        <v>369</v>
      </c>
      <c r="AJ128" s="1">
        <v>44942</v>
      </c>
      <c r="AK128" t="s">
        <v>50</v>
      </c>
      <c r="AL128" t="s">
        <v>18</v>
      </c>
      <c r="AM128">
        <v>135</v>
      </c>
      <c r="AN128">
        <v>110.7</v>
      </c>
      <c r="AO128" s="24" t="str">
        <f>INDEX('Step 2-12'!$Z:$Z,MATCH('Step 2-12'!$AH128,'Step 2-12'!$R:$R,0))</f>
        <v>Social Media</v>
      </c>
      <c r="AP128" s="24" t="str">
        <f>INDEX('Step 2-12'!$V:$V,MATCH('Step 2-12'!$AH128,'Step 2-12'!$R:$R,0))</f>
        <v>North America</v>
      </c>
      <c r="AQ128" s="24" t="str">
        <f>INDEX('Step 2-12'!$W:$W,MATCH('Step 2-12'!$AH128,'Step 2-12'!$R:$R,0))</f>
        <v>Healthcare</v>
      </c>
      <c r="AR128" s="24" t="str">
        <f>INDEX('Step 2-12'!$X:$X,MATCH('Step 2-12'!$AH128,'Step 2-12'!$R:$R,0))</f>
        <v>SMBs</v>
      </c>
      <c r="AS128" s="23" t="str">
        <f>INDEX('Step 2-12'!$AA:$AA,MATCH('Step 2-12'!$AH128,'Step 2-12'!$R:$R,0))</f>
        <v>Pro</v>
      </c>
      <c r="AT128" s="23" t="str">
        <f>INDEX('Step 2-12'!$AB:$AB,MATCH('Step 2-12'!$AH128,'Step 2-12'!$R:$R,0))</f>
        <v>Monthly</v>
      </c>
      <c r="AU128" s="23" t="str">
        <f>INDEX($J$20:$J$1603,MATCH($AH128,$B$20:$B$1603,0))</f>
        <v/>
      </c>
    </row>
    <row r="129" spans="1:47" x14ac:dyDescent="0.25">
      <c r="A129" t="s">
        <v>144</v>
      </c>
      <c r="B129" t="s">
        <v>115</v>
      </c>
      <c r="C129" t="s">
        <v>50</v>
      </c>
      <c r="D129" s="1" t="s">
        <v>18</v>
      </c>
      <c r="E129" s="1">
        <v>45636</v>
      </c>
      <c r="F129" s="1">
        <v>45658</v>
      </c>
      <c r="G129" t="s">
        <v>19</v>
      </c>
      <c r="H129">
        <v>135</v>
      </c>
      <c r="I129" s="23" t="str">
        <f>IF(AND(E129&lt;=EOMONTH('Step 1'!$C$7,0),F129&gt;='Step 1'!$C$7),"Yes","No")</f>
        <v>No</v>
      </c>
      <c r="J129" s="23" t="str">
        <f>IF(I129="Yes",IF(COUNTIFS($B$21:$B129,B129,$I$21:$I129,"Yes")=1,"Yes",""),"")</f>
        <v/>
      </c>
      <c r="K129" s="23" t="str">
        <f>IF(J129="Yes",IF(COUNTIFS($B:$B,B129,$F:$F,"&gt;="&amp;'Step 1'!$C$8)&gt;0,"Retained","Churned"),"")</f>
        <v/>
      </c>
      <c r="L129" s="24">
        <f>_xlfn.MINIFS($E:$E,$B:$B,B129)</f>
        <v>44737</v>
      </c>
      <c r="M129" s="24" t="str">
        <f>INDEX($C:$C,MATCH($L129,$E:$E,0))</f>
        <v>Pro</v>
      </c>
      <c r="N129" s="24" t="str">
        <f>INDEX($D:$D,MATCH($L129,$E:$E,0))</f>
        <v>Monthly</v>
      </c>
      <c r="O129" s="23" t="str">
        <f>INDEX('Step 2-12'!$W:$W,MATCH('Step 2-12'!$B129,'Step 2-12'!$R:$R,0))</f>
        <v>Healthcare</v>
      </c>
      <c r="P129" s="23" t="str">
        <f>INDEX('Step 2-12'!$Z:$Z,MATCH('Step 2-12'!$B129,'Step 2-12'!$R:$R,0))</f>
        <v>Paid Search</v>
      </c>
      <c r="R129" t="s">
        <v>1082</v>
      </c>
      <c r="S129" t="s">
        <v>4367</v>
      </c>
      <c r="T129" t="s">
        <v>4368</v>
      </c>
      <c r="U129" t="s">
        <v>4369</v>
      </c>
      <c r="V129" t="s">
        <v>4045</v>
      </c>
      <c r="W129" t="s">
        <v>4064</v>
      </c>
      <c r="X129" t="s">
        <v>4034</v>
      </c>
      <c r="Y129" s="1">
        <v>45358</v>
      </c>
      <c r="Z129" t="s">
        <v>4035</v>
      </c>
      <c r="AA129" s="23" t="str">
        <f>INDEX('Step 2-12'!$M:$M,MATCH('Step 2-12'!$R129,'Step 2-12'!$B:$B,0))</f>
        <v>Pro</v>
      </c>
      <c r="AB129" s="23" t="str">
        <f>INDEX('Step 2-12'!$N:$N,MATCH('Step 2-12'!$R129,'Step 2-12'!$B:$B,0))</f>
        <v>Monthly</v>
      </c>
      <c r="AC129" s="23" t="str">
        <f>INDEX($J$20:$J$1603,MATCH($R129,$B$20:$B$1603,0))</f>
        <v/>
      </c>
      <c r="AD129" s="23" t="str">
        <f>IF(COUNTIFS($AH:$AH,$R129,$AU:$AU,"Yes",$AJ:$AJ,"&gt;="&amp;'Step 1'!$C$7,$AJ:$AJ,"&lt;="&amp;'Step 1'!$C$8)&gt;0,"Yes","No")</f>
        <v>No</v>
      </c>
      <c r="AG129" t="s">
        <v>1921</v>
      </c>
      <c r="AH129" t="s">
        <v>367</v>
      </c>
      <c r="AI129" t="s">
        <v>370</v>
      </c>
      <c r="AJ129" s="1">
        <v>44973</v>
      </c>
      <c r="AK129" t="s">
        <v>50</v>
      </c>
      <c r="AL129" t="s">
        <v>18</v>
      </c>
      <c r="AM129">
        <v>135</v>
      </c>
      <c r="AN129">
        <v>110.7</v>
      </c>
      <c r="AO129" s="24" t="str">
        <f>INDEX('Step 2-12'!$Z:$Z,MATCH('Step 2-12'!$AH129,'Step 2-12'!$R:$R,0))</f>
        <v>Social Media</v>
      </c>
      <c r="AP129" s="24" t="str">
        <f>INDEX('Step 2-12'!$V:$V,MATCH('Step 2-12'!$AH129,'Step 2-12'!$R:$R,0))</f>
        <v>North America</v>
      </c>
      <c r="AQ129" s="24" t="str">
        <f>INDEX('Step 2-12'!$W:$W,MATCH('Step 2-12'!$AH129,'Step 2-12'!$R:$R,0))</f>
        <v>Healthcare</v>
      </c>
      <c r="AR129" s="24" t="str">
        <f>INDEX('Step 2-12'!$X:$X,MATCH('Step 2-12'!$AH129,'Step 2-12'!$R:$R,0))</f>
        <v>SMBs</v>
      </c>
      <c r="AS129" s="23" t="str">
        <f>INDEX('Step 2-12'!$AA:$AA,MATCH('Step 2-12'!$AH129,'Step 2-12'!$R:$R,0))</f>
        <v>Pro</v>
      </c>
      <c r="AT129" s="23" t="str">
        <f>INDEX('Step 2-12'!$AB:$AB,MATCH('Step 2-12'!$AH129,'Step 2-12'!$R:$R,0))</f>
        <v>Monthly</v>
      </c>
      <c r="AU129" s="23" t="str">
        <f>INDEX($J$20:$J$1603,MATCH($AH129,$B$20:$B$1603,0))</f>
        <v/>
      </c>
    </row>
    <row r="130" spans="1:47" x14ac:dyDescent="0.25">
      <c r="A130" t="s">
        <v>145</v>
      </c>
      <c r="B130" t="s">
        <v>146</v>
      </c>
      <c r="C130" t="s">
        <v>17</v>
      </c>
      <c r="D130" s="1" t="s">
        <v>18</v>
      </c>
      <c r="E130" s="1">
        <v>45188</v>
      </c>
      <c r="F130" s="1">
        <v>45218</v>
      </c>
      <c r="G130" t="s">
        <v>19</v>
      </c>
      <c r="H130">
        <v>75</v>
      </c>
      <c r="I130" s="23" t="str">
        <f>IF(AND(E130&lt;=EOMONTH('Step 1'!$C$7,0),F130&gt;='Step 1'!$C$7),"Yes","No")</f>
        <v>No</v>
      </c>
      <c r="J130" s="23" t="str">
        <f>IF(I130="Yes",IF(COUNTIFS($B$21:$B130,B130,$I$21:$I130,"Yes")=1,"Yes",""),"")</f>
        <v/>
      </c>
      <c r="K130" s="23" t="str">
        <f>IF(J130="Yes",IF(COUNTIFS($B:$B,B130,$F:$F,"&gt;="&amp;'Step 1'!$C$8)&gt;0,"Retained","Churned"),"")</f>
        <v/>
      </c>
      <c r="L130" s="24">
        <f>_xlfn.MINIFS($E:$E,$B:$B,B130)</f>
        <v>45188</v>
      </c>
      <c r="M130" s="24" t="str">
        <f>INDEX($C:$C,MATCH($L130,$E:$E,0))</f>
        <v>Basic</v>
      </c>
      <c r="N130" s="24" t="str">
        <f>INDEX($D:$D,MATCH($L130,$E:$E,0))</f>
        <v>Monthly</v>
      </c>
      <c r="O130" s="23" t="str">
        <f>INDEX('Step 2-12'!$W:$W,MATCH('Step 2-12'!$B130,'Step 2-12'!$R:$R,0))</f>
        <v>Education</v>
      </c>
      <c r="P130" s="23" t="str">
        <f>INDEX('Step 2-12'!$Z:$Z,MATCH('Step 2-12'!$B130,'Step 2-12'!$R:$R,0))</f>
        <v>Affiliate</v>
      </c>
      <c r="R130" t="s">
        <v>1093</v>
      </c>
      <c r="S130" t="s">
        <v>4370</v>
      </c>
      <c r="T130" t="s">
        <v>4371</v>
      </c>
      <c r="U130" t="s">
        <v>4372</v>
      </c>
      <c r="V130" t="s">
        <v>4045</v>
      </c>
      <c r="W130" t="s">
        <v>4064</v>
      </c>
      <c r="X130" t="s">
        <v>4034</v>
      </c>
      <c r="Y130" s="1">
        <v>45439</v>
      </c>
      <c r="Z130" t="s">
        <v>4041</v>
      </c>
      <c r="AA130" s="23" t="str">
        <f>INDEX('Step 2-12'!$M:$M,MATCH('Step 2-12'!$R130,'Step 2-12'!$B:$B,0))</f>
        <v>Basic</v>
      </c>
      <c r="AB130" s="23" t="str">
        <f>INDEX('Step 2-12'!$N:$N,MATCH('Step 2-12'!$R130,'Step 2-12'!$B:$B,0))</f>
        <v>Monthly</v>
      </c>
      <c r="AC130" s="23" t="str">
        <f>INDEX($J$20:$J$1603,MATCH($R130,$B$20:$B$1603,0))</f>
        <v/>
      </c>
      <c r="AD130" s="23" t="str">
        <f>IF(COUNTIFS($AH:$AH,$R130,$AU:$AU,"Yes",$AJ:$AJ,"&gt;="&amp;'Step 1'!$C$7,$AJ:$AJ,"&lt;="&amp;'Step 1'!$C$8)&gt;0,"Yes","No")</f>
        <v>No</v>
      </c>
      <c r="AG130" t="s">
        <v>1922</v>
      </c>
      <c r="AH130" t="s">
        <v>367</v>
      </c>
      <c r="AI130" t="s">
        <v>370</v>
      </c>
      <c r="AJ130" s="1">
        <v>45001</v>
      </c>
      <c r="AK130" t="s">
        <v>50</v>
      </c>
      <c r="AL130" t="s">
        <v>18</v>
      </c>
      <c r="AM130">
        <v>135</v>
      </c>
      <c r="AN130">
        <v>110.7</v>
      </c>
      <c r="AO130" s="24" t="str">
        <f>INDEX('Step 2-12'!$Z:$Z,MATCH('Step 2-12'!$AH130,'Step 2-12'!$R:$R,0))</f>
        <v>Social Media</v>
      </c>
      <c r="AP130" s="24" t="str">
        <f>INDEX('Step 2-12'!$V:$V,MATCH('Step 2-12'!$AH130,'Step 2-12'!$R:$R,0))</f>
        <v>North America</v>
      </c>
      <c r="AQ130" s="24" t="str">
        <f>INDEX('Step 2-12'!$W:$W,MATCH('Step 2-12'!$AH130,'Step 2-12'!$R:$R,0))</f>
        <v>Healthcare</v>
      </c>
      <c r="AR130" s="24" t="str">
        <f>INDEX('Step 2-12'!$X:$X,MATCH('Step 2-12'!$AH130,'Step 2-12'!$R:$R,0))</f>
        <v>SMBs</v>
      </c>
      <c r="AS130" s="23" t="str">
        <f>INDEX('Step 2-12'!$AA:$AA,MATCH('Step 2-12'!$AH130,'Step 2-12'!$R:$R,0))</f>
        <v>Pro</v>
      </c>
      <c r="AT130" s="23" t="str">
        <f>INDEX('Step 2-12'!$AB:$AB,MATCH('Step 2-12'!$AH130,'Step 2-12'!$R:$R,0))</f>
        <v>Monthly</v>
      </c>
      <c r="AU130" s="23" t="str">
        <f>INDEX($J$20:$J$1603,MATCH($AH130,$B$20:$B$1603,0))</f>
        <v/>
      </c>
    </row>
    <row r="131" spans="1:47" x14ac:dyDescent="0.25">
      <c r="A131" t="s">
        <v>147</v>
      </c>
      <c r="B131" t="s">
        <v>146</v>
      </c>
      <c r="C131" t="s">
        <v>17</v>
      </c>
      <c r="D131" s="1" t="s">
        <v>18</v>
      </c>
      <c r="E131" s="1">
        <v>45219</v>
      </c>
      <c r="F131" s="1">
        <v>45249</v>
      </c>
      <c r="G131" t="s">
        <v>19</v>
      </c>
      <c r="H131">
        <v>75</v>
      </c>
      <c r="I131" s="23" t="str">
        <f>IF(AND(E131&lt;=EOMONTH('Step 1'!$C$7,0),F131&gt;='Step 1'!$C$7),"Yes","No")</f>
        <v>No</v>
      </c>
      <c r="J131" s="23" t="str">
        <f>IF(I131="Yes",IF(COUNTIFS($B$21:$B131,B131,$I$21:$I131,"Yes")=1,"Yes",""),"")</f>
        <v/>
      </c>
      <c r="K131" s="23" t="str">
        <f>IF(J131="Yes",IF(COUNTIFS($B:$B,B131,$F:$F,"&gt;="&amp;'Step 1'!$C$8)&gt;0,"Retained","Churned"),"")</f>
        <v/>
      </c>
      <c r="L131" s="24">
        <f>_xlfn.MINIFS($E:$E,$B:$B,B131)</f>
        <v>45188</v>
      </c>
      <c r="M131" s="24" t="str">
        <f>INDEX($C:$C,MATCH($L131,$E:$E,0))</f>
        <v>Basic</v>
      </c>
      <c r="N131" s="24" t="str">
        <f>INDEX($D:$D,MATCH($L131,$E:$E,0))</f>
        <v>Monthly</v>
      </c>
      <c r="O131" s="23" t="str">
        <f>INDEX('Step 2-12'!$W:$W,MATCH('Step 2-12'!$B131,'Step 2-12'!$R:$R,0))</f>
        <v>Education</v>
      </c>
      <c r="P131" s="23" t="str">
        <f>INDEX('Step 2-12'!$Z:$Z,MATCH('Step 2-12'!$B131,'Step 2-12'!$R:$R,0))</f>
        <v>Affiliate</v>
      </c>
      <c r="R131" t="s">
        <v>1095</v>
      </c>
      <c r="S131" t="s">
        <v>4373</v>
      </c>
      <c r="T131" t="s">
        <v>4374</v>
      </c>
      <c r="U131" t="s">
        <v>4375</v>
      </c>
      <c r="V131" t="s">
        <v>4045</v>
      </c>
      <c r="W131" t="s">
        <v>4040</v>
      </c>
      <c r="X131" t="s">
        <v>4034</v>
      </c>
      <c r="Y131" s="1">
        <v>44622</v>
      </c>
      <c r="Z131" t="s">
        <v>4041</v>
      </c>
      <c r="AA131" s="23" t="str">
        <f>INDEX('Step 2-12'!$M:$M,MATCH('Step 2-12'!$R131,'Step 2-12'!$B:$B,0))</f>
        <v>Basic</v>
      </c>
      <c r="AB131" s="23" t="str">
        <f>INDEX('Step 2-12'!$N:$N,MATCH('Step 2-12'!$R131,'Step 2-12'!$B:$B,0))</f>
        <v>Monthly</v>
      </c>
      <c r="AC131" s="23" t="str">
        <f>INDEX($J$20:$J$1603,MATCH($R131,$B$20:$B$1603,0))</f>
        <v/>
      </c>
      <c r="AD131" s="23" t="str">
        <f>IF(COUNTIFS($AH:$AH,$R131,$AU:$AU,"Yes",$AJ:$AJ,"&gt;="&amp;'Step 1'!$C$7,$AJ:$AJ,"&lt;="&amp;'Step 1'!$C$8)&gt;0,"Yes","No")</f>
        <v>No</v>
      </c>
      <c r="AG131" t="s">
        <v>1923</v>
      </c>
      <c r="AH131" t="s">
        <v>367</v>
      </c>
      <c r="AI131" t="s">
        <v>371</v>
      </c>
      <c r="AJ131" s="1">
        <v>45004</v>
      </c>
      <c r="AK131" t="s">
        <v>50</v>
      </c>
      <c r="AL131" t="s">
        <v>18</v>
      </c>
      <c r="AM131">
        <v>135</v>
      </c>
      <c r="AN131">
        <v>110.7</v>
      </c>
      <c r="AO131" s="24" t="str">
        <f>INDEX('Step 2-12'!$Z:$Z,MATCH('Step 2-12'!$AH131,'Step 2-12'!$R:$R,0))</f>
        <v>Social Media</v>
      </c>
      <c r="AP131" s="24" t="str">
        <f>INDEX('Step 2-12'!$V:$V,MATCH('Step 2-12'!$AH131,'Step 2-12'!$R:$R,0))</f>
        <v>North America</v>
      </c>
      <c r="AQ131" s="24" t="str">
        <f>INDEX('Step 2-12'!$W:$W,MATCH('Step 2-12'!$AH131,'Step 2-12'!$R:$R,0))</f>
        <v>Healthcare</v>
      </c>
      <c r="AR131" s="24" t="str">
        <f>INDEX('Step 2-12'!$X:$X,MATCH('Step 2-12'!$AH131,'Step 2-12'!$R:$R,0))</f>
        <v>SMBs</v>
      </c>
      <c r="AS131" s="23" t="str">
        <f>INDEX('Step 2-12'!$AA:$AA,MATCH('Step 2-12'!$AH131,'Step 2-12'!$R:$R,0))</f>
        <v>Pro</v>
      </c>
      <c r="AT131" s="23" t="str">
        <f>INDEX('Step 2-12'!$AB:$AB,MATCH('Step 2-12'!$AH131,'Step 2-12'!$R:$R,0))</f>
        <v>Monthly</v>
      </c>
      <c r="AU131" s="23" t="str">
        <f>INDEX($J$20:$J$1603,MATCH($AH131,$B$20:$B$1603,0))</f>
        <v/>
      </c>
    </row>
    <row r="132" spans="1:47" x14ac:dyDescent="0.25">
      <c r="A132" t="s">
        <v>148</v>
      </c>
      <c r="B132" t="s">
        <v>146</v>
      </c>
      <c r="C132" t="s">
        <v>17</v>
      </c>
      <c r="D132" s="1" t="s">
        <v>18</v>
      </c>
      <c r="E132" s="1">
        <v>45250</v>
      </c>
      <c r="F132" s="1">
        <v>45280</v>
      </c>
      <c r="G132" t="s">
        <v>19</v>
      </c>
      <c r="H132">
        <v>75</v>
      </c>
      <c r="I132" s="23" t="str">
        <f>IF(AND(E132&lt;=EOMONTH('Step 1'!$C$7,0),F132&gt;='Step 1'!$C$7),"Yes","No")</f>
        <v>No</v>
      </c>
      <c r="J132" s="23" t="str">
        <f>IF(I132="Yes",IF(COUNTIFS($B$21:$B132,B132,$I$21:$I132,"Yes")=1,"Yes",""),"")</f>
        <v/>
      </c>
      <c r="K132" s="23" t="str">
        <f>IF(J132="Yes",IF(COUNTIFS($B:$B,B132,$F:$F,"&gt;="&amp;'Step 1'!$C$8)&gt;0,"Retained","Churned"),"")</f>
        <v/>
      </c>
      <c r="L132" s="24">
        <f>_xlfn.MINIFS($E:$E,$B:$B,B132)</f>
        <v>45188</v>
      </c>
      <c r="M132" s="24" t="str">
        <f>INDEX($C:$C,MATCH($L132,$E:$E,0))</f>
        <v>Basic</v>
      </c>
      <c r="N132" s="24" t="str">
        <f>INDEX($D:$D,MATCH($L132,$E:$E,0))</f>
        <v>Monthly</v>
      </c>
      <c r="O132" s="23" t="str">
        <f>INDEX('Step 2-12'!$W:$W,MATCH('Step 2-12'!$B132,'Step 2-12'!$R:$R,0))</f>
        <v>Education</v>
      </c>
      <c r="P132" s="23" t="str">
        <f>INDEX('Step 2-12'!$Z:$Z,MATCH('Step 2-12'!$B132,'Step 2-12'!$R:$R,0))</f>
        <v>Affiliate</v>
      </c>
      <c r="R132" t="s">
        <v>1097</v>
      </c>
      <c r="S132" t="s">
        <v>4376</v>
      </c>
      <c r="T132" t="s">
        <v>4377</v>
      </c>
      <c r="U132" t="s">
        <v>4378</v>
      </c>
      <c r="V132" t="s">
        <v>4045</v>
      </c>
      <c r="W132" t="s">
        <v>4046</v>
      </c>
      <c r="X132" t="s">
        <v>4034</v>
      </c>
      <c r="Y132" s="1">
        <v>45502</v>
      </c>
      <c r="Z132" t="s">
        <v>4050</v>
      </c>
      <c r="AA132" s="23" t="str">
        <f>INDEX('Step 2-12'!$M:$M,MATCH('Step 2-12'!$R132,'Step 2-12'!$B:$B,0))</f>
        <v>Basic</v>
      </c>
      <c r="AB132" s="23" t="str">
        <f>INDEX('Step 2-12'!$N:$N,MATCH('Step 2-12'!$R132,'Step 2-12'!$B:$B,0))</f>
        <v>Annual</v>
      </c>
      <c r="AC132" s="23" t="str">
        <f>INDEX($J$20:$J$1603,MATCH($R132,$B$20:$B$1603,0))</f>
        <v/>
      </c>
      <c r="AD132" s="23" t="str">
        <f>IF(COUNTIFS($AH:$AH,$R132,$AU:$AU,"Yes",$AJ:$AJ,"&gt;="&amp;'Step 1'!$C$7,$AJ:$AJ,"&lt;="&amp;'Step 1'!$C$8)&gt;0,"Yes","No")</f>
        <v>No</v>
      </c>
      <c r="AG132" t="s">
        <v>1924</v>
      </c>
      <c r="AH132" t="s">
        <v>640</v>
      </c>
      <c r="AI132" t="s">
        <v>639</v>
      </c>
      <c r="AJ132" s="1">
        <v>44666</v>
      </c>
      <c r="AK132" t="s">
        <v>17</v>
      </c>
      <c r="AL132" t="s">
        <v>18</v>
      </c>
      <c r="AM132">
        <v>75</v>
      </c>
      <c r="AN132">
        <v>60</v>
      </c>
      <c r="AO132" s="24" t="str">
        <f>INDEX('Step 2-12'!$Z:$Z,MATCH('Step 2-12'!$AH132,'Step 2-12'!$R:$R,0))</f>
        <v>Email</v>
      </c>
      <c r="AP132" s="24" t="str">
        <f>INDEX('Step 2-12'!$V:$V,MATCH('Step 2-12'!$AH132,'Step 2-12'!$R:$R,0))</f>
        <v>Asia-Pacific</v>
      </c>
      <c r="AQ132" s="24" t="str">
        <f>INDEX('Step 2-12'!$W:$W,MATCH('Step 2-12'!$AH132,'Step 2-12'!$R:$R,0))</f>
        <v>Retail</v>
      </c>
      <c r="AR132" s="24" t="str">
        <f>INDEX('Step 2-12'!$X:$X,MATCH('Step 2-12'!$AH132,'Step 2-12'!$R:$R,0))</f>
        <v>Mid-Market</v>
      </c>
      <c r="AS132" s="23" t="str">
        <f>INDEX('Step 2-12'!$AA:$AA,MATCH('Step 2-12'!$AH132,'Step 2-12'!$R:$R,0))</f>
        <v>Basic</v>
      </c>
      <c r="AT132" s="23" t="str">
        <f>INDEX('Step 2-12'!$AB:$AB,MATCH('Step 2-12'!$AH132,'Step 2-12'!$R:$R,0))</f>
        <v>Monthly</v>
      </c>
      <c r="AU132" s="23" t="str">
        <f>INDEX($J$20:$J$1603,MATCH($AH132,$B$20:$B$1603,0))</f>
        <v/>
      </c>
    </row>
    <row r="133" spans="1:47" x14ac:dyDescent="0.25">
      <c r="A133" t="s">
        <v>149</v>
      </c>
      <c r="B133" t="s">
        <v>146</v>
      </c>
      <c r="C133" t="s">
        <v>17</v>
      </c>
      <c r="D133" s="1" t="s">
        <v>18</v>
      </c>
      <c r="E133" s="1">
        <v>45281</v>
      </c>
      <c r="F133" s="1">
        <v>45311</v>
      </c>
      <c r="G133" t="s">
        <v>19</v>
      </c>
      <c r="H133">
        <v>75</v>
      </c>
      <c r="I133" s="23" t="str">
        <f>IF(AND(E133&lt;=EOMONTH('Step 1'!$C$7,0),F133&gt;='Step 1'!$C$7),"Yes","No")</f>
        <v>No</v>
      </c>
      <c r="J133" s="23" t="str">
        <f>IF(I133="Yes",IF(COUNTIFS($B$21:$B133,B133,$I$21:$I133,"Yes")=1,"Yes",""),"")</f>
        <v/>
      </c>
      <c r="K133" s="23" t="str">
        <f>IF(J133="Yes",IF(COUNTIFS($B:$B,B133,$F:$F,"&gt;="&amp;'Step 1'!$C$8)&gt;0,"Retained","Churned"),"")</f>
        <v/>
      </c>
      <c r="L133" s="24">
        <f>_xlfn.MINIFS($E:$E,$B:$B,B133)</f>
        <v>45188</v>
      </c>
      <c r="M133" s="24" t="str">
        <f>INDEX($C:$C,MATCH($L133,$E:$E,0))</f>
        <v>Basic</v>
      </c>
      <c r="N133" s="24" t="str">
        <f>INDEX($D:$D,MATCH($L133,$E:$E,0))</f>
        <v>Monthly</v>
      </c>
      <c r="O133" s="23" t="str">
        <f>INDEX('Step 2-12'!$W:$W,MATCH('Step 2-12'!$B133,'Step 2-12'!$R:$R,0))</f>
        <v>Education</v>
      </c>
      <c r="P133" s="23" t="str">
        <f>INDEX('Step 2-12'!$Z:$Z,MATCH('Step 2-12'!$B133,'Step 2-12'!$R:$R,0))</f>
        <v>Affiliate</v>
      </c>
      <c r="R133" t="s">
        <v>1099</v>
      </c>
      <c r="S133" t="s">
        <v>4379</v>
      </c>
      <c r="T133" t="s">
        <v>4380</v>
      </c>
      <c r="U133" t="s">
        <v>4381</v>
      </c>
      <c r="V133" t="s">
        <v>4032</v>
      </c>
      <c r="W133" t="s">
        <v>4085</v>
      </c>
      <c r="X133" t="s">
        <v>4054</v>
      </c>
      <c r="Y133" s="1">
        <v>45629</v>
      </c>
      <c r="Z133" t="s">
        <v>4041</v>
      </c>
      <c r="AA133" s="23" t="str">
        <f>INDEX('Step 2-12'!$M:$M,MATCH('Step 2-12'!$R133,'Step 2-12'!$B:$B,0))</f>
        <v>Basic</v>
      </c>
      <c r="AB133" s="23" t="str">
        <f>INDEX('Step 2-12'!$N:$N,MATCH('Step 2-12'!$R133,'Step 2-12'!$B:$B,0))</f>
        <v>Monthly</v>
      </c>
      <c r="AC133" s="23" t="str">
        <f>INDEX($J$20:$J$1603,MATCH($R133,$B$20:$B$1603,0))</f>
        <v/>
      </c>
      <c r="AD133" s="23" t="str">
        <f>IF(COUNTIFS($AH:$AH,$R133,$AU:$AU,"Yes",$AJ:$AJ,"&gt;="&amp;'Step 1'!$C$7,$AJ:$AJ,"&lt;="&amp;'Step 1'!$C$8)&gt;0,"Yes","No")</f>
        <v>No</v>
      </c>
      <c r="AG133" t="s">
        <v>1925</v>
      </c>
      <c r="AH133" t="s">
        <v>640</v>
      </c>
      <c r="AI133" t="s">
        <v>639</v>
      </c>
      <c r="AJ133" s="1">
        <v>44696</v>
      </c>
      <c r="AK133" t="s">
        <v>17</v>
      </c>
      <c r="AL133" t="s">
        <v>18</v>
      </c>
      <c r="AM133">
        <v>75</v>
      </c>
      <c r="AN133">
        <v>60</v>
      </c>
      <c r="AO133" s="24" t="str">
        <f>INDEX('Step 2-12'!$Z:$Z,MATCH('Step 2-12'!$AH133,'Step 2-12'!$R:$R,0))</f>
        <v>Email</v>
      </c>
      <c r="AP133" s="24" t="str">
        <f>INDEX('Step 2-12'!$V:$V,MATCH('Step 2-12'!$AH133,'Step 2-12'!$R:$R,0))</f>
        <v>Asia-Pacific</v>
      </c>
      <c r="AQ133" s="24" t="str">
        <f>INDEX('Step 2-12'!$W:$W,MATCH('Step 2-12'!$AH133,'Step 2-12'!$R:$R,0))</f>
        <v>Retail</v>
      </c>
      <c r="AR133" s="24" t="str">
        <f>INDEX('Step 2-12'!$X:$X,MATCH('Step 2-12'!$AH133,'Step 2-12'!$R:$R,0))</f>
        <v>Mid-Market</v>
      </c>
      <c r="AS133" s="23" t="str">
        <f>INDEX('Step 2-12'!$AA:$AA,MATCH('Step 2-12'!$AH133,'Step 2-12'!$R:$R,0))</f>
        <v>Basic</v>
      </c>
      <c r="AT133" s="23" t="str">
        <f>INDEX('Step 2-12'!$AB:$AB,MATCH('Step 2-12'!$AH133,'Step 2-12'!$R:$R,0))</f>
        <v>Monthly</v>
      </c>
      <c r="AU133" s="23" t="str">
        <f>INDEX($J$20:$J$1603,MATCH($AH133,$B$20:$B$1603,0))</f>
        <v/>
      </c>
    </row>
    <row r="134" spans="1:47" x14ac:dyDescent="0.25">
      <c r="A134" t="s">
        <v>150</v>
      </c>
      <c r="B134" t="s">
        <v>146</v>
      </c>
      <c r="C134" t="s">
        <v>17</v>
      </c>
      <c r="D134" s="1" t="s">
        <v>18</v>
      </c>
      <c r="E134" s="1">
        <v>45312</v>
      </c>
      <c r="F134" s="1">
        <v>45342</v>
      </c>
      <c r="G134" t="s">
        <v>19</v>
      </c>
      <c r="H134">
        <v>75</v>
      </c>
      <c r="I134" s="23" t="str">
        <f>IF(AND(E134&lt;=EOMONTH('Step 1'!$C$7,0),F134&gt;='Step 1'!$C$7),"Yes","No")</f>
        <v>No</v>
      </c>
      <c r="J134" s="23" t="str">
        <f>IF(I134="Yes",IF(COUNTIFS($B$21:$B134,B134,$I$21:$I134,"Yes")=1,"Yes",""),"")</f>
        <v/>
      </c>
      <c r="K134" s="23" t="str">
        <f>IF(J134="Yes",IF(COUNTIFS($B:$B,B134,$F:$F,"&gt;="&amp;'Step 1'!$C$8)&gt;0,"Retained","Churned"),"")</f>
        <v/>
      </c>
      <c r="L134" s="24">
        <f>_xlfn.MINIFS($E:$E,$B:$B,B134)</f>
        <v>45188</v>
      </c>
      <c r="M134" s="24" t="str">
        <f>INDEX($C:$C,MATCH($L134,$E:$E,0))</f>
        <v>Basic</v>
      </c>
      <c r="N134" s="24" t="str">
        <f>INDEX($D:$D,MATCH($L134,$E:$E,0))</f>
        <v>Monthly</v>
      </c>
      <c r="O134" s="23" t="str">
        <f>INDEX('Step 2-12'!$W:$W,MATCH('Step 2-12'!$B134,'Step 2-12'!$R:$R,0))</f>
        <v>Education</v>
      </c>
      <c r="P134" s="23" t="str">
        <f>INDEX('Step 2-12'!$Z:$Z,MATCH('Step 2-12'!$B134,'Step 2-12'!$R:$R,0))</f>
        <v>Affiliate</v>
      </c>
      <c r="R134" t="s">
        <v>1101</v>
      </c>
      <c r="S134" t="s">
        <v>4382</v>
      </c>
      <c r="T134" t="s">
        <v>4383</v>
      </c>
      <c r="U134" t="s">
        <v>4384</v>
      </c>
      <c r="V134" t="s">
        <v>4039</v>
      </c>
      <c r="W134" t="s">
        <v>4033</v>
      </c>
      <c r="X134" t="s">
        <v>4034</v>
      </c>
      <c r="Y134" s="1">
        <v>44736</v>
      </c>
      <c r="Z134" t="s">
        <v>4050</v>
      </c>
      <c r="AA134" s="23" t="str">
        <f>INDEX('Step 2-12'!$M:$M,MATCH('Step 2-12'!$R134,'Step 2-12'!$B:$B,0))</f>
        <v>Basic</v>
      </c>
      <c r="AB134" s="23" t="str">
        <f>INDEX('Step 2-12'!$N:$N,MATCH('Step 2-12'!$R134,'Step 2-12'!$B:$B,0))</f>
        <v>Monthly</v>
      </c>
      <c r="AC134" s="23" t="str">
        <f>INDEX($J$20:$J$1603,MATCH($R134,$B$20:$B$1603,0))</f>
        <v/>
      </c>
      <c r="AD134" s="23" t="str">
        <f>IF(COUNTIFS($AH:$AH,$R134,$AU:$AU,"Yes",$AJ:$AJ,"&gt;="&amp;'Step 1'!$C$7,$AJ:$AJ,"&lt;="&amp;'Step 1'!$C$8)&gt;0,"Yes","No")</f>
        <v>No</v>
      </c>
      <c r="AG134" t="s">
        <v>1926</v>
      </c>
      <c r="AH134" t="s">
        <v>640</v>
      </c>
      <c r="AI134" t="s">
        <v>641</v>
      </c>
      <c r="AJ134" s="1">
        <v>44697</v>
      </c>
      <c r="AK134" t="s">
        <v>17</v>
      </c>
      <c r="AL134" t="s">
        <v>18</v>
      </c>
      <c r="AM134">
        <v>75</v>
      </c>
      <c r="AN134">
        <v>60</v>
      </c>
      <c r="AO134" s="24" t="str">
        <f>INDEX('Step 2-12'!$Z:$Z,MATCH('Step 2-12'!$AH134,'Step 2-12'!$R:$R,0))</f>
        <v>Email</v>
      </c>
      <c r="AP134" s="24" t="str">
        <f>INDEX('Step 2-12'!$V:$V,MATCH('Step 2-12'!$AH134,'Step 2-12'!$R:$R,0))</f>
        <v>Asia-Pacific</v>
      </c>
      <c r="AQ134" s="24" t="str">
        <f>INDEX('Step 2-12'!$W:$W,MATCH('Step 2-12'!$AH134,'Step 2-12'!$R:$R,0))</f>
        <v>Retail</v>
      </c>
      <c r="AR134" s="24" t="str">
        <f>INDEX('Step 2-12'!$X:$X,MATCH('Step 2-12'!$AH134,'Step 2-12'!$R:$R,0))</f>
        <v>Mid-Market</v>
      </c>
      <c r="AS134" s="23" t="str">
        <f>INDEX('Step 2-12'!$AA:$AA,MATCH('Step 2-12'!$AH134,'Step 2-12'!$R:$R,0))</f>
        <v>Basic</v>
      </c>
      <c r="AT134" s="23" t="str">
        <f>INDEX('Step 2-12'!$AB:$AB,MATCH('Step 2-12'!$AH134,'Step 2-12'!$R:$R,0))</f>
        <v>Monthly</v>
      </c>
      <c r="AU134" s="23" t="str">
        <f>INDEX($J$20:$J$1603,MATCH($AH134,$B$20:$B$1603,0))</f>
        <v/>
      </c>
    </row>
    <row r="135" spans="1:47" x14ac:dyDescent="0.25">
      <c r="A135" t="s">
        <v>151</v>
      </c>
      <c r="B135" t="s">
        <v>146</v>
      </c>
      <c r="C135" t="s">
        <v>17</v>
      </c>
      <c r="D135" s="1" t="s">
        <v>18</v>
      </c>
      <c r="E135" s="1">
        <v>45343</v>
      </c>
      <c r="F135" s="1">
        <v>45373</v>
      </c>
      <c r="G135" t="s">
        <v>19</v>
      </c>
      <c r="H135">
        <v>75</v>
      </c>
      <c r="I135" s="23" t="str">
        <f>IF(AND(E135&lt;=EOMONTH('Step 1'!$C$7,0),F135&gt;='Step 1'!$C$7),"Yes","No")</f>
        <v>No</v>
      </c>
      <c r="J135" s="23" t="str">
        <f>IF(I135="Yes",IF(COUNTIFS($B$21:$B135,B135,$I$21:$I135,"Yes")=1,"Yes",""),"")</f>
        <v/>
      </c>
      <c r="K135" s="23" t="str">
        <f>IF(J135="Yes",IF(COUNTIFS($B:$B,B135,$F:$F,"&gt;="&amp;'Step 1'!$C$8)&gt;0,"Retained","Churned"),"")</f>
        <v/>
      </c>
      <c r="L135" s="24">
        <f>_xlfn.MINIFS($E:$E,$B:$B,B135)</f>
        <v>45188</v>
      </c>
      <c r="M135" s="24" t="str">
        <f>INDEX($C:$C,MATCH($L135,$E:$E,0))</f>
        <v>Basic</v>
      </c>
      <c r="N135" s="24" t="str">
        <f>INDEX($D:$D,MATCH($L135,$E:$E,0))</f>
        <v>Monthly</v>
      </c>
      <c r="O135" s="23" t="str">
        <f>INDEX('Step 2-12'!$W:$W,MATCH('Step 2-12'!$B135,'Step 2-12'!$R:$R,0))</f>
        <v>Education</v>
      </c>
      <c r="P135" s="23" t="str">
        <f>INDEX('Step 2-12'!$Z:$Z,MATCH('Step 2-12'!$B135,'Step 2-12'!$R:$R,0))</f>
        <v>Affiliate</v>
      </c>
      <c r="R135" t="s">
        <v>1125</v>
      </c>
      <c r="S135" t="s">
        <v>4385</v>
      </c>
      <c r="T135" t="s">
        <v>4386</v>
      </c>
      <c r="U135" t="s">
        <v>4387</v>
      </c>
      <c r="V135" t="s">
        <v>4045</v>
      </c>
      <c r="W135" t="s">
        <v>4064</v>
      </c>
      <c r="X135" t="s">
        <v>4034</v>
      </c>
      <c r="Y135" s="1">
        <v>45263</v>
      </c>
      <c r="Z135" t="s">
        <v>4041</v>
      </c>
      <c r="AA135" s="23" t="str">
        <f>INDEX('Step 2-12'!$M:$M,MATCH('Step 2-12'!$R135,'Step 2-12'!$B:$B,0))</f>
        <v>Pro</v>
      </c>
      <c r="AB135" s="23" t="str">
        <f>INDEX('Step 2-12'!$N:$N,MATCH('Step 2-12'!$R135,'Step 2-12'!$B:$B,0))</f>
        <v>Monthly</v>
      </c>
      <c r="AC135" s="23" t="str">
        <f>INDEX($J$20:$J$1603,MATCH($R135,$B$20:$B$1603,0))</f>
        <v/>
      </c>
      <c r="AD135" s="23" t="str">
        <f>IF(COUNTIFS($AH:$AH,$R135,$AU:$AU,"Yes",$AJ:$AJ,"&gt;="&amp;'Step 1'!$C$7,$AJ:$AJ,"&lt;="&amp;'Step 1'!$C$8)&gt;0,"Yes","No")</f>
        <v>No</v>
      </c>
      <c r="AG135" t="s">
        <v>1927</v>
      </c>
      <c r="AH135" t="s">
        <v>640</v>
      </c>
      <c r="AI135" t="s">
        <v>642</v>
      </c>
      <c r="AJ135" s="1">
        <v>44728</v>
      </c>
      <c r="AK135" t="s">
        <v>17</v>
      </c>
      <c r="AL135" t="s">
        <v>18</v>
      </c>
      <c r="AM135">
        <v>75</v>
      </c>
      <c r="AN135">
        <v>60</v>
      </c>
      <c r="AO135" s="24" t="str">
        <f>INDEX('Step 2-12'!$Z:$Z,MATCH('Step 2-12'!$AH135,'Step 2-12'!$R:$R,0))</f>
        <v>Email</v>
      </c>
      <c r="AP135" s="24" t="str">
        <f>INDEX('Step 2-12'!$V:$V,MATCH('Step 2-12'!$AH135,'Step 2-12'!$R:$R,0))</f>
        <v>Asia-Pacific</v>
      </c>
      <c r="AQ135" s="24" t="str">
        <f>INDEX('Step 2-12'!$W:$W,MATCH('Step 2-12'!$AH135,'Step 2-12'!$R:$R,0))</f>
        <v>Retail</v>
      </c>
      <c r="AR135" s="24" t="str">
        <f>INDEX('Step 2-12'!$X:$X,MATCH('Step 2-12'!$AH135,'Step 2-12'!$R:$R,0))</f>
        <v>Mid-Market</v>
      </c>
      <c r="AS135" s="23" t="str">
        <f>INDEX('Step 2-12'!$AA:$AA,MATCH('Step 2-12'!$AH135,'Step 2-12'!$R:$R,0))</f>
        <v>Basic</v>
      </c>
      <c r="AT135" s="23" t="str">
        <f>INDEX('Step 2-12'!$AB:$AB,MATCH('Step 2-12'!$AH135,'Step 2-12'!$R:$R,0))</f>
        <v>Monthly</v>
      </c>
      <c r="AU135" s="23" t="str">
        <f>INDEX($J$20:$J$1603,MATCH($AH135,$B$20:$B$1603,0))</f>
        <v/>
      </c>
    </row>
    <row r="136" spans="1:47" x14ac:dyDescent="0.25">
      <c r="A136" t="s">
        <v>152</v>
      </c>
      <c r="B136" t="s">
        <v>146</v>
      </c>
      <c r="C136" t="s">
        <v>17</v>
      </c>
      <c r="D136" s="1" t="s">
        <v>18</v>
      </c>
      <c r="E136" s="1">
        <v>45374</v>
      </c>
      <c r="F136" s="1">
        <v>45404</v>
      </c>
      <c r="G136" t="s">
        <v>19</v>
      </c>
      <c r="H136">
        <v>75</v>
      </c>
      <c r="I136" s="23" t="str">
        <f>IF(AND(E136&lt;=EOMONTH('Step 1'!$C$7,0),F136&gt;='Step 1'!$C$7),"Yes","No")</f>
        <v>No</v>
      </c>
      <c r="J136" s="23" t="str">
        <f>IF(I136="Yes",IF(COUNTIFS($B$21:$B136,B136,$I$21:$I136,"Yes")=1,"Yes",""),"")</f>
        <v/>
      </c>
      <c r="K136" s="23" t="str">
        <f>IF(J136="Yes",IF(COUNTIFS($B:$B,B136,$F:$F,"&gt;="&amp;'Step 1'!$C$8)&gt;0,"Retained","Churned"),"")</f>
        <v/>
      </c>
      <c r="L136" s="24">
        <f>_xlfn.MINIFS($E:$E,$B:$B,B136)</f>
        <v>45188</v>
      </c>
      <c r="M136" s="24" t="str">
        <f>INDEX($C:$C,MATCH($L136,$E:$E,0))</f>
        <v>Basic</v>
      </c>
      <c r="N136" s="24" t="str">
        <f>INDEX($D:$D,MATCH($L136,$E:$E,0))</f>
        <v>Monthly</v>
      </c>
      <c r="O136" s="23" t="str">
        <f>INDEX('Step 2-12'!$W:$W,MATCH('Step 2-12'!$B136,'Step 2-12'!$R:$R,0))</f>
        <v>Education</v>
      </c>
      <c r="P136" s="23" t="str">
        <f>INDEX('Step 2-12'!$Z:$Z,MATCH('Step 2-12'!$B136,'Step 2-12'!$R:$R,0))</f>
        <v>Affiliate</v>
      </c>
      <c r="R136" t="s">
        <v>1128</v>
      </c>
      <c r="S136" t="s">
        <v>4388</v>
      </c>
      <c r="T136" t="s">
        <v>4389</v>
      </c>
      <c r="U136" t="s">
        <v>4390</v>
      </c>
      <c r="V136" t="s">
        <v>4045</v>
      </c>
      <c r="W136" t="s">
        <v>4064</v>
      </c>
      <c r="X136" t="s">
        <v>4054</v>
      </c>
      <c r="Y136" s="1">
        <v>44938</v>
      </c>
      <c r="Z136" t="s">
        <v>4041</v>
      </c>
      <c r="AA136" s="23" t="str">
        <f>INDEX('Step 2-12'!$M:$M,MATCH('Step 2-12'!$R136,'Step 2-12'!$B:$B,0))</f>
        <v>Pro</v>
      </c>
      <c r="AB136" s="23" t="str">
        <f>INDEX('Step 2-12'!$N:$N,MATCH('Step 2-12'!$R136,'Step 2-12'!$B:$B,0))</f>
        <v>Annual</v>
      </c>
      <c r="AC136" s="23" t="str">
        <f>INDEX($J$20:$J$1603,MATCH($R136,$B$20:$B$1603,0))</f>
        <v>Yes</v>
      </c>
      <c r="AD136" s="23" t="str">
        <f>IF(COUNTIFS($AH:$AH,$R136,$AU:$AU,"Yes",$AJ:$AJ,"&gt;="&amp;'Step 1'!$C$7,$AJ:$AJ,"&lt;="&amp;'Step 1'!$C$8)&gt;0,"Yes","No")</f>
        <v>Yes</v>
      </c>
      <c r="AG136" t="s">
        <v>1928</v>
      </c>
      <c r="AH136" t="s">
        <v>640</v>
      </c>
      <c r="AI136" t="s">
        <v>642</v>
      </c>
      <c r="AJ136" s="1">
        <v>44758</v>
      </c>
      <c r="AK136" t="s">
        <v>17</v>
      </c>
      <c r="AL136" t="s">
        <v>18</v>
      </c>
      <c r="AM136">
        <v>75</v>
      </c>
      <c r="AN136">
        <v>60</v>
      </c>
      <c r="AO136" s="24" t="str">
        <f>INDEX('Step 2-12'!$Z:$Z,MATCH('Step 2-12'!$AH136,'Step 2-12'!$R:$R,0))</f>
        <v>Email</v>
      </c>
      <c r="AP136" s="24" t="str">
        <f>INDEX('Step 2-12'!$V:$V,MATCH('Step 2-12'!$AH136,'Step 2-12'!$R:$R,0))</f>
        <v>Asia-Pacific</v>
      </c>
      <c r="AQ136" s="24" t="str">
        <f>INDEX('Step 2-12'!$W:$W,MATCH('Step 2-12'!$AH136,'Step 2-12'!$R:$R,0))</f>
        <v>Retail</v>
      </c>
      <c r="AR136" s="24" t="str">
        <f>INDEX('Step 2-12'!$X:$X,MATCH('Step 2-12'!$AH136,'Step 2-12'!$R:$R,0))</f>
        <v>Mid-Market</v>
      </c>
      <c r="AS136" s="23" t="str">
        <f>INDEX('Step 2-12'!$AA:$AA,MATCH('Step 2-12'!$AH136,'Step 2-12'!$R:$R,0))</f>
        <v>Basic</v>
      </c>
      <c r="AT136" s="23" t="str">
        <f>INDEX('Step 2-12'!$AB:$AB,MATCH('Step 2-12'!$AH136,'Step 2-12'!$R:$R,0))</f>
        <v>Monthly</v>
      </c>
      <c r="AU136" s="23" t="str">
        <f>INDEX($J$20:$J$1603,MATCH($AH136,$B$20:$B$1603,0))</f>
        <v/>
      </c>
    </row>
    <row r="137" spans="1:47" x14ac:dyDescent="0.25">
      <c r="A137" t="s">
        <v>153</v>
      </c>
      <c r="B137" t="s">
        <v>146</v>
      </c>
      <c r="C137" t="s">
        <v>17</v>
      </c>
      <c r="D137" s="1" t="s">
        <v>18</v>
      </c>
      <c r="E137" s="1">
        <v>45405</v>
      </c>
      <c r="F137" s="1">
        <v>45435</v>
      </c>
      <c r="G137" t="s">
        <v>19</v>
      </c>
      <c r="H137">
        <v>75</v>
      </c>
      <c r="I137" s="23" t="str">
        <f>IF(AND(E137&lt;=EOMONTH('Step 1'!$C$7,0),F137&gt;='Step 1'!$C$7),"Yes","No")</f>
        <v>No</v>
      </c>
      <c r="J137" s="23" t="str">
        <f>IF(I137="Yes",IF(COUNTIFS($B$21:$B137,B137,$I$21:$I137,"Yes")=1,"Yes",""),"")</f>
        <v/>
      </c>
      <c r="K137" s="23" t="str">
        <f>IF(J137="Yes",IF(COUNTIFS($B:$B,B137,$F:$F,"&gt;="&amp;'Step 1'!$C$8)&gt;0,"Retained","Churned"),"")</f>
        <v/>
      </c>
      <c r="L137" s="24">
        <f>_xlfn.MINIFS($E:$E,$B:$B,B137)</f>
        <v>45188</v>
      </c>
      <c r="M137" s="24" t="str">
        <f>INDEX($C:$C,MATCH($L137,$E:$E,0))</f>
        <v>Basic</v>
      </c>
      <c r="N137" s="24" t="str">
        <f>INDEX($D:$D,MATCH($L137,$E:$E,0))</f>
        <v>Monthly</v>
      </c>
      <c r="O137" s="23" t="str">
        <f>INDEX('Step 2-12'!$W:$W,MATCH('Step 2-12'!$B137,'Step 2-12'!$R:$R,0))</f>
        <v>Education</v>
      </c>
      <c r="P137" s="23" t="str">
        <f>INDEX('Step 2-12'!$Z:$Z,MATCH('Step 2-12'!$B137,'Step 2-12'!$R:$R,0))</f>
        <v>Affiliate</v>
      </c>
      <c r="R137" t="s">
        <v>1130</v>
      </c>
      <c r="S137" t="s">
        <v>4391</v>
      </c>
      <c r="T137" t="s">
        <v>4392</v>
      </c>
      <c r="U137" t="s">
        <v>4393</v>
      </c>
      <c r="V137" t="s">
        <v>4045</v>
      </c>
      <c r="W137" t="s">
        <v>4040</v>
      </c>
      <c r="X137" t="s">
        <v>4034</v>
      </c>
      <c r="Y137" s="1">
        <v>45293</v>
      </c>
      <c r="Z137" t="s">
        <v>4041</v>
      </c>
      <c r="AA137" s="23" t="str">
        <f>INDEX('Step 2-12'!$M:$M,MATCH('Step 2-12'!$R137,'Step 2-12'!$B:$B,0))</f>
        <v>Pro</v>
      </c>
      <c r="AB137" s="23" t="str">
        <f>INDEX('Step 2-12'!$N:$N,MATCH('Step 2-12'!$R137,'Step 2-12'!$B:$B,0))</f>
        <v>Monthly</v>
      </c>
      <c r="AC137" s="23" t="str">
        <f>INDEX($J$20:$J$1603,MATCH($R137,$B$20:$B$1603,0))</f>
        <v/>
      </c>
      <c r="AD137" s="23" t="str">
        <f>IF(COUNTIFS($AH:$AH,$R137,$AU:$AU,"Yes",$AJ:$AJ,"&gt;="&amp;'Step 1'!$C$7,$AJ:$AJ,"&lt;="&amp;'Step 1'!$C$8)&gt;0,"Yes","No")</f>
        <v>No</v>
      </c>
      <c r="AG137" t="s">
        <v>1929</v>
      </c>
      <c r="AH137" t="s">
        <v>640</v>
      </c>
      <c r="AI137" t="s">
        <v>643</v>
      </c>
      <c r="AJ137" s="1">
        <v>44759</v>
      </c>
      <c r="AK137" t="s">
        <v>17</v>
      </c>
      <c r="AL137" t="s">
        <v>18</v>
      </c>
      <c r="AM137">
        <v>75</v>
      </c>
      <c r="AN137">
        <v>60</v>
      </c>
      <c r="AO137" s="24" t="str">
        <f>INDEX('Step 2-12'!$Z:$Z,MATCH('Step 2-12'!$AH137,'Step 2-12'!$R:$R,0))</f>
        <v>Email</v>
      </c>
      <c r="AP137" s="24" t="str">
        <f>INDEX('Step 2-12'!$V:$V,MATCH('Step 2-12'!$AH137,'Step 2-12'!$R:$R,0))</f>
        <v>Asia-Pacific</v>
      </c>
      <c r="AQ137" s="24" t="str">
        <f>INDEX('Step 2-12'!$W:$W,MATCH('Step 2-12'!$AH137,'Step 2-12'!$R:$R,0))</f>
        <v>Retail</v>
      </c>
      <c r="AR137" s="24" t="str">
        <f>INDEX('Step 2-12'!$X:$X,MATCH('Step 2-12'!$AH137,'Step 2-12'!$R:$R,0))</f>
        <v>Mid-Market</v>
      </c>
      <c r="AS137" s="23" t="str">
        <f>INDEX('Step 2-12'!$AA:$AA,MATCH('Step 2-12'!$AH137,'Step 2-12'!$R:$R,0))</f>
        <v>Basic</v>
      </c>
      <c r="AT137" s="23" t="str">
        <f>INDEX('Step 2-12'!$AB:$AB,MATCH('Step 2-12'!$AH137,'Step 2-12'!$R:$R,0))</f>
        <v>Monthly</v>
      </c>
      <c r="AU137" s="23" t="str">
        <f>INDEX($J$20:$J$1603,MATCH($AH137,$B$20:$B$1603,0))</f>
        <v/>
      </c>
    </row>
    <row r="138" spans="1:47" x14ac:dyDescent="0.25">
      <c r="A138" t="s">
        <v>154</v>
      </c>
      <c r="B138" t="s">
        <v>146</v>
      </c>
      <c r="C138" t="s">
        <v>17</v>
      </c>
      <c r="D138" s="1" t="s">
        <v>18</v>
      </c>
      <c r="E138" s="1">
        <v>45436</v>
      </c>
      <c r="F138" s="1">
        <v>45466</v>
      </c>
      <c r="G138" t="s">
        <v>19</v>
      </c>
      <c r="H138">
        <v>75</v>
      </c>
      <c r="I138" s="23" t="str">
        <f>IF(AND(E138&lt;=EOMONTH('Step 1'!$C$7,0),F138&gt;='Step 1'!$C$7),"Yes","No")</f>
        <v>No</v>
      </c>
      <c r="J138" s="23" t="str">
        <f>IF(I138="Yes",IF(COUNTIFS($B$21:$B138,B138,$I$21:$I138,"Yes")=1,"Yes",""),"")</f>
        <v/>
      </c>
      <c r="K138" s="23" t="str">
        <f>IF(J138="Yes",IF(COUNTIFS($B:$B,B138,$F:$F,"&gt;="&amp;'Step 1'!$C$8)&gt;0,"Retained","Churned"),"")</f>
        <v/>
      </c>
      <c r="L138" s="24">
        <f>_xlfn.MINIFS($E:$E,$B:$B,B138)</f>
        <v>45188</v>
      </c>
      <c r="M138" s="24" t="str">
        <f>INDEX($C:$C,MATCH($L138,$E:$E,0))</f>
        <v>Basic</v>
      </c>
      <c r="N138" s="24" t="str">
        <f>INDEX($D:$D,MATCH($L138,$E:$E,0))</f>
        <v>Monthly</v>
      </c>
      <c r="O138" s="23" t="str">
        <f>INDEX('Step 2-12'!$W:$W,MATCH('Step 2-12'!$B138,'Step 2-12'!$R:$R,0))</f>
        <v>Education</v>
      </c>
      <c r="P138" s="23" t="str">
        <f>INDEX('Step 2-12'!$Z:$Z,MATCH('Step 2-12'!$B138,'Step 2-12'!$R:$R,0))</f>
        <v>Affiliate</v>
      </c>
      <c r="R138" t="s">
        <v>1143</v>
      </c>
      <c r="S138" t="s">
        <v>4394</v>
      </c>
      <c r="T138" t="s">
        <v>4395</v>
      </c>
      <c r="U138" t="s">
        <v>4396</v>
      </c>
      <c r="V138" t="s">
        <v>4045</v>
      </c>
      <c r="W138" t="s">
        <v>4085</v>
      </c>
      <c r="X138" t="s">
        <v>86</v>
      </c>
      <c r="Y138" s="1">
        <v>45245</v>
      </c>
      <c r="Z138" t="s">
        <v>4035</v>
      </c>
      <c r="AA138" s="23" t="str">
        <f>INDEX('Step 2-12'!$M:$M,MATCH('Step 2-12'!$R138,'Step 2-12'!$B:$B,0))</f>
        <v>Basic</v>
      </c>
      <c r="AB138" s="23" t="str">
        <f>INDEX('Step 2-12'!$N:$N,MATCH('Step 2-12'!$R138,'Step 2-12'!$B:$B,0))</f>
        <v>Monthly</v>
      </c>
      <c r="AC138" s="23" t="str">
        <f>INDEX($J$20:$J$1603,MATCH($R138,$B$20:$B$1603,0))</f>
        <v/>
      </c>
      <c r="AD138" s="23" t="str">
        <f>IF(COUNTIFS($AH:$AH,$R138,$AU:$AU,"Yes",$AJ:$AJ,"&gt;="&amp;'Step 1'!$C$7,$AJ:$AJ,"&lt;="&amp;'Step 1'!$C$8)&gt;0,"Yes","No")</f>
        <v>No</v>
      </c>
      <c r="AG138" t="s">
        <v>1930</v>
      </c>
      <c r="AH138" t="s">
        <v>640</v>
      </c>
      <c r="AI138" t="s">
        <v>644</v>
      </c>
      <c r="AJ138" s="1">
        <v>44790</v>
      </c>
      <c r="AK138" t="s">
        <v>50</v>
      </c>
      <c r="AL138" t="s">
        <v>18</v>
      </c>
      <c r="AM138">
        <v>135</v>
      </c>
      <c r="AN138">
        <v>110.7</v>
      </c>
      <c r="AO138" s="24" t="str">
        <f>INDEX('Step 2-12'!$Z:$Z,MATCH('Step 2-12'!$AH138,'Step 2-12'!$R:$R,0))</f>
        <v>Email</v>
      </c>
      <c r="AP138" s="24" t="str">
        <f>INDEX('Step 2-12'!$V:$V,MATCH('Step 2-12'!$AH138,'Step 2-12'!$R:$R,0))</f>
        <v>Asia-Pacific</v>
      </c>
      <c r="AQ138" s="24" t="str">
        <f>INDEX('Step 2-12'!$W:$W,MATCH('Step 2-12'!$AH138,'Step 2-12'!$R:$R,0))</f>
        <v>Retail</v>
      </c>
      <c r="AR138" s="24" t="str">
        <f>INDEX('Step 2-12'!$X:$X,MATCH('Step 2-12'!$AH138,'Step 2-12'!$R:$R,0))</f>
        <v>Mid-Market</v>
      </c>
      <c r="AS138" s="23" t="str">
        <f>INDEX('Step 2-12'!$AA:$AA,MATCH('Step 2-12'!$AH138,'Step 2-12'!$R:$R,0))</f>
        <v>Basic</v>
      </c>
      <c r="AT138" s="23" t="str">
        <f>INDEX('Step 2-12'!$AB:$AB,MATCH('Step 2-12'!$AH138,'Step 2-12'!$R:$R,0))</f>
        <v>Monthly</v>
      </c>
      <c r="AU138" s="23" t="str">
        <f>INDEX($J$20:$J$1603,MATCH($AH138,$B$20:$B$1603,0))</f>
        <v/>
      </c>
    </row>
    <row r="139" spans="1:47" x14ac:dyDescent="0.25">
      <c r="A139" t="s">
        <v>155</v>
      </c>
      <c r="B139" t="s">
        <v>146</v>
      </c>
      <c r="C139" t="s">
        <v>17</v>
      </c>
      <c r="D139" s="1" t="s">
        <v>18</v>
      </c>
      <c r="E139" s="1">
        <v>45467</v>
      </c>
      <c r="F139" s="1">
        <v>45497</v>
      </c>
      <c r="G139" t="s">
        <v>19</v>
      </c>
      <c r="H139">
        <v>75</v>
      </c>
      <c r="I139" s="23" t="str">
        <f>IF(AND(E139&lt;=EOMONTH('Step 1'!$C$7,0),F139&gt;='Step 1'!$C$7),"Yes","No")</f>
        <v>No</v>
      </c>
      <c r="J139" s="23" t="str">
        <f>IF(I139="Yes",IF(COUNTIFS($B$21:$B139,B139,$I$21:$I139,"Yes")=1,"Yes",""),"")</f>
        <v/>
      </c>
      <c r="K139" s="23" t="str">
        <f>IF(J139="Yes",IF(COUNTIFS($B:$B,B139,$F:$F,"&gt;="&amp;'Step 1'!$C$8)&gt;0,"Retained","Churned"),"")</f>
        <v/>
      </c>
      <c r="L139" s="24">
        <f>_xlfn.MINIFS($E:$E,$B:$B,B139)</f>
        <v>45188</v>
      </c>
      <c r="M139" s="24" t="str">
        <f>INDEX($C:$C,MATCH($L139,$E:$E,0))</f>
        <v>Basic</v>
      </c>
      <c r="N139" s="24" t="str">
        <f>INDEX($D:$D,MATCH($L139,$E:$E,0))</f>
        <v>Monthly</v>
      </c>
      <c r="O139" s="23" t="str">
        <f>INDEX('Step 2-12'!$W:$W,MATCH('Step 2-12'!$B139,'Step 2-12'!$R:$R,0))</f>
        <v>Education</v>
      </c>
      <c r="P139" s="23" t="str">
        <f>INDEX('Step 2-12'!$Z:$Z,MATCH('Step 2-12'!$B139,'Step 2-12'!$R:$R,0))</f>
        <v>Affiliate</v>
      </c>
      <c r="R139" t="s">
        <v>1158</v>
      </c>
      <c r="S139" t="s">
        <v>4397</v>
      </c>
      <c r="T139" t="s">
        <v>4398</v>
      </c>
      <c r="U139" t="s">
        <v>4399</v>
      </c>
      <c r="V139" t="s">
        <v>4032</v>
      </c>
      <c r="W139" t="s">
        <v>4040</v>
      </c>
      <c r="X139" t="s">
        <v>4034</v>
      </c>
      <c r="Y139" s="1">
        <v>44606</v>
      </c>
      <c r="Z139" t="s">
        <v>4035</v>
      </c>
      <c r="AA139" s="23" t="str">
        <f>INDEX('Step 2-12'!$M:$M,MATCH('Step 2-12'!$R139,'Step 2-12'!$B:$B,0))</f>
        <v>Basic</v>
      </c>
      <c r="AB139" s="23" t="str">
        <f>INDEX('Step 2-12'!$N:$N,MATCH('Step 2-12'!$R139,'Step 2-12'!$B:$B,0))</f>
        <v>Monthly</v>
      </c>
      <c r="AC139" s="23" t="str">
        <f>INDEX($J$20:$J$1603,MATCH($R139,$B$20:$B$1603,0))</f>
        <v/>
      </c>
      <c r="AD139" s="23" t="str">
        <f>IF(COUNTIFS($AH:$AH,$R139,$AU:$AU,"Yes",$AJ:$AJ,"&gt;="&amp;'Step 1'!$C$7,$AJ:$AJ,"&lt;="&amp;'Step 1'!$C$8)&gt;0,"Yes","No")</f>
        <v>No</v>
      </c>
      <c r="AG139" t="s">
        <v>1931</v>
      </c>
      <c r="AH139" t="s">
        <v>640</v>
      </c>
      <c r="AI139" t="s">
        <v>645</v>
      </c>
      <c r="AJ139" s="1">
        <v>44821</v>
      </c>
      <c r="AK139" t="s">
        <v>50</v>
      </c>
      <c r="AL139" t="s">
        <v>18</v>
      </c>
      <c r="AM139">
        <v>135</v>
      </c>
      <c r="AN139">
        <v>110.7</v>
      </c>
      <c r="AO139" s="24" t="str">
        <f>INDEX('Step 2-12'!$Z:$Z,MATCH('Step 2-12'!$AH139,'Step 2-12'!$R:$R,0))</f>
        <v>Email</v>
      </c>
      <c r="AP139" s="24" t="str">
        <f>INDEX('Step 2-12'!$V:$V,MATCH('Step 2-12'!$AH139,'Step 2-12'!$R:$R,0))</f>
        <v>Asia-Pacific</v>
      </c>
      <c r="AQ139" s="24" t="str">
        <f>INDEX('Step 2-12'!$W:$W,MATCH('Step 2-12'!$AH139,'Step 2-12'!$R:$R,0))</f>
        <v>Retail</v>
      </c>
      <c r="AR139" s="24" t="str">
        <f>INDEX('Step 2-12'!$X:$X,MATCH('Step 2-12'!$AH139,'Step 2-12'!$R:$R,0))</f>
        <v>Mid-Market</v>
      </c>
      <c r="AS139" s="23" t="str">
        <f>INDEX('Step 2-12'!$AA:$AA,MATCH('Step 2-12'!$AH139,'Step 2-12'!$R:$R,0))</f>
        <v>Basic</v>
      </c>
      <c r="AT139" s="23" t="str">
        <f>INDEX('Step 2-12'!$AB:$AB,MATCH('Step 2-12'!$AH139,'Step 2-12'!$R:$R,0))</f>
        <v>Monthly</v>
      </c>
      <c r="AU139" s="23" t="str">
        <f>INDEX($J$20:$J$1603,MATCH($AH139,$B$20:$B$1603,0))</f>
        <v/>
      </c>
    </row>
    <row r="140" spans="1:47" x14ac:dyDescent="0.25">
      <c r="A140" t="s">
        <v>156</v>
      </c>
      <c r="B140" t="s">
        <v>146</v>
      </c>
      <c r="C140" t="s">
        <v>17</v>
      </c>
      <c r="D140" s="1" t="s">
        <v>18</v>
      </c>
      <c r="E140" s="1">
        <v>45498</v>
      </c>
      <c r="F140" s="1">
        <v>45528</v>
      </c>
      <c r="G140" t="s">
        <v>19</v>
      </c>
      <c r="H140">
        <v>75</v>
      </c>
      <c r="I140" s="23" t="str">
        <f>IF(AND(E140&lt;=EOMONTH('Step 1'!$C$7,0),F140&gt;='Step 1'!$C$7),"Yes","No")</f>
        <v>No</v>
      </c>
      <c r="J140" s="23" t="str">
        <f>IF(I140="Yes",IF(COUNTIFS($B$21:$B140,B140,$I$21:$I140,"Yes")=1,"Yes",""),"")</f>
        <v/>
      </c>
      <c r="K140" s="23" t="str">
        <f>IF(J140="Yes",IF(COUNTIFS($B:$B,B140,$F:$F,"&gt;="&amp;'Step 1'!$C$8)&gt;0,"Retained","Churned"),"")</f>
        <v/>
      </c>
      <c r="L140" s="24">
        <f>_xlfn.MINIFS($E:$E,$B:$B,B140)</f>
        <v>45188</v>
      </c>
      <c r="M140" s="24" t="str">
        <f>INDEX($C:$C,MATCH($L140,$E:$E,0))</f>
        <v>Basic</v>
      </c>
      <c r="N140" s="24" t="str">
        <f>INDEX($D:$D,MATCH($L140,$E:$E,0))</f>
        <v>Monthly</v>
      </c>
      <c r="O140" s="23" t="str">
        <f>INDEX('Step 2-12'!$W:$W,MATCH('Step 2-12'!$B140,'Step 2-12'!$R:$R,0))</f>
        <v>Education</v>
      </c>
      <c r="P140" s="23" t="str">
        <f>INDEX('Step 2-12'!$Z:$Z,MATCH('Step 2-12'!$B140,'Step 2-12'!$R:$R,0))</f>
        <v>Affiliate</v>
      </c>
      <c r="R140" t="s">
        <v>1164</v>
      </c>
      <c r="S140" t="s">
        <v>4400</v>
      </c>
      <c r="T140" t="s">
        <v>4401</v>
      </c>
      <c r="U140" t="s">
        <v>4402</v>
      </c>
      <c r="V140" t="s">
        <v>4032</v>
      </c>
      <c r="W140" t="s">
        <v>4085</v>
      </c>
      <c r="X140" t="s">
        <v>4034</v>
      </c>
      <c r="Y140" s="1">
        <v>45243</v>
      </c>
      <c r="Z140" t="s">
        <v>4035</v>
      </c>
      <c r="AA140" s="23" t="str">
        <f>INDEX('Step 2-12'!$M:$M,MATCH('Step 2-12'!$R140,'Step 2-12'!$B:$B,0))</f>
        <v>Basic</v>
      </c>
      <c r="AB140" s="23" t="str">
        <f>INDEX('Step 2-12'!$N:$N,MATCH('Step 2-12'!$R140,'Step 2-12'!$B:$B,0))</f>
        <v>Monthly</v>
      </c>
      <c r="AC140" s="23" t="str">
        <f>INDEX($J$20:$J$1603,MATCH($R140,$B$20:$B$1603,0))</f>
        <v/>
      </c>
      <c r="AD140" s="23" t="str">
        <f>IF(COUNTIFS($AH:$AH,$R140,$AU:$AU,"Yes",$AJ:$AJ,"&gt;="&amp;'Step 1'!$C$7,$AJ:$AJ,"&lt;="&amp;'Step 1'!$C$8)&gt;0,"Yes","No")</f>
        <v>No</v>
      </c>
      <c r="AG140" t="s">
        <v>1932</v>
      </c>
      <c r="AH140" t="s">
        <v>640</v>
      </c>
      <c r="AI140" t="s">
        <v>645</v>
      </c>
      <c r="AJ140" s="1">
        <v>44851</v>
      </c>
      <c r="AK140" t="s">
        <v>50</v>
      </c>
      <c r="AL140" t="s">
        <v>18</v>
      </c>
      <c r="AM140">
        <v>135</v>
      </c>
      <c r="AN140">
        <v>110.7</v>
      </c>
      <c r="AO140" s="24" t="str">
        <f>INDEX('Step 2-12'!$Z:$Z,MATCH('Step 2-12'!$AH140,'Step 2-12'!$R:$R,0))</f>
        <v>Email</v>
      </c>
      <c r="AP140" s="24" t="str">
        <f>INDEX('Step 2-12'!$V:$V,MATCH('Step 2-12'!$AH140,'Step 2-12'!$R:$R,0))</f>
        <v>Asia-Pacific</v>
      </c>
      <c r="AQ140" s="24" t="str">
        <f>INDEX('Step 2-12'!$W:$W,MATCH('Step 2-12'!$AH140,'Step 2-12'!$R:$R,0))</f>
        <v>Retail</v>
      </c>
      <c r="AR140" s="24" t="str">
        <f>INDEX('Step 2-12'!$X:$X,MATCH('Step 2-12'!$AH140,'Step 2-12'!$R:$R,0))</f>
        <v>Mid-Market</v>
      </c>
      <c r="AS140" s="23" t="str">
        <f>INDEX('Step 2-12'!$AA:$AA,MATCH('Step 2-12'!$AH140,'Step 2-12'!$R:$R,0))</f>
        <v>Basic</v>
      </c>
      <c r="AT140" s="23" t="str">
        <f>INDEX('Step 2-12'!$AB:$AB,MATCH('Step 2-12'!$AH140,'Step 2-12'!$R:$R,0))</f>
        <v>Monthly</v>
      </c>
      <c r="AU140" s="23" t="str">
        <f>INDEX($J$20:$J$1603,MATCH($AH140,$B$20:$B$1603,0))</f>
        <v/>
      </c>
    </row>
    <row r="141" spans="1:47" x14ac:dyDescent="0.25">
      <c r="A141" t="s">
        <v>157</v>
      </c>
      <c r="B141" t="s">
        <v>146</v>
      </c>
      <c r="C141" t="s">
        <v>17</v>
      </c>
      <c r="D141" s="1" t="s">
        <v>18</v>
      </c>
      <c r="E141" s="1">
        <v>45529</v>
      </c>
      <c r="F141" s="1">
        <v>45559</v>
      </c>
      <c r="G141" t="s">
        <v>19</v>
      </c>
      <c r="H141">
        <v>75</v>
      </c>
      <c r="I141" s="23" t="str">
        <f>IF(AND(E141&lt;=EOMONTH('Step 1'!$C$7,0),F141&gt;='Step 1'!$C$7),"Yes","No")</f>
        <v>No</v>
      </c>
      <c r="J141" s="23" t="str">
        <f>IF(I141="Yes",IF(COUNTIFS($B$21:$B141,B141,$I$21:$I141,"Yes")=1,"Yes",""),"")</f>
        <v/>
      </c>
      <c r="K141" s="23" t="str">
        <f>IF(J141="Yes",IF(COUNTIFS($B:$B,B141,$F:$F,"&gt;="&amp;'Step 1'!$C$8)&gt;0,"Retained","Churned"),"")</f>
        <v/>
      </c>
      <c r="L141" s="24">
        <f>_xlfn.MINIFS($E:$E,$B:$B,B141)</f>
        <v>45188</v>
      </c>
      <c r="M141" s="24" t="str">
        <f>INDEX($C:$C,MATCH($L141,$E:$E,0))</f>
        <v>Basic</v>
      </c>
      <c r="N141" s="24" t="str">
        <f>INDEX($D:$D,MATCH($L141,$E:$E,0))</f>
        <v>Monthly</v>
      </c>
      <c r="O141" s="23" t="str">
        <f>INDEX('Step 2-12'!$W:$W,MATCH('Step 2-12'!$B141,'Step 2-12'!$R:$R,0))</f>
        <v>Education</v>
      </c>
      <c r="P141" s="23" t="str">
        <f>INDEX('Step 2-12'!$Z:$Z,MATCH('Step 2-12'!$B141,'Step 2-12'!$R:$R,0))</f>
        <v>Affiliate</v>
      </c>
      <c r="R141" t="s">
        <v>1169</v>
      </c>
      <c r="S141" t="s">
        <v>4403</v>
      </c>
      <c r="T141" t="s">
        <v>4404</v>
      </c>
      <c r="U141" t="s">
        <v>4405</v>
      </c>
      <c r="V141" t="s">
        <v>4045</v>
      </c>
      <c r="W141" t="s">
        <v>4064</v>
      </c>
      <c r="X141" t="s">
        <v>4054</v>
      </c>
      <c r="Y141" s="1">
        <v>45402</v>
      </c>
      <c r="Z141" t="s">
        <v>4050</v>
      </c>
      <c r="AA141" s="23" t="str">
        <f>INDEX('Step 2-12'!$M:$M,MATCH('Step 2-12'!$R141,'Step 2-12'!$B:$B,0))</f>
        <v>Basic</v>
      </c>
      <c r="AB141" s="23" t="str">
        <f>INDEX('Step 2-12'!$N:$N,MATCH('Step 2-12'!$R141,'Step 2-12'!$B:$B,0))</f>
        <v>Monthly</v>
      </c>
      <c r="AC141" s="23" t="str">
        <f>INDEX($J$20:$J$1603,MATCH($R141,$B$20:$B$1603,0))</f>
        <v/>
      </c>
      <c r="AD141" s="23" t="str">
        <f>IF(COUNTIFS($AH:$AH,$R141,$AU:$AU,"Yes",$AJ:$AJ,"&gt;="&amp;'Step 1'!$C$7,$AJ:$AJ,"&lt;="&amp;'Step 1'!$C$8)&gt;0,"Yes","No")</f>
        <v>No</v>
      </c>
      <c r="AG141" t="s">
        <v>1933</v>
      </c>
      <c r="AH141" t="s">
        <v>640</v>
      </c>
      <c r="AI141" t="s">
        <v>646</v>
      </c>
      <c r="AJ141" s="1">
        <v>44852</v>
      </c>
      <c r="AK141" t="s">
        <v>50</v>
      </c>
      <c r="AL141" t="s">
        <v>18</v>
      </c>
      <c r="AM141">
        <v>135</v>
      </c>
      <c r="AN141">
        <v>110.7</v>
      </c>
      <c r="AO141" s="24" t="str">
        <f>INDEX('Step 2-12'!$Z:$Z,MATCH('Step 2-12'!$AH141,'Step 2-12'!$R:$R,0))</f>
        <v>Email</v>
      </c>
      <c r="AP141" s="24" t="str">
        <f>INDEX('Step 2-12'!$V:$V,MATCH('Step 2-12'!$AH141,'Step 2-12'!$R:$R,0))</f>
        <v>Asia-Pacific</v>
      </c>
      <c r="AQ141" s="24" t="str">
        <f>INDEX('Step 2-12'!$W:$W,MATCH('Step 2-12'!$AH141,'Step 2-12'!$R:$R,0))</f>
        <v>Retail</v>
      </c>
      <c r="AR141" s="24" t="str">
        <f>INDEX('Step 2-12'!$X:$X,MATCH('Step 2-12'!$AH141,'Step 2-12'!$R:$R,0))</f>
        <v>Mid-Market</v>
      </c>
      <c r="AS141" s="23" t="str">
        <f>INDEX('Step 2-12'!$AA:$AA,MATCH('Step 2-12'!$AH141,'Step 2-12'!$R:$R,0))</f>
        <v>Basic</v>
      </c>
      <c r="AT141" s="23" t="str">
        <f>INDEX('Step 2-12'!$AB:$AB,MATCH('Step 2-12'!$AH141,'Step 2-12'!$R:$R,0))</f>
        <v>Monthly</v>
      </c>
      <c r="AU141" s="23" t="str">
        <f>INDEX($J$20:$J$1603,MATCH($AH141,$B$20:$B$1603,0))</f>
        <v/>
      </c>
    </row>
    <row r="142" spans="1:47" x14ac:dyDescent="0.25">
      <c r="A142" t="s">
        <v>158</v>
      </c>
      <c r="B142" t="s">
        <v>146</v>
      </c>
      <c r="C142" t="s">
        <v>17</v>
      </c>
      <c r="D142" s="1" t="s">
        <v>18</v>
      </c>
      <c r="E142" s="1">
        <v>45560</v>
      </c>
      <c r="F142" s="1">
        <v>45590</v>
      </c>
      <c r="G142" t="s">
        <v>19</v>
      </c>
      <c r="H142">
        <v>75</v>
      </c>
      <c r="I142" s="23" t="str">
        <f>IF(AND(E142&lt;=EOMONTH('Step 1'!$C$7,0),F142&gt;='Step 1'!$C$7),"Yes","No")</f>
        <v>No</v>
      </c>
      <c r="J142" s="23" t="str">
        <f>IF(I142="Yes",IF(COUNTIFS($B$21:$B142,B142,$I$21:$I142,"Yes")=1,"Yes",""),"")</f>
        <v/>
      </c>
      <c r="K142" s="23" t="str">
        <f>IF(J142="Yes",IF(COUNTIFS($B:$B,B142,$F:$F,"&gt;="&amp;'Step 1'!$C$8)&gt;0,"Retained","Churned"),"")</f>
        <v/>
      </c>
      <c r="L142" s="24">
        <f>_xlfn.MINIFS($E:$E,$B:$B,B142)</f>
        <v>45188</v>
      </c>
      <c r="M142" s="24" t="str">
        <f>INDEX($C:$C,MATCH($L142,$E:$E,0))</f>
        <v>Basic</v>
      </c>
      <c r="N142" s="24" t="str">
        <f>INDEX($D:$D,MATCH($L142,$E:$E,0))</f>
        <v>Monthly</v>
      </c>
      <c r="O142" s="23" t="str">
        <f>INDEX('Step 2-12'!$W:$W,MATCH('Step 2-12'!$B142,'Step 2-12'!$R:$R,0))</f>
        <v>Education</v>
      </c>
      <c r="P142" s="23" t="str">
        <f>INDEX('Step 2-12'!$Z:$Z,MATCH('Step 2-12'!$B142,'Step 2-12'!$R:$R,0))</f>
        <v>Affiliate</v>
      </c>
      <c r="R142" t="s">
        <v>1179</v>
      </c>
      <c r="S142" t="s">
        <v>4406</v>
      </c>
      <c r="T142" t="s">
        <v>4407</v>
      </c>
      <c r="U142" t="s">
        <v>4408</v>
      </c>
      <c r="V142" t="s">
        <v>4032</v>
      </c>
      <c r="W142" t="s">
        <v>4040</v>
      </c>
      <c r="X142" t="s">
        <v>4034</v>
      </c>
      <c r="Y142" s="1">
        <v>45330</v>
      </c>
      <c r="Z142" t="s">
        <v>4023</v>
      </c>
      <c r="AA142" s="23" t="str">
        <f>INDEX('Step 2-12'!$M:$M,MATCH('Step 2-12'!$R142,'Step 2-12'!$B:$B,0))</f>
        <v>Basic</v>
      </c>
      <c r="AB142" s="23" t="str">
        <f>INDEX('Step 2-12'!$N:$N,MATCH('Step 2-12'!$R142,'Step 2-12'!$B:$B,0))</f>
        <v>Monthly</v>
      </c>
      <c r="AC142" s="23" t="str">
        <f>INDEX($J$20:$J$1603,MATCH($R142,$B$20:$B$1603,0))</f>
        <v/>
      </c>
      <c r="AD142" s="23" t="str">
        <f>IF(COUNTIFS($AH:$AH,$R142,$AU:$AU,"Yes",$AJ:$AJ,"&gt;="&amp;'Step 1'!$C$7,$AJ:$AJ,"&lt;="&amp;'Step 1'!$C$8)&gt;0,"Yes","No")</f>
        <v>No</v>
      </c>
      <c r="AG142" t="s">
        <v>1934</v>
      </c>
      <c r="AH142" t="s">
        <v>640</v>
      </c>
      <c r="AI142" t="s">
        <v>647</v>
      </c>
      <c r="AJ142" s="1">
        <v>44883</v>
      </c>
      <c r="AK142" t="s">
        <v>50</v>
      </c>
      <c r="AL142" t="s">
        <v>18</v>
      </c>
      <c r="AM142">
        <v>135</v>
      </c>
      <c r="AN142">
        <v>110.7</v>
      </c>
      <c r="AO142" s="24" t="str">
        <f>INDEX('Step 2-12'!$Z:$Z,MATCH('Step 2-12'!$AH142,'Step 2-12'!$R:$R,0))</f>
        <v>Email</v>
      </c>
      <c r="AP142" s="24" t="str">
        <f>INDEX('Step 2-12'!$V:$V,MATCH('Step 2-12'!$AH142,'Step 2-12'!$R:$R,0))</f>
        <v>Asia-Pacific</v>
      </c>
      <c r="AQ142" s="24" t="str">
        <f>INDEX('Step 2-12'!$W:$W,MATCH('Step 2-12'!$AH142,'Step 2-12'!$R:$R,0))</f>
        <v>Retail</v>
      </c>
      <c r="AR142" s="24" t="str">
        <f>INDEX('Step 2-12'!$X:$X,MATCH('Step 2-12'!$AH142,'Step 2-12'!$R:$R,0))</f>
        <v>Mid-Market</v>
      </c>
      <c r="AS142" s="23" t="str">
        <f>INDEX('Step 2-12'!$AA:$AA,MATCH('Step 2-12'!$AH142,'Step 2-12'!$R:$R,0))</f>
        <v>Basic</v>
      </c>
      <c r="AT142" s="23" t="str">
        <f>INDEX('Step 2-12'!$AB:$AB,MATCH('Step 2-12'!$AH142,'Step 2-12'!$R:$R,0))</f>
        <v>Monthly</v>
      </c>
      <c r="AU142" s="23" t="str">
        <f>INDEX($J$20:$J$1603,MATCH($AH142,$B$20:$B$1603,0))</f>
        <v/>
      </c>
    </row>
    <row r="143" spans="1:47" x14ac:dyDescent="0.25">
      <c r="A143" t="s">
        <v>159</v>
      </c>
      <c r="B143" t="s">
        <v>146</v>
      </c>
      <c r="C143" t="s">
        <v>17</v>
      </c>
      <c r="D143" s="1" t="s">
        <v>18</v>
      </c>
      <c r="E143" s="1">
        <v>45591</v>
      </c>
      <c r="F143" s="1">
        <v>45621</v>
      </c>
      <c r="G143" t="s">
        <v>19</v>
      </c>
      <c r="H143">
        <v>75</v>
      </c>
      <c r="I143" s="23" t="str">
        <f>IF(AND(E143&lt;=EOMONTH('Step 1'!$C$7,0),F143&gt;='Step 1'!$C$7),"Yes","No")</f>
        <v>No</v>
      </c>
      <c r="J143" s="23" t="str">
        <f>IF(I143="Yes",IF(COUNTIFS($B$21:$B143,B143,$I$21:$I143,"Yes")=1,"Yes",""),"")</f>
        <v/>
      </c>
      <c r="K143" s="23" t="str">
        <f>IF(J143="Yes",IF(COUNTIFS($B:$B,B143,$F:$F,"&gt;="&amp;'Step 1'!$C$8)&gt;0,"Retained","Churned"),"")</f>
        <v/>
      </c>
      <c r="L143" s="24">
        <f>_xlfn.MINIFS($E:$E,$B:$B,B143)</f>
        <v>45188</v>
      </c>
      <c r="M143" s="24" t="str">
        <f>INDEX($C:$C,MATCH($L143,$E:$E,0))</f>
        <v>Basic</v>
      </c>
      <c r="N143" s="24" t="str">
        <f>INDEX($D:$D,MATCH($L143,$E:$E,0))</f>
        <v>Monthly</v>
      </c>
      <c r="O143" s="23" t="str">
        <f>INDEX('Step 2-12'!$W:$W,MATCH('Step 2-12'!$B143,'Step 2-12'!$R:$R,0))</f>
        <v>Education</v>
      </c>
      <c r="P143" s="23" t="str">
        <f>INDEX('Step 2-12'!$Z:$Z,MATCH('Step 2-12'!$B143,'Step 2-12'!$R:$R,0))</f>
        <v>Affiliate</v>
      </c>
      <c r="R143" t="s">
        <v>1184</v>
      </c>
      <c r="S143" t="s">
        <v>4409</v>
      </c>
      <c r="T143" t="s">
        <v>4410</v>
      </c>
      <c r="U143" t="s">
        <v>4411</v>
      </c>
      <c r="V143" t="s">
        <v>4045</v>
      </c>
      <c r="W143" t="s">
        <v>4064</v>
      </c>
      <c r="X143" t="s">
        <v>4034</v>
      </c>
      <c r="Y143" s="1">
        <v>45287</v>
      </c>
      <c r="Z143" t="s">
        <v>4041</v>
      </c>
      <c r="AA143" s="23" t="str">
        <f>INDEX('Step 2-12'!$M:$M,MATCH('Step 2-12'!$R143,'Step 2-12'!$B:$B,0))</f>
        <v>Pro</v>
      </c>
      <c r="AB143" s="23" t="str">
        <f>INDEX('Step 2-12'!$N:$N,MATCH('Step 2-12'!$R143,'Step 2-12'!$B:$B,0))</f>
        <v>Monthly</v>
      </c>
      <c r="AC143" s="23" t="str">
        <f>INDEX($J$20:$J$1603,MATCH($R143,$B$20:$B$1603,0))</f>
        <v/>
      </c>
      <c r="AD143" s="23" t="str">
        <f>IF(COUNTIFS($AH:$AH,$R143,$AU:$AU,"Yes",$AJ:$AJ,"&gt;="&amp;'Step 1'!$C$7,$AJ:$AJ,"&lt;="&amp;'Step 1'!$C$8)&gt;0,"Yes","No")</f>
        <v>No</v>
      </c>
      <c r="AG143" t="s">
        <v>1935</v>
      </c>
      <c r="AH143" t="s">
        <v>640</v>
      </c>
      <c r="AI143" t="s">
        <v>647</v>
      </c>
      <c r="AJ143" s="1">
        <v>44913</v>
      </c>
      <c r="AK143" t="s">
        <v>50</v>
      </c>
      <c r="AL143" t="s">
        <v>18</v>
      </c>
      <c r="AM143">
        <v>135</v>
      </c>
      <c r="AN143">
        <v>110.7</v>
      </c>
      <c r="AO143" s="24" t="str">
        <f>INDEX('Step 2-12'!$Z:$Z,MATCH('Step 2-12'!$AH143,'Step 2-12'!$R:$R,0))</f>
        <v>Email</v>
      </c>
      <c r="AP143" s="24" t="str">
        <f>INDEX('Step 2-12'!$V:$V,MATCH('Step 2-12'!$AH143,'Step 2-12'!$R:$R,0))</f>
        <v>Asia-Pacific</v>
      </c>
      <c r="AQ143" s="24" t="str">
        <f>INDEX('Step 2-12'!$W:$W,MATCH('Step 2-12'!$AH143,'Step 2-12'!$R:$R,0))</f>
        <v>Retail</v>
      </c>
      <c r="AR143" s="24" t="str">
        <f>INDEX('Step 2-12'!$X:$X,MATCH('Step 2-12'!$AH143,'Step 2-12'!$R:$R,0))</f>
        <v>Mid-Market</v>
      </c>
      <c r="AS143" s="23" t="str">
        <f>INDEX('Step 2-12'!$AA:$AA,MATCH('Step 2-12'!$AH143,'Step 2-12'!$R:$R,0))</f>
        <v>Basic</v>
      </c>
      <c r="AT143" s="23" t="str">
        <f>INDEX('Step 2-12'!$AB:$AB,MATCH('Step 2-12'!$AH143,'Step 2-12'!$R:$R,0))</f>
        <v>Monthly</v>
      </c>
      <c r="AU143" s="23" t="str">
        <f>INDEX($J$20:$J$1603,MATCH($AH143,$B$20:$B$1603,0))</f>
        <v/>
      </c>
    </row>
    <row r="144" spans="1:47" x14ac:dyDescent="0.25">
      <c r="A144" t="s">
        <v>160</v>
      </c>
      <c r="B144" t="s">
        <v>146</v>
      </c>
      <c r="C144" t="s">
        <v>17</v>
      </c>
      <c r="D144" s="1" t="s">
        <v>18</v>
      </c>
      <c r="E144" s="1">
        <v>45622</v>
      </c>
      <c r="F144" s="1">
        <v>45652</v>
      </c>
      <c r="G144" t="s">
        <v>19</v>
      </c>
      <c r="H144">
        <v>75</v>
      </c>
      <c r="I144" s="23" t="str">
        <f>IF(AND(E144&lt;=EOMONTH('Step 1'!$C$7,0),F144&gt;='Step 1'!$C$7),"Yes","No")</f>
        <v>No</v>
      </c>
      <c r="J144" s="23" t="str">
        <f>IF(I144="Yes",IF(COUNTIFS($B$21:$B144,B144,$I$21:$I144,"Yes")=1,"Yes",""),"")</f>
        <v/>
      </c>
      <c r="K144" s="23" t="str">
        <f>IF(J144="Yes",IF(COUNTIFS($B:$B,B144,$F:$F,"&gt;="&amp;'Step 1'!$C$8)&gt;0,"Retained","Churned"),"")</f>
        <v/>
      </c>
      <c r="L144" s="24">
        <f>_xlfn.MINIFS($E:$E,$B:$B,B144)</f>
        <v>45188</v>
      </c>
      <c r="M144" s="24" t="str">
        <f>INDEX($C:$C,MATCH($L144,$E:$E,0))</f>
        <v>Basic</v>
      </c>
      <c r="N144" s="24" t="str">
        <f>INDEX($D:$D,MATCH($L144,$E:$E,0))</f>
        <v>Monthly</v>
      </c>
      <c r="O144" s="23" t="str">
        <f>INDEX('Step 2-12'!$W:$W,MATCH('Step 2-12'!$B144,'Step 2-12'!$R:$R,0))</f>
        <v>Education</v>
      </c>
      <c r="P144" s="23" t="str">
        <f>INDEX('Step 2-12'!$Z:$Z,MATCH('Step 2-12'!$B144,'Step 2-12'!$R:$R,0))</f>
        <v>Affiliate</v>
      </c>
      <c r="R144" t="s">
        <v>1197</v>
      </c>
      <c r="S144" t="s">
        <v>4412</v>
      </c>
      <c r="T144" t="s">
        <v>4413</v>
      </c>
      <c r="U144" t="s">
        <v>4414</v>
      </c>
      <c r="V144" t="s">
        <v>4045</v>
      </c>
      <c r="W144" t="s">
        <v>4033</v>
      </c>
      <c r="X144" t="s">
        <v>4054</v>
      </c>
      <c r="Y144" s="1">
        <v>45613</v>
      </c>
      <c r="Z144" t="s">
        <v>4050</v>
      </c>
      <c r="AA144" s="23" t="str">
        <f>INDEX('Step 2-12'!$M:$M,MATCH('Step 2-12'!$R144,'Step 2-12'!$B:$B,0))</f>
        <v>Pro</v>
      </c>
      <c r="AB144" s="23" t="str">
        <f>INDEX('Step 2-12'!$N:$N,MATCH('Step 2-12'!$R144,'Step 2-12'!$B:$B,0))</f>
        <v>Monthly</v>
      </c>
      <c r="AC144" s="23" t="str">
        <f>INDEX($J$20:$J$1603,MATCH($R144,$B$20:$B$1603,0))</f>
        <v/>
      </c>
      <c r="AD144" s="23" t="str">
        <f>IF(COUNTIFS($AH:$AH,$R144,$AU:$AU,"Yes",$AJ:$AJ,"&gt;="&amp;'Step 1'!$C$7,$AJ:$AJ,"&lt;="&amp;'Step 1'!$C$8)&gt;0,"Yes","No")</f>
        <v>No</v>
      </c>
      <c r="AG144" t="s">
        <v>1936</v>
      </c>
      <c r="AH144" t="s">
        <v>640</v>
      </c>
      <c r="AI144" t="s">
        <v>648</v>
      </c>
      <c r="AJ144" s="1">
        <v>44914</v>
      </c>
      <c r="AK144" t="s">
        <v>50</v>
      </c>
      <c r="AL144" t="s">
        <v>18</v>
      </c>
      <c r="AM144">
        <v>135</v>
      </c>
      <c r="AN144">
        <v>110.7</v>
      </c>
      <c r="AO144" s="24" t="str">
        <f>INDEX('Step 2-12'!$Z:$Z,MATCH('Step 2-12'!$AH144,'Step 2-12'!$R:$R,0))</f>
        <v>Email</v>
      </c>
      <c r="AP144" s="24" t="str">
        <f>INDEX('Step 2-12'!$V:$V,MATCH('Step 2-12'!$AH144,'Step 2-12'!$R:$R,0))</f>
        <v>Asia-Pacific</v>
      </c>
      <c r="AQ144" s="24" t="str">
        <f>INDEX('Step 2-12'!$W:$W,MATCH('Step 2-12'!$AH144,'Step 2-12'!$R:$R,0))</f>
        <v>Retail</v>
      </c>
      <c r="AR144" s="24" t="str">
        <f>INDEX('Step 2-12'!$X:$X,MATCH('Step 2-12'!$AH144,'Step 2-12'!$R:$R,0))</f>
        <v>Mid-Market</v>
      </c>
      <c r="AS144" s="23" t="str">
        <f>INDEX('Step 2-12'!$AA:$AA,MATCH('Step 2-12'!$AH144,'Step 2-12'!$R:$R,0))</f>
        <v>Basic</v>
      </c>
      <c r="AT144" s="23" t="str">
        <f>INDEX('Step 2-12'!$AB:$AB,MATCH('Step 2-12'!$AH144,'Step 2-12'!$R:$R,0))</f>
        <v>Monthly</v>
      </c>
      <c r="AU144" s="23" t="str">
        <f>INDEX($J$20:$J$1603,MATCH($AH144,$B$20:$B$1603,0))</f>
        <v/>
      </c>
    </row>
    <row r="145" spans="1:47" x14ac:dyDescent="0.25">
      <c r="A145" t="s">
        <v>161</v>
      </c>
      <c r="B145" t="s">
        <v>146</v>
      </c>
      <c r="C145" t="s">
        <v>17</v>
      </c>
      <c r="D145" s="1" t="s">
        <v>18</v>
      </c>
      <c r="E145" s="1">
        <v>45653</v>
      </c>
      <c r="F145" s="1">
        <v>45658</v>
      </c>
      <c r="G145" t="s">
        <v>19</v>
      </c>
      <c r="H145">
        <v>75</v>
      </c>
      <c r="I145" s="23" t="str">
        <f>IF(AND(E145&lt;=EOMONTH('Step 1'!$C$7,0),F145&gt;='Step 1'!$C$7),"Yes","No")</f>
        <v>No</v>
      </c>
      <c r="J145" s="23" t="str">
        <f>IF(I145="Yes",IF(COUNTIFS($B$21:$B145,B145,$I$21:$I145,"Yes")=1,"Yes",""),"")</f>
        <v/>
      </c>
      <c r="K145" s="23" t="str">
        <f>IF(J145="Yes",IF(COUNTIFS($B:$B,B145,$F:$F,"&gt;="&amp;'Step 1'!$C$8)&gt;0,"Retained","Churned"),"")</f>
        <v/>
      </c>
      <c r="L145" s="24">
        <f>_xlfn.MINIFS($E:$E,$B:$B,B145)</f>
        <v>45188</v>
      </c>
      <c r="M145" s="24" t="str">
        <f>INDEX($C:$C,MATCH($L145,$E:$E,0))</f>
        <v>Basic</v>
      </c>
      <c r="N145" s="24" t="str">
        <f>INDEX($D:$D,MATCH($L145,$E:$E,0))</f>
        <v>Monthly</v>
      </c>
      <c r="O145" s="23" t="str">
        <f>INDEX('Step 2-12'!$W:$W,MATCH('Step 2-12'!$B145,'Step 2-12'!$R:$R,0))</f>
        <v>Education</v>
      </c>
      <c r="P145" s="23" t="str">
        <f>INDEX('Step 2-12'!$Z:$Z,MATCH('Step 2-12'!$B145,'Step 2-12'!$R:$R,0))</f>
        <v>Affiliate</v>
      </c>
      <c r="R145" t="s">
        <v>1199</v>
      </c>
      <c r="S145" t="s">
        <v>4415</v>
      </c>
      <c r="T145" t="s">
        <v>4416</v>
      </c>
      <c r="U145" t="s">
        <v>4417</v>
      </c>
      <c r="V145" t="s">
        <v>4045</v>
      </c>
      <c r="W145" t="s">
        <v>4064</v>
      </c>
      <c r="X145" t="s">
        <v>4034</v>
      </c>
      <c r="Y145" s="1">
        <v>44742</v>
      </c>
      <c r="Z145" t="s">
        <v>4041</v>
      </c>
      <c r="AA145" s="23" t="str">
        <f>INDEX('Step 2-12'!$M:$M,MATCH('Step 2-12'!$R145,'Step 2-12'!$B:$B,0))</f>
        <v>Basic</v>
      </c>
      <c r="AB145" s="23" t="str">
        <f>INDEX('Step 2-12'!$N:$N,MATCH('Step 2-12'!$R145,'Step 2-12'!$B:$B,0))</f>
        <v>Monthly</v>
      </c>
      <c r="AC145" s="23" t="str">
        <f>INDEX($J$20:$J$1603,MATCH($R145,$B$20:$B$1603,0))</f>
        <v/>
      </c>
      <c r="AD145" s="23" t="str">
        <f>IF(COUNTIFS($AH:$AH,$R145,$AU:$AU,"Yes",$AJ:$AJ,"&gt;="&amp;'Step 1'!$C$7,$AJ:$AJ,"&lt;="&amp;'Step 1'!$C$8)&gt;0,"Yes","No")</f>
        <v>No</v>
      </c>
      <c r="AG145" t="s">
        <v>1937</v>
      </c>
      <c r="AH145" t="s">
        <v>640</v>
      </c>
      <c r="AI145" t="s">
        <v>649</v>
      </c>
      <c r="AJ145" s="1">
        <v>44945</v>
      </c>
      <c r="AK145" t="s">
        <v>50</v>
      </c>
      <c r="AL145" t="s">
        <v>18</v>
      </c>
      <c r="AM145">
        <v>135</v>
      </c>
      <c r="AN145">
        <v>110.7</v>
      </c>
      <c r="AO145" s="24" t="str">
        <f>INDEX('Step 2-12'!$Z:$Z,MATCH('Step 2-12'!$AH145,'Step 2-12'!$R:$R,0))</f>
        <v>Email</v>
      </c>
      <c r="AP145" s="24" t="str">
        <f>INDEX('Step 2-12'!$V:$V,MATCH('Step 2-12'!$AH145,'Step 2-12'!$R:$R,0))</f>
        <v>Asia-Pacific</v>
      </c>
      <c r="AQ145" s="24" t="str">
        <f>INDEX('Step 2-12'!$W:$W,MATCH('Step 2-12'!$AH145,'Step 2-12'!$R:$R,0))</f>
        <v>Retail</v>
      </c>
      <c r="AR145" s="24" t="str">
        <f>INDEX('Step 2-12'!$X:$X,MATCH('Step 2-12'!$AH145,'Step 2-12'!$R:$R,0))</f>
        <v>Mid-Market</v>
      </c>
      <c r="AS145" s="23" t="str">
        <f>INDEX('Step 2-12'!$AA:$AA,MATCH('Step 2-12'!$AH145,'Step 2-12'!$R:$R,0))</f>
        <v>Basic</v>
      </c>
      <c r="AT145" s="23" t="str">
        <f>INDEX('Step 2-12'!$AB:$AB,MATCH('Step 2-12'!$AH145,'Step 2-12'!$R:$R,0))</f>
        <v>Monthly</v>
      </c>
      <c r="AU145" s="23" t="str">
        <f>INDEX($J$20:$J$1603,MATCH($AH145,$B$20:$B$1603,0))</f>
        <v/>
      </c>
    </row>
    <row r="146" spans="1:47" x14ac:dyDescent="0.25">
      <c r="A146" t="s">
        <v>162</v>
      </c>
      <c r="B146" t="s">
        <v>163</v>
      </c>
      <c r="C146" t="s">
        <v>86</v>
      </c>
      <c r="D146" s="1" t="s">
        <v>51</v>
      </c>
      <c r="E146" s="1">
        <v>44903</v>
      </c>
      <c r="F146" s="1">
        <v>45268</v>
      </c>
      <c r="G146" t="s">
        <v>19</v>
      </c>
      <c r="H146">
        <v>300</v>
      </c>
      <c r="I146" s="23" t="str">
        <f>IF(AND(E146&lt;=EOMONTH('Step 1'!$C$7,0),F146&gt;='Step 1'!$C$7),"Yes","No")</f>
        <v>Yes</v>
      </c>
      <c r="J146" s="23" t="str">
        <f>IF(I146="Yes",IF(COUNTIFS($B$21:$B146,B146,$I$21:$I146,"Yes")=1,"Yes",""),"")</f>
        <v>Yes</v>
      </c>
      <c r="K146" s="23" t="str">
        <f>IF(J146="Yes",IF(COUNTIFS($B:$B,B146,$F:$F,"&gt;="&amp;'Step 1'!$C$8)&gt;0,"Retained","Churned"),"")</f>
        <v>Retained</v>
      </c>
      <c r="L146" s="24">
        <f>_xlfn.MINIFS($E:$E,$B:$B,B146)</f>
        <v>44903</v>
      </c>
      <c r="M146" s="24" t="str">
        <f>INDEX($C:$C,MATCH($L146,$E:$E,0))</f>
        <v>Enterprise</v>
      </c>
      <c r="N146" s="24" t="str">
        <f>INDEX($D:$D,MATCH($L146,$E:$E,0))</f>
        <v>Annual</v>
      </c>
      <c r="O146" s="23" t="str">
        <f>INDEX('Step 2-12'!$W:$W,MATCH('Step 2-12'!$B146,'Step 2-12'!$R:$R,0))</f>
        <v>Tech</v>
      </c>
      <c r="P146" s="23" t="str">
        <f>INDEX('Step 2-12'!$Z:$Z,MATCH('Step 2-12'!$B146,'Step 2-12'!$R:$R,0))</f>
        <v>Email</v>
      </c>
      <c r="R146" t="s">
        <v>1207</v>
      </c>
      <c r="S146" t="s">
        <v>4418</v>
      </c>
      <c r="T146" t="s">
        <v>4419</v>
      </c>
      <c r="U146" t="s">
        <v>4420</v>
      </c>
      <c r="V146" t="s">
        <v>4045</v>
      </c>
      <c r="W146" t="s">
        <v>4085</v>
      </c>
      <c r="X146" t="s">
        <v>4034</v>
      </c>
      <c r="Y146" s="1">
        <v>44614</v>
      </c>
      <c r="Z146" t="s">
        <v>4035</v>
      </c>
      <c r="AA146" s="23" t="str">
        <f>INDEX('Step 2-12'!$M:$M,MATCH('Step 2-12'!$R146,'Step 2-12'!$B:$B,0))</f>
        <v>Pro</v>
      </c>
      <c r="AB146" s="23" t="str">
        <f>INDEX('Step 2-12'!$N:$N,MATCH('Step 2-12'!$R146,'Step 2-12'!$B:$B,0))</f>
        <v>Monthly</v>
      </c>
      <c r="AC146" s="23" t="str">
        <f>INDEX($J$20:$J$1603,MATCH($R146,$B$20:$B$1603,0))</f>
        <v/>
      </c>
      <c r="AD146" s="23" t="str">
        <f>IF(COUNTIFS($AH:$AH,$R146,$AU:$AU,"Yes",$AJ:$AJ,"&gt;="&amp;'Step 1'!$C$7,$AJ:$AJ,"&lt;="&amp;'Step 1'!$C$8)&gt;0,"Yes","No")</f>
        <v>No</v>
      </c>
      <c r="AG146" t="s">
        <v>1938</v>
      </c>
      <c r="AH146" t="s">
        <v>640</v>
      </c>
      <c r="AI146" t="s">
        <v>650</v>
      </c>
      <c r="AJ146" s="1">
        <v>44976</v>
      </c>
      <c r="AK146" t="s">
        <v>50</v>
      </c>
      <c r="AL146" t="s">
        <v>18</v>
      </c>
      <c r="AM146">
        <v>135</v>
      </c>
      <c r="AN146">
        <v>110.7</v>
      </c>
      <c r="AO146" s="24" t="str">
        <f>INDEX('Step 2-12'!$Z:$Z,MATCH('Step 2-12'!$AH146,'Step 2-12'!$R:$R,0))</f>
        <v>Email</v>
      </c>
      <c r="AP146" s="24" t="str">
        <f>INDEX('Step 2-12'!$V:$V,MATCH('Step 2-12'!$AH146,'Step 2-12'!$R:$R,0))</f>
        <v>Asia-Pacific</v>
      </c>
      <c r="AQ146" s="24" t="str">
        <f>INDEX('Step 2-12'!$W:$W,MATCH('Step 2-12'!$AH146,'Step 2-12'!$R:$R,0))</f>
        <v>Retail</v>
      </c>
      <c r="AR146" s="24" t="str">
        <f>INDEX('Step 2-12'!$X:$X,MATCH('Step 2-12'!$AH146,'Step 2-12'!$R:$R,0))</f>
        <v>Mid-Market</v>
      </c>
      <c r="AS146" s="23" t="str">
        <f>INDEX('Step 2-12'!$AA:$AA,MATCH('Step 2-12'!$AH146,'Step 2-12'!$R:$R,0))</f>
        <v>Basic</v>
      </c>
      <c r="AT146" s="23" t="str">
        <f>INDEX('Step 2-12'!$AB:$AB,MATCH('Step 2-12'!$AH146,'Step 2-12'!$R:$R,0))</f>
        <v>Monthly</v>
      </c>
      <c r="AU146" s="23" t="str">
        <f>INDEX($J$20:$J$1603,MATCH($AH146,$B$20:$B$1603,0))</f>
        <v/>
      </c>
    </row>
    <row r="147" spans="1:47" x14ac:dyDescent="0.25">
      <c r="A147" t="s">
        <v>164</v>
      </c>
      <c r="B147" t="s">
        <v>163</v>
      </c>
      <c r="C147" t="s">
        <v>86</v>
      </c>
      <c r="D147" s="1" t="s">
        <v>51</v>
      </c>
      <c r="E147" s="1">
        <v>45269</v>
      </c>
      <c r="F147" s="1">
        <v>45634</v>
      </c>
      <c r="G147" t="s">
        <v>55</v>
      </c>
      <c r="H147">
        <v>300</v>
      </c>
      <c r="I147" s="23" t="str">
        <f>IF(AND(E147&lt;=EOMONTH('Step 1'!$C$7,0),F147&gt;='Step 1'!$C$7),"Yes","No")</f>
        <v>No</v>
      </c>
      <c r="J147" s="23" t="str">
        <f>IF(I147="Yes",IF(COUNTIFS($B$21:$B147,B147,$I$21:$I147,"Yes")=1,"Yes",""),"")</f>
        <v/>
      </c>
      <c r="K147" s="23" t="str">
        <f>IF(J147="Yes",IF(COUNTIFS($B:$B,B147,$F:$F,"&gt;="&amp;'Step 1'!$C$8)&gt;0,"Retained","Churned"),"")</f>
        <v/>
      </c>
      <c r="L147" s="24">
        <f>_xlfn.MINIFS($E:$E,$B:$B,B147)</f>
        <v>44903</v>
      </c>
      <c r="M147" s="24" t="str">
        <f>INDEX($C:$C,MATCH($L147,$E:$E,0))</f>
        <v>Enterprise</v>
      </c>
      <c r="N147" s="24" t="str">
        <f>INDEX($D:$D,MATCH($L147,$E:$E,0))</f>
        <v>Annual</v>
      </c>
      <c r="O147" s="23" t="str">
        <f>INDEX('Step 2-12'!$W:$W,MATCH('Step 2-12'!$B147,'Step 2-12'!$R:$R,0))</f>
        <v>Tech</v>
      </c>
      <c r="P147" s="23" t="str">
        <f>INDEX('Step 2-12'!$Z:$Z,MATCH('Step 2-12'!$B147,'Step 2-12'!$R:$R,0))</f>
        <v>Email</v>
      </c>
      <c r="R147" t="s">
        <v>1228</v>
      </c>
      <c r="S147" t="s">
        <v>4421</v>
      </c>
      <c r="T147" t="s">
        <v>4422</v>
      </c>
      <c r="U147" t="s">
        <v>4423</v>
      </c>
      <c r="V147" t="s">
        <v>4032</v>
      </c>
      <c r="W147" t="s">
        <v>4064</v>
      </c>
      <c r="X147" t="s">
        <v>4034</v>
      </c>
      <c r="Y147" s="1">
        <v>44573</v>
      </c>
      <c r="Z147" t="s">
        <v>4035</v>
      </c>
      <c r="AA147" s="23" t="str">
        <f>INDEX('Step 2-12'!$M:$M,MATCH('Step 2-12'!$R147,'Step 2-12'!$B:$B,0))</f>
        <v>Basic</v>
      </c>
      <c r="AB147" s="23" t="str">
        <f>INDEX('Step 2-12'!$N:$N,MATCH('Step 2-12'!$R147,'Step 2-12'!$B:$B,0))</f>
        <v>Monthly</v>
      </c>
      <c r="AC147" s="23" t="str">
        <f>INDEX($J$20:$J$1603,MATCH($R147,$B$20:$B$1603,0))</f>
        <v/>
      </c>
      <c r="AD147" s="23" t="str">
        <f>IF(COUNTIFS($AH:$AH,$R147,$AU:$AU,"Yes",$AJ:$AJ,"&gt;="&amp;'Step 1'!$C$7,$AJ:$AJ,"&lt;="&amp;'Step 1'!$C$8)&gt;0,"Yes","No")</f>
        <v>No</v>
      </c>
      <c r="AG147" t="s">
        <v>1939</v>
      </c>
      <c r="AH147" t="s">
        <v>640</v>
      </c>
      <c r="AI147" t="s">
        <v>650</v>
      </c>
      <c r="AJ147" s="1">
        <v>45004</v>
      </c>
      <c r="AK147" t="s">
        <v>50</v>
      </c>
      <c r="AL147" t="s">
        <v>18</v>
      </c>
      <c r="AM147">
        <v>135</v>
      </c>
      <c r="AN147">
        <v>110.7</v>
      </c>
      <c r="AO147" s="24" t="str">
        <f>INDEX('Step 2-12'!$Z:$Z,MATCH('Step 2-12'!$AH147,'Step 2-12'!$R:$R,0))</f>
        <v>Email</v>
      </c>
      <c r="AP147" s="24" t="str">
        <f>INDEX('Step 2-12'!$V:$V,MATCH('Step 2-12'!$AH147,'Step 2-12'!$R:$R,0))</f>
        <v>Asia-Pacific</v>
      </c>
      <c r="AQ147" s="24" t="str">
        <f>INDEX('Step 2-12'!$W:$W,MATCH('Step 2-12'!$AH147,'Step 2-12'!$R:$R,0))</f>
        <v>Retail</v>
      </c>
      <c r="AR147" s="24" t="str">
        <f>INDEX('Step 2-12'!$X:$X,MATCH('Step 2-12'!$AH147,'Step 2-12'!$R:$R,0))</f>
        <v>Mid-Market</v>
      </c>
      <c r="AS147" s="23" t="str">
        <f>INDEX('Step 2-12'!$AA:$AA,MATCH('Step 2-12'!$AH147,'Step 2-12'!$R:$R,0))</f>
        <v>Basic</v>
      </c>
      <c r="AT147" s="23" t="str">
        <f>INDEX('Step 2-12'!$AB:$AB,MATCH('Step 2-12'!$AH147,'Step 2-12'!$R:$R,0))</f>
        <v>Monthly</v>
      </c>
      <c r="AU147" s="23" t="str">
        <f>INDEX($J$20:$J$1603,MATCH($AH147,$B$20:$B$1603,0))</f>
        <v/>
      </c>
    </row>
    <row r="148" spans="1:47" x14ac:dyDescent="0.25">
      <c r="A148" t="s">
        <v>165</v>
      </c>
      <c r="B148" t="s">
        <v>163</v>
      </c>
      <c r="C148" t="s">
        <v>50</v>
      </c>
      <c r="D148" s="1" t="s">
        <v>51</v>
      </c>
      <c r="E148" s="1">
        <v>45635</v>
      </c>
      <c r="F148" s="1">
        <v>45658</v>
      </c>
      <c r="G148" t="s">
        <v>19</v>
      </c>
      <c r="H148">
        <v>120</v>
      </c>
      <c r="I148" s="23" t="str">
        <f>IF(AND(E148&lt;=EOMONTH('Step 1'!$C$7,0),F148&gt;='Step 1'!$C$7),"Yes","No")</f>
        <v>No</v>
      </c>
      <c r="J148" s="23" t="str">
        <f>IF(I148="Yes",IF(COUNTIFS($B$21:$B148,B148,$I$21:$I148,"Yes")=1,"Yes",""),"")</f>
        <v/>
      </c>
      <c r="K148" s="23" t="str">
        <f>IF(J148="Yes",IF(COUNTIFS($B:$B,B148,$F:$F,"&gt;="&amp;'Step 1'!$C$8)&gt;0,"Retained","Churned"),"")</f>
        <v/>
      </c>
      <c r="L148" s="24">
        <f>_xlfn.MINIFS($E:$E,$B:$B,B148)</f>
        <v>44903</v>
      </c>
      <c r="M148" s="24" t="str">
        <f>INDEX($C:$C,MATCH($L148,$E:$E,0))</f>
        <v>Enterprise</v>
      </c>
      <c r="N148" s="24" t="str">
        <f>INDEX($D:$D,MATCH($L148,$E:$E,0))</f>
        <v>Annual</v>
      </c>
      <c r="O148" s="23" t="str">
        <f>INDEX('Step 2-12'!$W:$W,MATCH('Step 2-12'!$B148,'Step 2-12'!$R:$R,0))</f>
        <v>Tech</v>
      </c>
      <c r="P148" s="23" t="str">
        <f>INDEX('Step 2-12'!$Z:$Z,MATCH('Step 2-12'!$B148,'Step 2-12'!$R:$R,0))</f>
        <v>Email</v>
      </c>
      <c r="R148" t="s">
        <v>1255</v>
      </c>
      <c r="S148" t="s">
        <v>4424</v>
      </c>
      <c r="T148" t="s">
        <v>4425</v>
      </c>
      <c r="U148" t="s">
        <v>4426</v>
      </c>
      <c r="V148" t="s">
        <v>4045</v>
      </c>
      <c r="W148" t="s">
        <v>4040</v>
      </c>
      <c r="X148" t="s">
        <v>4034</v>
      </c>
      <c r="Y148" s="1">
        <v>45023</v>
      </c>
      <c r="Z148" t="s">
        <v>4050</v>
      </c>
      <c r="AA148" s="23" t="str">
        <f>INDEX('Step 2-12'!$M:$M,MATCH('Step 2-12'!$R148,'Step 2-12'!$B:$B,0))</f>
        <v>Basic</v>
      </c>
      <c r="AB148" s="23" t="str">
        <f>INDEX('Step 2-12'!$N:$N,MATCH('Step 2-12'!$R148,'Step 2-12'!$B:$B,0))</f>
        <v>Monthly</v>
      </c>
      <c r="AC148" s="23" t="str">
        <f>INDEX($J$20:$J$1603,MATCH($R148,$B$20:$B$1603,0))</f>
        <v/>
      </c>
      <c r="AD148" s="23" t="str">
        <f>IF(COUNTIFS($AH:$AH,$R148,$AU:$AU,"Yes",$AJ:$AJ,"&gt;="&amp;'Step 1'!$C$7,$AJ:$AJ,"&lt;="&amp;'Step 1'!$C$8)&gt;0,"Yes","No")</f>
        <v>No</v>
      </c>
      <c r="AG148" t="s">
        <v>1940</v>
      </c>
      <c r="AH148" t="s">
        <v>640</v>
      </c>
      <c r="AI148" t="s">
        <v>651</v>
      </c>
      <c r="AJ148" s="1">
        <v>45007</v>
      </c>
      <c r="AK148" t="s">
        <v>50</v>
      </c>
      <c r="AL148" t="s">
        <v>18</v>
      </c>
      <c r="AM148">
        <v>135</v>
      </c>
      <c r="AN148">
        <v>110.7</v>
      </c>
      <c r="AO148" s="24" t="str">
        <f>INDEX('Step 2-12'!$Z:$Z,MATCH('Step 2-12'!$AH148,'Step 2-12'!$R:$R,0))</f>
        <v>Email</v>
      </c>
      <c r="AP148" s="24" t="str">
        <f>INDEX('Step 2-12'!$V:$V,MATCH('Step 2-12'!$AH148,'Step 2-12'!$R:$R,0))</f>
        <v>Asia-Pacific</v>
      </c>
      <c r="AQ148" s="24" t="str">
        <f>INDEX('Step 2-12'!$W:$W,MATCH('Step 2-12'!$AH148,'Step 2-12'!$R:$R,0))</f>
        <v>Retail</v>
      </c>
      <c r="AR148" s="24" t="str">
        <f>INDEX('Step 2-12'!$X:$X,MATCH('Step 2-12'!$AH148,'Step 2-12'!$R:$R,0))</f>
        <v>Mid-Market</v>
      </c>
      <c r="AS148" s="23" t="str">
        <f>INDEX('Step 2-12'!$AA:$AA,MATCH('Step 2-12'!$AH148,'Step 2-12'!$R:$R,0))</f>
        <v>Basic</v>
      </c>
      <c r="AT148" s="23" t="str">
        <f>INDEX('Step 2-12'!$AB:$AB,MATCH('Step 2-12'!$AH148,'Step 2-12'!$R:$R,0))</f>
        <v>Monthly</v>
      </c>
      <c r="AU148" s="23" t="str">
        <f>INDEX($J$20:$J$1603,MATCH($AH148,$B$20:$B$1603,0))</f>
        <v/>
      </c>
    </row>
    <row r="149" spans="1:47" x14ac:dyDescent="0.25">
      <c r="A149" t="s">
        <v>166</v>
      </c>
      <c r="B149" t="s">
        <v>167</v>
      </c>
      <c r="C149" t="s">
        <v>17</v>
      </c>
      <c r="D149" s="1" t="s">
        <v>18</v>
      </c>
      <c r="E149" s="1">
        <v>44865</v>
      </c>
      <c r="F149" s="1">
        <v>44895</v>
      </c>
      <c r="G149" t="s">
        <v>19</v>
      </c>
      <c r="H149">
        <v>75</v>
      </c>
      <c r="I149" s="23" t="str">
        <f>IF(AND(E149&lt;=EOMONTH('Step 1'!$C$7,0),F149&gt;='Step 1'!$C$7),"Yes","No")</f>
        <v>No</v>
      </c>
      <c r="J149" s="23" t="str">
        <f>IF(I149="Yes",IF(COUNTIFS($B$21:$B149,B149,$I$21:$I149,"Yes")=1,"Yes",""),"")</f>
        <v/>
      </c>
      <c r="K149" s="23" t="str">
        <f>IF(J149="Yes",IF(COUNTIFS($B:$B,B149,$F:$F,"&gt;="&amp;'Step 1'!$C$8)&gt;0,"Retained","Churned"),"")</f>
        <v/>
      </c>
      <c r="L149" s="24">
        <f>_xlfn.MINIFS($E:$E,$B:$B,B149)</f>
        <v>44865</v>
      </c>
      <c r="M149" s="24" t="str">
        <f>INDEX($C:$C,MATCH($L149,$E:$E,0))</f>
        <v>Basic</v>
      </c>
      <c r="N149" s="24" t="str">
        <f>INDEX($D:$D,MATCH($L149,$E:$E,0))</f>
        <v>Monthly</v>
      </c>
      <c r="O149" s="23" t="str">
        <f>INDEX('Step 2-12'!$W:$W,MATCH('Step 2-12'!$B149,'Step 2-12'!$R:$R,0))</f>
        <v>Retail</v>
      </c>
      <c r="P149" s="23" t="str">
        <f>INDEX('Step 2-12'!$Z:$Z,MATCH('Step 2-12'!$B149,'Step 2-12'!$R:$R,0))</f>
        <v>Content</v>
      </c>
      <c r="R149" t="s">
        <v>1272</v>
      </c>
      <c r="S149" t="s">
        <v>4427</v>
      </c>
      <c r="T149" t="s">
        <v>4428</v>
      </c>
      <c r="U149" t="s">
        <v>4429</v>
      </c>
      <c r="V149" t="s">
        <v>4045</v>
      </c>
      <c r="W149" t="s">
        <v>4085</v>
      </c>
      <c r="X149" t="s">
        <v>4034</v>
      </c>
      <c r="Y149" s="1">
        <v>45335</v>
      </c>
      <c r="Z149" t="s">
        <v>4069</v>
      </c>
      <c r="AA149" s="23" t="str">
        <f>INDEX('Step 2-12'!$M:$M,MATCH('Step 2-12'!$R149,'Step 2-12'!$B:$B,0))</f>
        <v>Pro</v>
      </c>
      <c r="AB149" s="23" t="str">
        <f>INDEX('Step 2-12'!$N:$N,MATCH('Step 2-12'!$R149,'Step 2-12'!$B:$B,0))</f>
        <v>Monthly</v>
      </c>
      <c r="AC149" s="23" t="str">
        <f>INDEX($J$20:$J$1603,MATCH($R149,$B$20:$B$1603,0))</f>
        <v/>
      </c>
      <c r="AD149" s="23" t="str">
        <f>IF(COUNTIFS($AH:$AH,$R149,$AU:$AU,"Yes",$AJ:$AJ,"&gt;="&amp;'Step 1'!$C$7,$AJ:$AJ,"&lt;="&amp;'Step 1'!$C$8)&gt;0,"Yes","No")</f>
        <v>No</v>
      </c>
      <c r="AG149" t="s">
        <v>1941</v>
      </c>
      <c r="AH149" t="s">
        <v>640</v>
      </c>
      <c r="AI149" t="s">
        <v>652</v>
      </c>
      <c r="AJ149" s="1">
        <v>45038</v>
      </c>
      <c r="AK149" t="s">
        <v>50</v>
      </c>
      <c r="AL149" t="s">
        <v>18</v>
      </c>
      <c r="AM149">
        <v>135</v>
      </c>
      <c r="AN149">
        <v>110.7</v>
      </c>
      <c r="AO149" s="24" t="str">
        <f>INDEX('Step 2-12'!$Z:$Z,MATCH('Step 2-12'!$AH149,'Step 2-12'!$R:$R,0))</f>
        <v>Email</v>
      </c>
      <c r="AP149" s="24" t="str">
        <f>INDEX('Step 2-12'!$V:$V,MATCH('Step 2-12'!$AH149,'Step 2-12'!$R:$R,0))</f>
        <v>Asia-Pacific</v>
      </c>
      <c r="AQ149" s="24" t="str">
        <f>INDEX('Step 2-12'!$W:$W,MATCH('Step 2-12'!$AH149,'Step 2-12'!$R:$R,0))</f>
        <v>Retail</v>
      </c>
      <c r="AR149" s="24" t="str">
        <f>INDEX('Step 2-12'!$X:$X,MATCH('Step 2-12'!$AH149,'Step 2-12'!$R:$R,0))</f>
        <v>Mid-Market</v>
      </c>
      <c r="AS149" s="23" t="str">
        <f>INDEX('Step 2-12'!$AA:$AA,MATCH('Step 2-12'!$AH149,'Step 2-12'!$R:$R,0))</f>
        <v>Basic</v>
      </c>
      <c r="AT149" s="23" t="str">
        <f>INDEX('Step 2-12'!$AB:$AB,MATCH('Step 2-12'!$AH149,'Step 2-12'!$R:$R,0))</f>
        <v>Monthly</v>
      </c>
      <c r="AU149" s="23" t="str">
        <f>INDEX($J$20:$J$1603,MATCH($AH149,$B$20:$B$1603,0))</f>
        <v/>
      </c>
    </row>
    <row r="150" spans="1:47" x14ac:dyDescent="0.25">
      <c r="A150" t="s">
        <v>168</v>
      </c>
      <c r="B150" t="s">
        <v>167</v>
      </c>
      <c r="C150" t="s">
        <v>17</v>
      </c>
      <c r="D150" s="1" t="s">
        <v>18</v>
      </c>
      <c r="E150" s="1">
        <v>44896</v>
      </c>
      <c r="F150" s="1">
        <v>44926</v>
      </c>
      <c r="G150" t="s">
        <v>19</v>
      </c>
      <c r="H150">
        <v>75</v>
      </c>
      <c r="I150" s="23" t="str">
        <f>IF(AND(E150&lt;=EOMONTH('Step 1'!$C$7,0),F150&gt;='Step 1'!$C$7),"Yes","No")</f>
        <v>No</v>
      </c>
      <c r="J150" s="23" t="str">
        <f>IF(I150="Yes",IF(COUNTIFS($B$21:$B150,B150,$I$21:$I150,"Yes")=1,"Yes",""),"")</f>
        <v/>
      </c>
      <c r="K150" s="23" t="str">
        <f>IF(J150="Yes",IF(COUNTIFS($B:$B,B150,$F:$F,"&gt;="&amp;'Step 1'!$C$8)&gt;0,"Retained","Churned"),"")</f>
        <v/>
      </c>
      <c r="L150" s="24">
        <f>_xlfn.MINIFS($E:$E,$B:$B,B150)</f>
        <v>44865</v>
      </c>
      <c r="M150" s="24" t="str">
        <f>INDEX($C:$C,MATCH($L150,$E:$E,0))</f>
        <v>Basic</v>
      </c>
      <c r="N150" s="24" t="str">
        <f>INDEX($D:$D,MATCH($L150,$E:$E,0))</f>
        <v>Monthly</v>
      </c>
      <c r="O150" s="23" t="str">
        <f>INDEX('Step 2-12'!$W:$W,MATCH('Step 2-12'!$B150,'Step 2-12'!$R:$R,0))</f>
        <v>Retail</v>
      </c>
      <c r="P150" s="23" t="str">
        <f>INDEX('Step 2-12'!$Z:$Z,MATCH('Step 2-12'!$B150,'Step 2-12'!$R:$R,0))</f>
        <v>Content</v>
      </c>
      <c r="R150" t="s">
        <v>1274</v>
      </c>
      <c r="S150" t="s">
        <v>4430</v>
      </c>
      <c r="T150" t="s">
        <v>4431</v>
      </c>
      <c r="U150" t="s">
        <v>4432</v>
      </c>
      <c r="V150" t="s">
        <v>4032</v>
      </c>
      <c r="W150" t="s">
        <v>4064</v>
      </c>
      <c r="X150" t="s">
        <v>4034</v>
      </c>
      <c r="Y150" s="1">
        <v>45460</v>
      </c>
      <c r="Z150" t="s">
        <v>4023</v>
      </c>
      <c r="AA150" s="23" t="str">
        <f>INDEX('Step 2-12'!$M:$M,MATCH('Step 2-12'!$R150,'Step 2-12'!$B:$B,0))</f>
        <v>Enterprise</v>
      </c>
      <c r="AB150" s="23" t="str">
        <f>INDEX('Step 2-12'!$N:$N,MATCH('Step 2-12'!$R150,'Step 2-12'!$B:$B,0))</f>
        <v>Monthly</v>
      </c>
      <c r="AC150" s="23" t="str">
        <f t="shared" ref="AC150:AC213" si="1">INDEX($J$20:$J$1603,MATCH($R150,$B$20:$B$1603,0))</f>
        <v/>
      </c>
      <c r="AD150" s="23" t="str">
        <f>IF(COUNTIFS($AH:$AH,$R150,$AU:$AU,"Yes",$AJ:$AJ,"&gt;="&amp;'Step 1'!$C$7,$AJ:$AJ,"&lt;="&amp;'Step 1'!$C$8)&gt;0,"Yes","No")</f>
        <v>No</v>
      </c>
      <c r="AG150" t="s">
        <v>1942</v>
      </c>
      <c r="AH150" t="s">
        <v>640</v>
      </c>
      <c r="AI150" t="s">
        <v>652</v>
      </c>
      <c r="AJ150" s="1">
        <v>45068</v>
      </c>
      <c r="AK150" t="s">
        <v>50</v>
      </c>
      <c r="AL150" t="s">
        <v>18</v>
      </c>
      <c r="AM150">
        <v>135</v>
      </c>
      <c r="AN150">
        <v>110.7</v>
      </c>
      <c r="AO150" s="24" t="str">
        <f>INDEX('Step 2-12'!$Z:$Z,MATCH('Step 2-12'!$AH150,'Step 2-12'!$R:$R,0))</f>
        <v>Email</v>
      </c>
      <c r="AP150" s="24" t="str">
        <f>INDEX('Step 2-12'!$V:$V,MATCH('Step 2-12'!$AH150,'Step 2-12'!$R:$R,0))</f>
        <v>Asia-Pacific</v>
      </c>
      <c r="AQ150" s="24" t="str">
        <f>INDEX('Step 2-12'!$W:$W,MATCH('Step 2-12'!$AH150,'Step 2-12'!$R:$R,0))</f>
        <v>Retail</v>
      </c>
      <c r="AR150" s="24" t="str">
        <f>INDEX('Step 2-12'!$X:$X,MATCH('Step 2-12'!$AH150,'Step 2-12'!$R:$R,0))</f>
        <v>Mid-Market</v>
      </c>
      <c r="AS150" s="23" t="str">
        <f>INDEX('Step 2-12'!$AA:$AA,MATCH('Step 2-12'!$AH150,'Step 2-12'!$R:$R,0))</f>
        <v>Basic</v>
      </c>
      <c r="AT150" s="23" t="str">
        <f>INDEX('Step 2-12'!$AB:$AB,MATCH('Step 2-12'!$AH150,'Step 2-12'!$R:$R,0))</f>
        <v>Monthly</v>
      </c>
      <c r="AU150" s="23" t="str">
        <f>INDEX($J$20:$J$1603,MATCH($AH150,$B$20:$B$1603,0))</f>
        <v/>
      </c>
    </row>
    <row r="151" spans="1:47" x14ac:dyDescent="0.25">
      <c r="A151" t="s">
        <v>169</v>
      </c>
      <c r="B151" t="s">
        <v>167</v>
      </c>
      <c r="C151" t="s">
        <v>17</v>
      </c>
      <c r="D151" s="1" t="s">
        <v>18</v>
      </c>
      <c r="E151" s="1">
        <v>44927</v>
      </c>
      <c r="F151" s="1">
        <v>44957</v>
      </c>
      <c r="G151" t="s">
        <v>19</v>
      </c>
      <c r="H151">
        <v>75</v>
      </c>
      <c r="I151" s="23" t="str">
        <f>IF(AND(E151&lt;=EOMONTH('Step 1'!$C$7,0),F151&gt;='Step 1'!$C$7),"Yes","No")</f>
        <v>Yes</v>
      </c>
      <c r="J151" s="23" t="str">
        <f>IF(I151="Yes",IF(COUNTIFS($B$21:$B151,B151,$I$21:$I151,"Yes")=1,"Yes",""),"")</f>
        <v>Yes</v>
      </c>
      <c r="K151" s="23" t="str">
        <f>IF(J151="Yes",IF(COUNTIFS($B:$B,B151,$F:$F,"&gt;="&amp;'Step 1'!$C$8)&gt;0,"Retained","Churned"),"")</f>
        <v>Churned</v>
      </c>
      <c r="L151" s="24">
        <f>_xlfn.MINIFS($E:$E,$B:$B,B151)</f>
        <v>44865</v>
      </c>
      <c r="M151" s="24" t="str">
        <f>INDEX($C:$C,MATCH($L151,$E:$E,0))</f>
        <v>Basic</v>
      </c>
      <c r="N151" s="24" t="str">
        <f>INDEX($D:$D,MATCH($L151,$E:$E,0))</f>
        <v>Monthly</v>
      </c>
      <c r="O151" s="23" t="str">
        <f>INDEX('Step 2-12'!$W:$W,MATCH('Step 2-12'!$B151,'Step 2-12'!$R:$R,0))</f>
        <v>Retail</v>
      </c>
      <c r="P151" s="23" t="str">
        <f>INDEX('Step 2-12'!$Z:$Z,MATCH('Step 2-12'!$B151,'Step 2-12'!$R:$R,0))</f>
        <v>Content</v>
      </c>
      <c r="R151" t="s">
        <v>1282</v>
      </c>
      <c r="S151" t="s">
        <v>4433</v>
      </c>
      <c r="T151" t="s">
        <v>4434</v>
      </c>
      <c r="U151" t="s">
        <v>4435</v>
      </c>
      <c r="V151" t="s">
        <v>4045</v>
      </c>
      <c r="W151" t="s">
        <v>4085</v>
      </c>
      <c r="X151" t="s">
        <v>4034</v>
      </c>
      <c r="Y151" s="1">
        <v>45646</v>
      </c>
      <c r="Z151" t="s">
        <v>4050</v>
      </c>
      <c r="AA151" s="23" t="str">
        <f>INDEX('Step 2-12'!$M:$M,MATCH('Step 2-12'!$R151,'Step 2-12'!$B:$B,0))</f>
        <v>Pro</v>
      </c>
      <c r="AB151" s="23" t="str">
        <f>INDEX('Step 2-12'!$N:$N,MATCH('Step 2-12'!$R151,'Step 2-12'!$B:$B,0))</f>
        <v>Monthly</v>
      </c>
      <c r="AC151" s="23" t="str">
        <f t="shared" si="1"/>
        <v/>
      </c>
      <c r="AD151" s="23" t="str">
        <f>IF(COUNTIFS($AH:$AH,$R151,$AU:$AU,"Yes",$AJ:$AJ,"&gt;="&amp;'Step 1'!$C$7,$AJ:$AJ,"&lt;="&amp;'Step 1'!$C$8)&gt;0,"Yes","No")</f>
        <v>No</v>
      </c>
      <c r="AG151" t="s">
        <v>1943</v>
      </c>
      <c r="AH151" t="s">
        <v>640</v>
      </c>
      <c r="AI151" t="s">
        <v>653</v>
      </c>
      <c r="AJ151" s="1">
        <v>45069</v>
      </c>
      <c r="AK151" t="s">
        <v>50</v>
      </c>
      <c r="AL151" t="s">
        <v>18</v>
      </c>
      <c r="AM151">
        <v>135</v>
      </c>
      <c r="AN151">
        <v>110.7</v>
      </c>
      <c r="AO151" s="24" t="str">
        <f>INDEX('Step 2-12'!$Z:$Z,MATCH('Step 2-12'!$AH151,'Step 2-12'!$R:$R,0))</f>
        <v>Email</v>
      </c>
      <c r="AP151" s="24" t="str">
        <f>INDEX('Step 2-12'!$V:$V,MATCH('Step 2-12'!$AH151,'Step 2-12'!$R:$R,0))</f>
        <v>Asia-Pacific</v>
      </c>
      <c r="AQ151" s="24" t="str">
        <f>INDEX('Step 2-12'!$W:$W,MATCH('Step 2-12'!$AH151,'Step 2-12'!$R:$R,0))</f>
        <v>Retail</v>
      </c>
      <c r="AR151" s="24" t="str">
        <f>INDEX('Step 2-12'!$X:$X,MATCH('Step 2-12'!$AH151,'Step 2-12'!$R:$R,0))</f>
        <v>Mid-Market</v>
      </c>
      <c r="AS151" s="23" t="str">
        <f>INDEX('Step 2-12'!$AA:$AA,MATCH('Step 2-12'!$AH151,'Step 2-12'!$R:$R,0))</f>
        <v>Basic</v>
      </c>
      <c r="AT151" s="23" t="str">
        <f>INDEX('Step 2-12'!$AB:$AB,MATCH('Step 2-12'!$AH151,'Step 2-12'!$R:$R,0))</f>
        <v>Monthly</v>
      </c>
      <c r="AU151" s="23" t="str">
        <f>INDEX($J$20:$J$1603,MATCH($AH151,$B$20:$B$1603,0))</f>
        <v/>
      </c>
    </row>
    <row r="152" spans="1:47" x14ac:dyDescent="0.25">
      <c r="A152" t="s">
        <v>170</v>
      </c>
      <c r="B152" t="s">
        <v>167</v>
      </c>
      <c r="C152" t="s">
        <v>17</v>
      </c>
      <c r="D152" s="1" t="s">
        <v>18</v>
      </c>
      <c r="E152" s="1">
        <v>44958</v>
      </c>
      <c r="F152" s="1">
        <v>44988</v>
      </c>
      <c r="G152" t="s">
        <v>19</v>
      </c>
      <c r="H152">
        <v>75</v>
      </c>
      <c r="I152" s="23" t="str">
        <f>IF(AND(E152&lt;=EOMONTH('Step 1'!$C$7,0),F152&gt;='Step 1'!$C$7),"Yes","No")</f>
        <v>No</v>
      </c>
      <c r="J152" s="23" t="str">
        <f>IF(I152="Yes",IF(COUNTIFS($B$21:$B152,B152,$I$21:$I152,"Yes")=1,"Yes",""),"")</f>
        <v/>
      </c>
      <c r="K152" s="23" t="str">
        <f>IF(J152="Yes",IF(COUNTIFS($B:$B,B152,$F:$F,"&gt;="&amp;'Step 1'!$C$8)&gt;0,"Retained","Churned"),"")</f>
        <v/>
      </c>
      <c r="L152" s="24">
        <f>_xlfn.MINIFS($E:$E,$B:$B,B152)</f>
        <v>44865</v>
      </c>
      <c r="M152" s="24" t="str">
        <f>INDEX($C:$C,MATCH($L152,$E:$E,0))</f>
        <v>Basic</v>
      </c>
      <c r="N152" s="24" t="str">
        <f>INDEX($D:$D,MATCH($L152,$E:$E,0))</f>
        <v>Monthly</v>
      </c>
      <c r="O152" s="23" t="str">
        <f>INDEX('Step 2-12'!$W:$W,MATCH('Step 2-12'!$B152,'Step 2-12'!$R:$R,0))</f>
        <v>Retail</v>
      </c>
      <c r="P152" s="23" t="str">
        <f>INDEX('Step 2-12'!$Z:$Z,MATCH('Step 2-12'!$B152,'Step 2-12'!$R:$R,0))</f>
        <v>Content</v>
      </c>
      <c r="R152" t="s">
        <v>1284</v>
      </c>
      <c r="S152" t="s">
        <v>4436</v>
      </c>
      <c r="T152" t="s">
        <v>4437</v>
      </c>
      <c r="U152" t="s">
        <v>4438</v>
      </c>
      <c r="V152" t="s">
        <v>4032</v>
      </c>
      <c r="W152" t="s">
        <v>4033</v>
      </c>
      <c r="X152" t="s">
        <v>4034</v>
      </c>
      <c r="Y152" s="1">
        <v>44711</v>
      </c>
      <c r="Z152" t="s">
        <v>4041</v>
      </c>
      <c r="AA152" s="23" t="str">
        <f>INDEX('Step 2-12'!$M:$M,MATCH('Step 2-12'!$R152,'Step 2-12'!$B:$B,0))</f>
        <v>Basic</v>
      </c>
      <c r="AB152" s="23" t="str">
        <f>INDEX('Step 2-12'!$N:$N,MATCH('Step 2-12'!$R152,'Step 2-12'!$B:$B,0))</f>
        <v>Monthly</v>
      </c>
      <c r="AC152" s="23" t="str">
        <f t="shared" si="1"/>
        <v>Yes</v>
      </c>
      <c r="AD152" s="23" t="str">
        <f>IF(COUNTIFS($AH:$AH,$R152,$AU:$AU,"Yes",$AJ:$AJ,"&gt;="&amp;'Step 1'!$C$7,$AJ:$AJ,"&lt;="&amp;'Step 1'!$C$8)&gt;0,"Yes","No")</f>
        <v>Yes</v>
      </c>
      <c r="AG152" t="s">
        <v>1944</v>
      </c>
      <c r="AH152" t="s">
        <v>640</v>
      </c>
      <c r="AI152" t="s">
        <v>654</v>
      </c>
      <c r="AJ152" s="1">
        <v>45100</v>
      </c>
      <c r="AK152" t="s">
        <v>86</v>
      </c>
      <c r="AL152" t="s">
        <v>18</v>
      </c>
      <c r="AM152">
        <v>315</v>
      </c>
      <c r="AN152">
        <v>267.75</v>
      </c>
      <c r="AO152" s="24" t="str">
        <f>INDEX('Step 2-12'!$Z:$Z,MATCH('Step 2-12'!$AH152,'Step 2-12'!$R:$R,0))</f>
        <v>Email</v>
      </c>
      <c r="AP152" s="24" t="str">
        <f>INDEX('Step 2-12'!$V:$V,MATCH('Step 2-12'!$AH152,'Step 2-12'!$R:$R,0))</f>
        <v>Asia-Pacific</v>
      </c>
      <c r="AQ152" s="24" t="str">
        <f>INDEX('Step 2-12'!$W:$W,MATCH('Step 2-12'!$AH152,'Step 2-12'!$R:$R,0))</f>
        <v>Retail</v>
      </c>
      <c r="AR152" s="24" t="str">
        <f>INDEX('Step 2-12'!$X:$X,MATCH('Step 2-12'!$AH152,'Step 2-12'!$R:$R,0))</f>
        <v>Mid-Market</v>
      </c>
      <c r="AS152" s="23" t="str">
        <f>INDEX('Step 2-12'!$AA:$AA,MATCH('Step 2-12'!$AH152,'Step 2-12'!$R:$R,0))</f>
        <v>Basic</v>
      </c>
      <c r="AT152" s="23" t="str">
        <f>INDEX('Step 2-12'!$AB:$AB,MATCH('Step 2-12'!$AH152,'Step 2-12'!$R:$R,0))</f>
        <v>Monthly</v>
      </c>
      <c r="AU152" s="23" t="str">
        <f>INDEX($J$20:$J$1603,MATCH($AH152,$B$20:$B$1603,0))</f>
        <v/>
      </c>
    </row>
    <row r="153" spans="1:47" x14ac:dyDescent="0.25">
      <c r="A153" t="s">
        <v>171</v>
      </c>
      <c r="B153" t="s">
        <v>167</v>
      </c>
      <c r="C153" t="s">
        <v>17</v>
      </c>
      <c r="D153" s="1" t="s">
        <v>18</v>
      </c>
      <c r="E153" s="1">
        <v>44989</v>
      </c>
      <c r="F153" s="1">
        <v>45019</v>
      </c>
      <c r="G153" t="s">
        <v>19</v>
      </c>
      <c r="H153">
        <v>75</v>
      </c>
      <c r="I153" s="23" t="str">
        <f>IF(AND(E153&lt;=EOMONTH('Step 1'!$C$7,0),F153&gt;='Step 1'!$C$7),"Yes","No")</f>
        <v>No</v>
      </c>
      <c r="J153" s="23" t="str">
        <f>IF(I153="Yes",IF(COUNTIFS($B$21:$B153,B153,$I$21:$I153,"Yes")=1,"Yes",""),"")</f>
        <v/>
      </c>
      <c r="K153" s="23" t="str">
        <f>IF(J153="Yes",IF(COUNTIFS($B:$B,B153,$F:$F,"&gt;="&amp;'Step 1'!$C$8)&gt;0,"Retained","Churned"),"")</f>
        <v/>
      </c>
      <c r="L153" s="24">
        <f>_xlfn.MINIFS($E:$E,$B:$B,B153)</f>
        <v>44865</v>
      </c>
      <c r="M153" s="24" t="str">
        <f>INDEX($C:$C,MATCH($L153,$E:$E,0))</f>
        <v>Basic</v>
      </c>
      <c r="N153" s="24" t="str">
        <f>INDEX($D:$D,MATCH($L153,$E:$E,0))</f>
        <v>Monthly</v>
      </c>
      <c r="O153" s="23" t="str">
        <f>INDEX('Step 2-12'!$W:$W,MATCH('Step 2-12'!$B153,'Step 2-12'!$R:$R,0))</f>
        <v>Retail</v>
      </c>
      <c r="P153" s="23" t="str">
        <f>INDEX('Step 2-12'!$Z:$Z,MATCH('Step 2-12'!$B153,'Step 2-12'!$R:$R,0))</f>
        <v>Content</v>
      </c>
      <c r="R153" t="s">
        <v>1288</v>
      </c>
      <c r="S153" t="s">
        <v>4439</v>
      </c>
      <c r="T153" t="s">
        <v>4440</v>
      </c>
      <c r="U153" t="s">
        <v>4441</v>
      </c>
      <c r="V153" t="s">
        <v>4039</v>
      </c>
      <c r="W153" t="s">
        <v>4085</v>
      </c>
      <c r="X153" t="s">
        <v>4034</v>
      </c>
      <c r="Y153" s="1">
        <v>44652</v>
      </c>
      <c r="Z153" t="s">
        <v>4050</v>
      </c>
      <c r="AA153" s="23" t="str">
        <f>INDEX('Step 2-12'!$M:$M,MATCH('Step 2-12'!$R153,'Step 2-12'!$B:$B,0))</f>
        <v>Basic</v>
      </c>
      <c r="AB153" s="23" t="str">
        <f>INDEX('Step 2-12'!$N:$N,MATCH('Step 2-12'!$R153,'Step 2-12'!$B:$B,0))</f>
        <v>Monthly</v>
      </c>
      <c r="AC153" s="23" t="str">
        <f t="shared" si="1"/>
        <v/>
      </c>
      <c r="AD153" s="23" t="str">
        <f>IF(COUNTIFS($AH:$AH,$R153,$AU:$AU,"Yes",$AJ:$AJ,"&gt;="&amp;'Step 1'!$C$7,$AJ:$AJ,"&lt;="&amp;'Step 1'!$C$8)&gt;0,"Yes","No")</f>
        <v>No</v>
      </c>
      <c r="AG153" t="s">
        <v>1945</v>
      </c>
      <c r="AH153" t="s">
        <v>640</v>
      </c>
      <c r="AI153" t="s">
        <v>654</v>
      </c>
      <c r="AJ153" s="1">
        <v>45130</v>
      </c>
      <c r="AK153" t="s">
        <v>86</v>
      </c>
      <c r="AL153" t="s">
        <v>18</v>
      </c>
      <c r="AM153">
        <v>315</v>
      </c>
      <c r="AN153">
        <v>267.75</v>
      </c>
      <c r="AO153" s="24" t="str">
        <f>INDEX('Step 2-12'!$Z:$Z,MATCH('Step 2-12'!$AH153,'Step 2-12'!$R:$R,0))</f>
        <v>Email</v>
      </c>
      <c r="AP153" s="24" t="str">
        <f>INDEX('Step 2-12'!$V:$V,MATCH('Step 2-12'!$AH153,'Step 2-12'!$R:$R,0))</f>
        <v>Asia-Pacific</v>
      </c>
      <c r="AQ153" s="24" t="str">
        <f>INDEX('Step 2-12'!$W:$W,MATCH('Step 2-12'!$AH153,'Step 2-12'!$R:$R,0))</f>
        <v>Retail</v>
      </c>
      <c r="AR153" s="24" t="str">
        <f>INDEX('Step 2-12'!$X:$X,MATCH('Step 2-12'!$AH153,'Step 2-12'!$R:$R,0))</f>
        <v>Mid-Market</v>
      </c>
      <c r="AS153" s="23" t="str">
        <f>INDEX('Step 2-12'!$AA:$AA,MATCH('Step 2-12'!$AH153,'Step 2-12'!$R:$R,0))</f>
        <v>Basic</v>
      </c>
      <c r="AT153" s="23" t="str">
        <f>INDEX('Step 2-12'!$AB:$AB,MATCH('Step 2-12'!$AH153,'Step 2-12'!$R:$R,0))</f>
        <v>Monthly</v>
      </c>
      <c r="AU153" s="23" t="str">
        <f>INDEX($J$20:$J$1603,MATCH($AH153,$B$20:$B$1603,0))</f>
        <v/>
      </c>
    </row>
    <row r="154" spans="1:47" x14ac:dyDescent="0.25">
      <c r="A154" t="s">
        <v>172</v>
      </c>
      <c r="B154" t="s">
        <v>167</v>
      </c>
      <c r="C154" t="s">
        <v>17</v>
      </c>
      <c r="D154" s="1" t="s">
        <v>18</v>
      </c>
      <c r="E154" s="1">
        <v>45020</v>
      </c>
      <c r="F154" s="1">
        <v>45050</v>
      </c>
      <c r="G154" t="s">
        <v>19</v>
      </c>
      <c r="H154">
        <v>75</v>
      </c>
      <c r="I154" s="23" t="str">
        <f>IF(AND(E154&lt;=EOMONTH('Step 1'!$C$7,0),F154&gt;='Step 1'!$C$7),"Yes","No")</f>
        <v>No</v>
      </c>
      <c r="J154" s="23" t="str">
        <f>IF(I154="Yes",IF(COUNTIFS($B$21:$B154,B154,$I$21:$I154,"Yes")=1,"Yes",""),"")</f>
        <v/>
      </c>
      <c r="K154" s="23" t="str">
        <f>IF(J154="Yes",IF(COUNTIFS($B:$B,B154,$F:$F,"&gt;="&amp;'Step 1'!$C$8)&gt;0,"Retained","Churned"),"")</f>
        <v/>
      </c>
      <c r="L154" s="24">
        <f>_xlfn.MINIFS($E:$E,$B:$B,B154)</f>
        <v>44865</v>
      </c>
      <c r="M154" s="24" t="str">
        <f>INDEX($C:$C,MATCH($L154,$E:$E,0))</f>
        <v>Basic</v>
      </c>
      <c r="N154" s="24" t="str">
        <f>INDEX($D:$D,MATCH($L154,$E:$E,0))</f>
        <v>Monthly</v>
      </c>
      <c r="O154" s="23" t="str">
        <f>INDEX('Step 2-12'!$W:$W,MATCH('Step 2-12'!$B154,'Step 2-12'!$R:$R,0))</f>
        <v>Retail</v>
      </c>
      <c r="P154" s="23" t="str">
        <f>INDEX('Step 2-12'!$Z:$Z,MATCH('Step 2-12'!$B154,'Step 2-12'!$R:$R,0))</f>
        <v>Content</v>
      </c>
      <c r="R154" t="s">
        <v>1299</v>
      </c>
      <c r="S154" t="s">
        <v>4442</v>
      </c>
      <c r="T154" t="s">
        <v>4443</v>
      </c>
      <c r="U154" t="s">
        <v>4444</v>
      </c>
      <c r="V154" t="s">
        <v>4045</v>
      </c>
      <c r="W154" t="s">
        <v>4040</v>
      </c>
      <c r="X154" t="s">
        <v>4034</v>
      </c>
      <c r="Y154" s="1">
        <v>45321</v>
      </c>
      <c r="Z154" t="s">
        <v>4041</v>
      </c>
      <c r="AA154" s="23" t="str">
        <f>INDEX('Step 2-12'!$M:$M,MATCH('Step 2-12'!$R154,'Step 2-12'!$B:$B,0))</f>
        <v>Basic</v>
      </c>
      <c r="AB154" s="23" t="str">
        <f>INDEX('Step 2-12'!$N:$N,MATCH('Step 2-12'!$R154,'Step 2-12'!$B:$B,0))</f>
        <v>Annual</v>
      </c>
      <c r="AC154" s="23" t="str">
        <f t="shared" si="1"/>
        <v/>
      </c>
      <c r="AD154" s="23" t="str">
        <f>IF(COUNTIFS($AH:$AH,$R154,$AU:$AU,"Yes",$AJ:$AJ,"&gt;="&amp;'Step 1'!$C$7,$AJ:$AJ,"&lt;="&amp;'Step 1'!$C$8)&gt;0,"Yes","No")</f>
        <v>No</v>
      </c>
      <c r="AG154" t="s">
        <v>1946</v>
      </c>
      <c r="AH154" t="s">
        <v>640</v>
      </c>
      <c r="AI154" t="s">
        <v>655</v>
      </c>
      <c r="AJ154" s="1">
        <v>45131</v>
      </c>
      <c r="AK154" t="s">
        <v>50</v>
      </c>
      <c r="AL154" t="s">
        <v>18</v>
      </c>
      <c r="AM154">
        <v>135</v>
      </c>
      <c r="AN154">
        <v>110.7</v>
      </c>
      <c r="AO154" s="24" t="str">
        <f>INDEX('Step 2-12'!$Z:$Z,MATCH('Step 2-12'!$AH154,'Step 2-12'!$R:$R,0))</f>
        <v>Email</v>
      </c>
      <c r="AP154" s="24" t="str">
        <f>INDEX('Step 2-12'!$V:$V,MATCH('Step 2-12'!$AH154,'Step 2-12'!$R:$R,0))</f>
        <v>Asia-Pacific</v>
      </c>
      <c r="AQ154" s="24" t="str">
        <f>INDEX('Step 2-12'!$W:$W,MATCH('Step 2-12'!$AH154,'Step 2-12'!$R:$R,0))</f>
        <v>Retail</v>
      </c>
      <c r="AR154" s="24" t="str">
        <f>INDEX('Step 2-12'!$X:$X,MATCH('Step 2-12'!$AH154,'Step 2-12'!$R:$R,0))</f>
        <v>Mid-Market</v>
      </c>
      <c r="AS154" s="23" t="str">
        <f>INDEX('Step 2-12'!$AA:$AA,MATCH('Step 2-12'!$AH154,'Step 2-12'!$R:$R,0))</f>
        <v>Basic</v>
      </c>
      <c r="AT154" s="23" t="str">
        <f>INDEX('Step 2-12'!$AB:$AB,MATCH('Step 2-12'!$AH154,'Step 2-12'!$R:$R,0))</f>
        <v>Monthly</v>
      </c>
      <c r="AU154" s="23" t="str">
        <f>INDEX($J$20:$J$1603,MATCH($AH154,$B$20:$B$1603,0))</f>
        <v/>
      </c>
    </row>
    <row r="155" spans="1:47" x14ac:dyDescent="0.25">
      <c r="A155" t="s">
        <v>173</v>
      </c>
      <c r="B155" t="s">
        <v>167</v>
      </c>
      <c r="C155" t="s">
        <v>17</v>
      </c>
      <c r="D155" s="1" t="s">
        <v>18</v>
      </c>
      <c r="E155" s="1">
        <v>45051</v>
      </c>
      <c r="F155" s="1">
        <v>45081</v>
      </c>
      <c r="G155" t="s">
        <v>19</v>
      </c>
      <c r="H155">
        <v>75</v>
      </c>
      <c r="I155" s="23" t="str">
        <f>IF(AND(E155&lt;=EOMONTH('Step 1'!$C$7,0),F155&gt;='Step 1'!$C$7),"Yes","No")</f>
        <v>No</v>
      </c>
      <c r="J155" s="23" t="str">
        <f>IF(I155="Yes",IF(COUNTIFS($B$21:$B155,B155,$I$21:$I155,"Yes")=1,"Yes",""),"")</f>
        <v/>
      </c>
      <c r="K155" s="23" t="str">
        <f>IF(J155="Yes",IF(COUNTIFS($B:$B,B155,$F:$F,"&gt;="&amp;'Step 1'!$C$8)&gt;0,"Retained","Churned"),"")</f>
        <v/>
      </c>
      <c r="L155" s="24">
        <f>_xlfn.MINIFS($E:$E,$B:$B,B155)</f>
        <v>44865</v>
      </c>
      <c r="M155" s="24" t="str">
        <f>INDEX($C:$C,MATCH($L155,$E:$E,0))</f>
        <v>Basic</v>
      </c>
      <c r="N155" s="24" t="str">
        <f>INDEX($D:$D,MATCH($L155,$E:$E,0))</f>
        <v>Monthly</v>
      </c>
      <c r="O155" s="23" t="str">
        <f>INDEX('Step 2-12'!$W:$W,MATCH('Step 2-12'!$B155,'Step 2-12'!$R:$R,0))</f>
        <v>Retail</v>
      </c>
      <c r="P155" s="23" t="str">
        <f>INDEX('Step 2-12'!$Z:$Z,MATCH('Step 2-12'!$B155,'Step 2-12'!$R:$R,0))</f>
        <v>Content</v>
      </c>
      <c r="R155" t="s">
        <v>1301</v>
      </c>
      <c r="S155" t="s">
        <v>4445</v>
      </c>
      <c r="T155" t="s">
        <v>4446</v>
      </c>
      <c r="U155" t="s">
        <v>4447</v>
      </c>
      <c r="V155" t="s">
        <v>4045</v>
      </c>
      <c r="W155" t="s">
        <v>4064</v>
      </c>
      <c r="X155" t="s">
        <v>4054</v>
      </c>
      <c r="Y155" s="1">
        <v>45215</v>
      </c>
      <c r="Z155" t="s">
        <v>4023</v>
      </c>
      <c r="AA155" s="23" t="str">
        <f>INDEX('Step 2-12'!$M:$M,MATCH('Step 2-12'!$R155,'Step 2-12'!$B:$B,0))</f>
        <v>Pro</v>
      </c>
      <c r="AB155" s="23" t="str">
        <f>INDEX('Step 2-12'!$N:$N,MATCH('Step 2-12'!$R155,'Step 2-12'!$B:$B,0))</f>
        <v>Monthly</v>
      </c>
      <c r="AC155" s="23" t="str">
        <f t="shared" si="1"/>
        <v/>
      </c>
      <c r="AD155" s="23" t="str">
        <f>IF(COUNTIFS($AH:$AH,$R155,$AU:$AU,"Yes",$AJ:$AJ,"&gt;="&amp;'Step 1'!$C$7,$AJ:$AJ,"&lt;="&amp;'Step 1'!$C$8)&gt;0,"Yes","No")</f>
        <v>No</v>
      </c>
      <c r="AG155" t="s">
        <v>1947</v>
      </c>
      <c r="AH155" t="s">
        <v>640</v>
      </c>
      <c r="AI155" t="s">
        <v>656</v>
      </c>
      <c r="AJ155" s="1">
        <v>45162</v>
      </c>
      <c r="AK155" t="s">
        <v>50</v>
      </c>
      <c r="AL155" t="s">
        <v>18</v>
      </c>
      <c r="AM155">
        <v>135</v>
      </c>
      <c r="AN155">
        <v>110.7</v>
      </c>
      <c r="AO155" s="24" t="str">
        <f>INDEX('Step 2-12'!$Z:$Z,MATCH('Step 2-12'!$AH155,'Step 2-12'!$R:$R,0))</f>
        <v>Email</v>
      </c>
      <c r="AP155" s="24" t="str">
        <f>INDEX('Step 2-12'!$V:$V,MATCH('Step 2-12'!$AH155,'Step 2-12'!$R:$R,0))</f>
        <v>Asia-Pacific</v>
      </c>
      <c r="AQ155" s="24" t="str">
        <f>INDEX('Step 2-12'!$W:$W,MATCH('Step 2-12'!$AH155,'Step 2-12'!$R:$R,0))</f>
        <v>Retail</v>
      </c>
      <c r="AR155" s="24" t="str">
        <f>INDEX('Step 2-12'!$X:$X,MATCH('Step 2-12'!$AH155,'Step 2-12'!$R:$R,0))</f>
        <v>Mid-Market</v>
      </c>
      <c r="AS155" s="23" t="str">
        <f>INDEX('Step 2-12'!$AA:$AA,MATCH('Step 2-12'!$AH155,'Step 2-12'!$R:$R,0))</f>
        <v>Basic</v>
      </c>
      <c r="AT155" s="23" t="str">
        <f>INDEX('Step 2-12'!$AB:$AB,MATCH('Step 2-12'!$AH155,'Step 2-12'!$R:$R,0))</f>
        <v>Monthly</v>
      </c>
      <c r="AU155" s="23" t="str">
        <f>INDEX($J$20:$J$1603,MATCH($AH155,$B$20:$B$1603,0))</f>
        <v/>
      </c>
    </row>
    <row r="156" spans="1:47" x14ac:dyDescent="0.25">
      <c r="A156" t="s">
        <v>174</v>
      </c>
      <c r="B156" t="s">
        <v>167</v>
      </c>
      <c r="C156" t="s">
        <v>17</v>
      </c>
      <c r="D156" s="1" t="s">
        <v>18</v>
      </c>
      <c r="E156" s="1">
        <v>45082</v>
      </c>
      <c r="F156" s="1">
        <v>45112</v>
      </c>
      <c r="G156" t="s">
        <v>19</v>
      </c>
      <c r="H156">
        <v>75</v>
      </c>
      <c r="I156" s="23" t="str">
        <f>IF(AND(E156&lt;=EOMONTH('Step 1'!$C$7,0),F156&gt;='Step 1'!$C$7),"Yes","No")</f>
        <v>No</v>
      </c>
      <c r="J156" s="23" t="str">
        <f>IF(I156="Yes",IF(COUNTIFS($B$21:$B156,B156,$I$21:$I156,"Yes")=1,"Yes",""),"")</f>
        <v/>
      </c>
      <c r="K156" s="23" t="str">
        <f>IF(J156="Yes",IF(COUNTIFS($B:$B,B156,$F:$F,"&gt;="&amp;'Step 1'!$C$8)&gt;0,"Retained","Churned"),"")</f>
        <v/>
      </c>
      <c r="L156" s="24">
        <f>_xlfn.MINIFS($E:$E,$B:$B,B156)</f>
        <v>44865</v>
      </c>
      <c r="M156" s="24" t="str">
        <f>INDEX($C:$C,MATCH($L156,$E:$E,0))</f>
        <v>Basic</v>
      </c>
      <c r="N156" s="24" t="str">
        <f>INDEX($D:$D,MATCH($L156,$E:$E,0))</f>
        <v>Monthly</v>
      </c>
      <c r="O156" s="23" t="str">
        <f>INDEX('Step 2-12'!$W:$W,MATCH('Step 2-12'!$B156,'Step 2-12'!$R:$R,0))</f>
        <v>Retail</v>
      </c>
      <c r="P156" s="23" t="str">
        <f>INDEX('Step 2-12'!$Z:$Z,MATCH('Step 2-12'!$B156,'Step 2-12'!$R:$R,0))</f>
        <v>Content</v>
      </c>
      <c r="R156" t="s">
        <v>1305</v>
      </c>
      <c r="S156" t="s">
        <v>4448</v>
      </c>
      <c r="T156" t="s">
        <v>4449</v>
      </c>
      <c r="U156" t="s">
        <v>4450</v>
      </c>
      <c r="V156" t="s">
        <v>4045</v>
      </c>
      <c r="W156" t="s">
        <v>4040</v>
      </c>
      <c r="X156" t="s">
        <v>4034</v>
      </c>
      <c r="Y156" s="1">
        <v>45624</v>
      </c>
      <c r="Z156" t="s">
        <v>4069</v>
      </c>
      <c r="AA156" s="23" t="str">
        <f>INDEX('Step 2-12'!$M:$M,MATCH('Step 2-12'!$R156,'Step 2-12'!$B:$B,0))</f>
        <v>Pro</v>
      </c>
      <c r="AB156" s="23" t="str">
        <f>INDEX('Step 2-12'!$N:$N,MATCH('Step 2-12'!$R156,'Step 2-12'!$B:$B,0))</f>
        <v>Monthly</v>
      </c>
      <c r="AC156" s="23" t="str">
        <f t="shared" si="1"/>
        <v/>
      </c>
      <c r="AD156" s="23" t="str">
        <f>IF(COUNTIFS($AH:$AH,$R156,$AU:$AU,"Yes",$AJ:$AJ,"&gt;="&amp;'Step 1'!$C$7,$AJ:$AJ,"&lt;="&amp;'Step 1'!$C$8)&gt;0,"Yes","No")</f>
        <v>No</v>
      </c>
      <c r="AG156" t="s">
        <v>1948</v>
      </c>
      <c r="AH156" t="s">
        <v>640</v>
      </c>
      <c r="AI156" t="s">
        <v>657</v>
      </c>
      <c r="AJ156" s="1">
        <v>45193</v>
      </c>
      <c r="AK156" t="s">
        <v>50</v>
      </c>
      <c r="AL156" t="s">
        <v>18</v>
      </c>
      <c r="AM156">
        <v>135</v>
      </c>
      <c r="AN156">
        <v>110.7</v>
      </c>
      <c r="AO156" s="24" t="str">
        <f>INDEX('Step 2-12'!$Z:$Z,MATCH('Step 2-12'!$AH156,'Step 2-12'!$R:$R,0))</f>
        <v>Email</v>
      </c>
      <c r="AP156" s="24" t="str">
        <f>INDEX('Step 2-12'!$V:$V,MATCH('Step 2-12'!$AH156,'Step 2-12'!$R:$R,0))</f>
        <v>Asia-Pacific</v>
      </c>
      <c r="AQ156" s="24" t="str">
        <f>INDEX('Step 2-12'!$W:$W,MATCH('Step 2-12'!$AH156,'Step 2-12'!$R:$R,0))</f>
        <v>Retail</v>
      </c>
      <c r="AR156" s="24" t="str">
        <f>INDEX('Step 2-12'!$X:$X,MATCH('Step 2-12'!$AH156,'Step 2-12'!$R:$R,0))</f>
        <v>Mid-Market</v>
      </c>
      <c r="AS156" s="23" t="str">
        <f>INDEX('Step 2-12'!$AA:$AA,MATCH('Step 2-12'!$AH156,'Step 2-12'!$R:$R,0))</f>
        <v>Basic</v>
      </c>
      <c r="AT156" s="23" t="str">
        <f>INDEX('Step 2-12'!$AB:$AB,MATCH('Step 2-12'!$AH156,'Step 2-12'!$R:$R,0))</f>
        <v>Monthly</v>
      </c>
      <c r="AU156" s="23" t="str">
        <f>INDEX($J$20:$J$1603,MATCH($AH156,$B$20:$B$1603,0))</f>
        <v/>
      </c>
    </row>
    <row r="157" spans="1:47" x14ac:dyDescent="0.25">
      <c r="A157" t="s">
        <v>175</v>
      </c>
      <c r="B157" t="s">
        <v>167</v>
      </c>
      <c r="C157" t="s">
        <v>17</v>
      </c>
      <c r="D157" s="1" t="s">
        <v>18</v>
      </c>
      <c r="E157" s="1">
        <v>45113</v>
      </c>
      <c r="F157" s="1">
        <v>45119</v>
      </c>
      <c r="G157" t="s">
        <v>47</v>
      </c>
      <c r="H157">
        <v>75</v>
      </c>
      <c r="I157" s="23" t="str">
        <f>IF(AND(E157&lt;=EOMONTH('Step 1'!$C$7,0),F157&gt;='Step 1'!$C$7),"Yes","No")</f>
        <v>No</v>
      </c>
      <c r="J157" s="23" t="str">
        <f>IF(I157="Yes",IF(COUNTIFS($B$21:$B157,B157,$I$21:$I157,"Yes")=1,"Yes",""),"")</f>
        <v/>
      </c>
      <c r="K157" s="23" t="str">
        <f>IF(J157="Yes",IF(COUNTIFS($B:$B,B157,$F:$F,"&gt;="&amp;'Step 1'!$C$8)&gt;0,"Retained","Churned"),"")</f>
        <v/>
      </c>
      <c r="L157" s="24">
        <f>_xlfn.MINIFS($E:$E,$B:$B,B157)</f>
        <v>44865</v>
      </c>
      <c r="M157" s="24" t="str">
        <f>INDEX($C:$C,MATCH($L157,$E:$E,0))</f>
        <v>Basic</v>
      </c>
      <c r="N157" s="24" t="str">
        <f>INDEX($D:$D,MATCH($L157,$E:$E,0))</f>
        <v>Monthly</v>
      </c>
      <c r="O157" s="23" t="str">
        <f>INDEX('Step 2-12'!$W:$W,MATCH('Step 2-12'!$B157,'Step 2-12'!$R:$R,0))</f>
        <v>Retail</v>
      </c>
      <c r="P157" s="23" t="str">
        <f>INDEX('Step 2-12'!$Z:$Z,MATCH('Step 2-12'!$B157,'Step 2-12'!$R:$R,0))</f>
        <v>Content</v>
      </c>
      <c r="R157" t="s">
        <v>1307</v>
      </c>
      <c r="S157" t="s">
        <v>4451</v>
      </c>
      <c r="T157" t="s">
        <v>4452</v>
      </c>
      <c r="U157" t="s">
        <v>4453</v>
      </c>
      <c r="V157" t="s">
        <v>4045</v>
      </c>
      <c r="W157" t="s">
        <v>4046</v>
      </c>
      <c r="X157" t="s">
        <v>4034</v>
      </c>
      <c r="Y157" s="1">
        <v>44782</v>
      </c>
      <c r="Z157" t="s">
        <v>4041</v>
      </c>
      <c r="AA157" s="23" t="str">
        <f>INDEX('Step 2-12'!$M:$M,MATCH('Step 2-12'!$R157,'Step 2-12'!$B:$B,0))</f>
        <v>Basic</v>
      </c>
      <c r="AB157" s="23" t="str">
        <f>INDEX('Step 2-12'!$N:$N,MATCH('Step 2-12'!$R157,'Step 2-12'!$B:$B,0))</f>
        <v>Monthly</v>
      </c>
      <c r="AC157" s="23" t="str">
        <f t="shared" si="1"/>
        <v/>
      </c>
      <c r="AD157" s="23" t="str">
        <f>IF(COUNTIFS($AH:$AH,$R157,$AU:$AU,"Yes",$AJ:$AJ,"&gt;="&amp;'Step 1'!$C$7,$AJ:$AJ,"&lt;="&amp;'Step 1'!$C$8)&gt;0,"Yes","No")</f>
        <v>No</v>
      </c>
      <c r="AG157" t="s">
        <v>1949</v>
      </c>
      <c r="AH157" t="s">
        <v>640</v>
      </c>
      <c r="AI157" t="s">
        <v>657</v>
      </c>
      <c r="AJ157" s="1">
        <v>45223</v>
      </c>
      <c r="AK157" t="s">
        <v>50</v>
      </c>
      <c r="AL157" t="s">
        <v>18</v>
      </c>
      <c r="AM157">
        <v>135</v>
      </c>
      <c r="AN157">
        <v>110.7</v>
      </c>
      <c r="AO157" s="24" t="str">
        <f>INDEX('Step 2-12'!$Z:$Z,MATCH('Step 2-12'!$AH157,'Step 2-12'!$R:$R,0))</f>
        <v>Email</v>
      </c>
      <c r="AP157" s="24" t="str">
        <f>INDEX('Step 2-12'!$V:$V,MATCH('Step 2-12'!$AH157,'Step 2-12'!$R:$R,0))</f>
        <v>Asia-Pacific</v>
      </c>
      <c r="AQ157" s="24" t="str">
        <f>INDEX('Step 2-12'!$W:$W,MATCH('Step 2-12'!$AH157,'Step 2-12'!$R:$R,0))</f>
        <v>Retail</v>
      </c>
      <c r="AR157" s="24" t="str">
        <f>INDEX('Step 2-12'!$X:$X,MATCH('Step 2-12'!$AH157,'Step 2-12'!$R:$R,0))</f>
        <v>Mid-Market</v>
      </c>
      <c r="AS157" s="23" t="str">
        <f>INDEX('Step 2-12'!$AA:$AA,MATCH('Step 2-12'!$AH157,'Step 2-12'!$R:$R,0))</f>
        <v>Basic</v>
      </c>
      <c r="AT157" s="23" t="str">
        <f>INDEX('Step 2-12'!$AB:$AB,MATCH('Step 2-12'!$AH157,'Step 2-12'!$R:$R,0))</f>
        <v>Monthly</v>
      </c>
      <c r="AU157" s="23" t="str">
        <f>INDEX($J$20:$J$1603,MATCH($AH157,$B$20:$B$1603,0))</f>
        <v/>
      </c>
    </row>
    <row r="158" spans="1:47" x14ac:dyDescent="0.25">
      <c r="A158" t="s">
        <v>176</v>
      </c>
      <c r="B158" t="s">
        <v>177</v>
      </c>
      <c r="C158" t="s">
        <v>17</v>
      </c>
      <c r="D158" s="1" t="s">
        <v>51</v>
      </c>
      <c r="E158" s="1">
        <v>44617</v>
      </c>
      <c r="F158" s="1">
        <v>44982</v>
      </c>
      <c r="G158" t="s">
        <v>19</v>
      </c>
      <c r="H158">
        <v>50</v>
      </c>
      <c r="I158" s="23" t="str">
        <f>IF(AND(E158&lt;=EOMONTH('Step 1'!$C$7,0),F158&gt;='Step 1'!$C$7),"Yes","No")</f>
        <v>Yes</v>
      </c>
      <c r="J158" s="23" t="str">
        <f>IF(I158="Yes",IF(COUNTIFS($B$21:$B158,B158,$I$21:$I158,"Yes")=1,"Yes",""),"")</f>
        <v>Yes</v>
      </c>
      <c r="K158" s="23" t="str">
        <f>IF(J158="Yes",IF(COUNTIFS($B:$B,B158,$F:$F,"&gt;="&amp;'Step 1'!$C$8)&gt;0,"Retained","Churned"),"")</f>
        <v>Retained</v>
      </c>
      <c r="L158" s="24">
        <f>_xlfn.MINIFS($E:$E,$B:$B,B158)</f>
        <v>44617</v>
      </c>
      <c r="M158" s="24" t="str">
        <f>INDEX($C:$C,MATCH($L158,$E:$E,0))</f>
        <v>Basic</v>
      </c>
      <c r="N158" s="24" t="str">
        <f>INDEX($D:$D,MATCH($L158,$E:$E,0))</f>
        <v>Annual</v>
      </c>
      <c r="O158" s="23" t="str">
        <f>INDEX('Step 2-12'!$W:$W,MATCH('Step 2-12'!$B158,'Step 2-12'!$R:$R,0))</f>
        <v>Retail</v>
      </c>
      <c r="P158" s="23" t="str">
        <f>INDEX('Step 2-12'!$Z:$Z,MATCH('Step 2-12'!$B158,'Step 2-12'!$R:$R,0))</f>
        <v>Email</v>
      </c>
      <c r="R158" t="s">
        <v>1318</v>
      </c>
      <c r="S158" t="s">
        <v>4454</v>
      </c>
      <c r="T158" t="s">
        <v>4455</v>
      </c>
      <c r="U158" t="s">
        <v>4456</v>
      </c>
      <c r="V158" t="s">
        <v>4045</v>
      </c>
      <c r="W158" t="s">
        <v>4033</v>
      </c>
      <c r="X158" t="s">
        <v>4034</v>
      </c>
      <c r="Y158" s="1">
        <v>44761</v>
      </c>
      <c r="Z158" t="s">
        <v>4069</v>
      </c>
      <c r="AA158" s="23" t="str">
        <f>INDEX('Step 2-12'!$M:$M,MATCH('Step 2-12'!$R158,'Step 2-12'!$B:$B,0))</f>
        <v>Basic</v>
      </c>
      <c r="AB158" s="23" t="str">
        <f>INDEX('Step 2-12'!$N:$N,MATCH('Step 2-12'!$R158,'Step 2-12'!$B:$B,0))</f>
        <v>Annual</v>
      </c>
      <c r="AC158" s="23" t="str">
        <f t="shared" si="1"/>
        <v>Yes</v>
      </c>
      <c r="AD158" s="23" t="str">
        <f>IF(COUNTIFS($AH:$AH,$R158,$AU:$AU,"Yes",$AJ:$AJ,"&gt;="&amp;'Step 1'!$C$7,$AJ:$AJ,"&lt;="&amp;'Step 1'!$C$8)&gt;0,"Yes","No")</f>
        <v>Yes</v>
      </c>
      <c r="AG158" t="s">
        <v>1950</v>
      </c>
      <c r="AH158" t="s">
        <v>640</v>
      </c>
      <c r="AI158" t="s">
        <v>658</v>
      </c>
      <c r="AJ158" s="1">
        <v>45224</v>
      </c>
      <c r="AK158" t="s">
        <v>50</v>
      </c>
      <c r="AL158" t="s">
        <v>18</v>
      </c>
      <c r="AM158">
        <v>135</v>
      </c>
      <c r="AN158">
        <v>110.7</v>
      </c>
      <c r="AO158" s="24" t="str">
        <f>INDEX('Step 2-12'!$Z:$Z,MATCH('Step 2-12'!$AH158,'Step 2-12'!$R:$R,0))</f>
        <v>Email</v>
      </c>
      <c r="AP158" s="24" t="str">
        <f>INDEX('Step 2-12'!$V:$V,MATCH('Step 2-12'!$AH158,'Step 2-12'!$R:$R,0))</f>
        <v>Asia-Pacific</v>
      </c>
      <c r="AQ158" s="24" t="str">
        <f>INDEX('Step 2-12'!$W:$W,MATCH('Step 2-12'!$AH158,'Step 2-12'!$R:$R,0))</f>
        <v>Retail</v>
      </c>
      <c r="AR158" s="24" t="str">
        <f>INDEX('Step 2-12'!$X:$X,MATCH('Step 2-12'!$AH158,'Step 2-12'!$R:$R,0))</f>
        <v>Mid-Market</v>
      </c>
      <c r="AS158" s="23" t="str">
        <f>INDEX('Step 2-12'!$AA:$AA,MATCH('Step 2-12'!$AH158,'Step 2-12'!$R:$R,0))</f>
        <v>Basic</v>
      </c>
      <c r="AT158" s="23" t="str">
        <f>INDEX('Step 2-12'!$AB:$AB,MATCH('Step 2-12'!$AH158,'Step 2-12'!$R:$R,0))</f>
        <v>Monthly</v>
      </c>
      <c r="AU158" s="23" t="str">
        <f>INDEX($J$20:$J$1603,MATCH($AH158,$B$20:$B$1603,0))</f>
        <v/>
      </c>
    </row>
    <row r="159" spans="1:47" x14ac:dyDescent="0.25">
      <c r="A159" t="s">
        <v>178</v>
      </c>
      <c r="B159" t="s">
        <v>177</v>
      </c>
      <c r="C159" t="s">
        <v>17</v>
      </c>
      <c r="D159" s="1" t="s">
        <v>51</v>
      </c>
      <c r="E159" s="1">
        <v>44983</v>
      </c>
      <c r="F159" s="1">
        <v>45348</v>
      </c>
      <c r="G159" t="s">
        <v>19</v>
      </c>
      <c r="H159">
        <v>50</v>
      </c>
      <c r="I159" s="23" t="str">
        <f>IF(AND(E159&lt;=EOMONTH('Step 1'!$C$7,0),F159&gt;='Step 1'!$C$7),"Yes","No")</f>
        <v>No</v>
      </c>
      <c r="J159" s="23" t="str">
        <f>IF(I159="Yes",IF(COUNTIFS($B$21:$B159,B159,$I$21:$I159,"Yes")=1,"Yes",""),"")</f>
        <v/>
      </c>
      <c r="K159" s="23" t="str">
        <f>IF(J159="Yes",IF(COUNTIFS($B:$B,B159,$F:$F,"&gt;="&amp;'Step 1'!$C$8)&gt;0,"Retained","Churned"),"")</f>
        <v/>
      </c>
      <c r="L159" s="24">
        <f>_xlfn.MINIFS($E:$E,$B:$B,B159)</f>
        <v>44617</v>
      </c>
      <c r="M159" s="24" t="str">
        <f>INDEX($C:$C,MATCH($L159,$E:$E,0))</f>
        <v>Basic</v>
      </c>
      <c r="N159" s="24" t="str">
        <f>INDEX($D:$D,MATCH($L159,$E:$E,0))</f>
        <v>Annual</v>
      </c>
      <c r="O159" s="23" t="str">
        <f>INDEX('Step 2-12'!$W:$W,MATCH('Step 2-12'!$B159,'Step 2-12'!$R:$R,0))</f>
        <v>Retail</v>
      </c>
      <c r="P159" s="23" t="str">
        <f>INDEX('Step 2-12'!$Z:$Z,MATCH('Step 2-12'!$B159,'Step 2-12'!$R:$R,0))</f>
        <v>Email</v>
      </c>
      <c r="R159" t="s">
        <v>1321</v>
      </c>
      <c r="S159" t="s">
        <v>4457</v>
      </c>
      <c r="T159" t="s">
        <v>4458</v>
      </c>
      <c r="U159" t="s">
        <v>4459</v>
      </c>
      <c r="V159" t="s">
        <v>4045</v>
      </c>
      <c r="W159" t="s">
        <v>4064</v>
      </c>
      <c r="X159" t="s">
        <v>4034</v>
      </c>
      <c r="Y159" s="1">
        <v>45614</v>
      </c>
      <c r="Z159" t="s">
        <v>4035</v>
      </c>
      <c r="AA159" s="23" t="str">
        <f>INDEX('Step 2-12'!$M:$M,MATCH('Step 2-12'!$R159,'Step 2-12'!$B:$B,0))</f>
        <v>Basic</v>
      </c>
      <c r="AB159" s="23" t="str">
        <f>INDEX('Step 2-12'!$N:$N,MATCH('Step 2-12'!$R159,'Step 2-12'!$B:$B,0))</f>
        <v>Monthly</v>
      </c>
      <c r="AC159" s="23" t="str">
        <f t="shared" si="1"/>
        <v/>
      </c>
      <c r="AD159" s="23" t="str">
        <f>IF(COUNTIFS($AH:$AH,$R159,$AU:$AU,"Yes",$AJ:$AJ,"&gt;="&amp;'Step 1'!$C$7,$AJ:$AJ,"&lt;="&amp;'Step 1'!$C$8)&gt;0,"Yes","No")</f>
        <v>No</v>
      </c>
      <c r="AG159" t="s">
        <v>1951</v>
      </c>
      <c r="AH159" t="s">
        <v>640</v>
      </c>
      <c r="AI159" t="s">
        <v>659</v>
      </c>
      <c r="AJ159" s="1">
        <v>45255</v>
      </c>
      <c r="AK159" t="s">
        <v>50</v>
      </c>
      <c r="AL159" t="s">
        <v>18</v>
      </c>
      <c r="AM159">
        <v>135</v>
      </c>
      <c r="AN159">
        <v>110.7</v>
      </c>
      <c r="AO159" s="24" t="str">
        <f>INDEX('Step 2-12'!$Z:$Z,MATCH('Step 2-12'!$AH159,'Step 2-12'!$R:$R,0))</f>
        <v>Email</v>
      </c>
      <c r="AP159" s="24" t="str">
        <f>INDEX('Step 2-12'!$V:$V,MATCH('Step 2-12'!$AH159,'Step 2-12'!$R:$R,0))</f>
        <v>Asia-Pacific</v>
      </c>
      <c r="AQ159" s="24" t="str">
        <f>INDEX('Step 2-12'!$W:$W,MATCH('Step 2-12'!$AH159,'Step 2-12'!$R:$R,0))</f>
        <v>Retail</v>
      </c>
      <c r="AR159" s="24" t="str">
        <f>INDEX('Step 2-12'!$X:$X,MATCH('Step 2-12'!$AH159,'Step 2-12'!$R:$R,0))</f>
        <v>Mid-Market</v>
      </c>
      <c r="AS159" s="23" t="str">
        <f>INDEX('Step 2-12'!$AA:$AA,MATCH('Step 2-12'!$AH159,'Step 2-12'!$R:$R,0))</f>
        <v>Basic</v>
      </c>
      <c r="AT159" s="23" t="str">
        <f>INDEX('Step 2-12'!$AB:$AB,MATCH('Step 2-12'!$AH159,'Step 2-12'!$R:$R,0))</f>
        <v>Monthly</v>
      </c>
      <c r="AU159" s="23" t="str">
        <f>INDEX($J$20:$J$1603,MATCH($AH159,$B$20:$B$1603,0))</f>
        <v/>
      </c>
    </row>
    <row r="160" spans="1:47" x14ac:dyDescent="0.25">
      <c r="A160" t="s">
        <v>179</v>
      </c>
      <c r="B160" t="s">
        <v>177</v>
      </c>
      <c r="C160" t="s">
        <v>17</v>
      </c>
      <c r="D160" s="1" t="s">
        <v>51</v>
      </c>
      <c r="E160" s="1">
        <v>45349</v>
      </c>
      <c r="F160" s="1">
        <v>45658</v>
      </c>
      <c r="G160" t="s">
        <v>19</v>
      </c>
      <c r="H160">
        <v>50</v>
      </c>
      <c r="I160" s="23" t="str">
        <f>IF(AND(E160&lt;=EOMONTH('Step 1'!$C$7,0),F160&gt;='Step 1'!$C$7),"Yes","No")</f>
        <v>No</v>
      </c>
      <c r="J160" s="23" t="str">
        <f>IF(I160="Yes",IF(COUNTIFS($B$21:$B160,B160,$I$21:$I160,"Yes")=1,"Yes",""),"")</f>
        <v/>
      </c>
      <c r="K160" s="23" t="str">
        <f>IF(J160="Yes",IF(COUNTIFS($B:$B,B160,$F:$F,"&gt;="&amp;'Step 1'!$C$8)&gt;0,"Retained","Churned"),"")</f>
        <v/>
      </c>
      <c r="L160" s="24">
        <f>_xlfn.MINIFS($E:$E,$B:$B,B160)</f>
        <v>44617</v>
      </c>
      <c r="M160" s="24" t="str">
        <f>INDEX($C:$C,MATCH($L160,$E:$E,0))</f>
        <v>Basic</v>
      </c>
      <c r="N160" s="24" t="str">
        <f>INDEX($D:$D,MATCH($L160,$E:$E,0))</f>
        <v>Annual</v>
      </c>
      <c r="O160" s="23" t="str">
        <f>INDEX('Step 2-12'!$W:$W,MATCH('Step 2-12'!$B160,'Step 2-12'!$R:$R,0))</f>
        <v>Retail</v>
      </c>
      <c r="P160" s="23" t="str">
        <f>INDEX('Step 2-12'!$Z:$Z,MATCH('Step 2-12'!$B160,'Step 2-12'!$R:$R,0))</f>
        <v>Email</v>
      </c>
      <c r="R160" t="s">
        <v>1323</v>
      </c>
      <c r="S160" t="s">
        <v>4460</v>
      </c>
      <c r="T160" t="s">
        <v>4461</v>
      </c>
      <c r="U160" t="s">
        <v>4462</v>
      </c>
      <c r="V160" t="s">
        <v>4039</v>
      </c>
      <c r="W160" t="s">
        <v>4033</v>
      </c>
      <c r="X160" t="s">
        <v>4034</v>
      </c>
      <c r="Y160" s="1">
        <v>45167</v>
      </c>
      <c r="Z160" t="s">
        <v>4041</v>
      </c>
      <c r="AA160" s="23" t="str">
        <f>INDEX('Step 2-12'!$M:$M,MATCH('Step 2-12'!$R160,'Step 2-12'!$B:$B,0))</f>
        <v>Basic</v>
      </c>
      <c r="AB160" s="23" t="str">
        <f>INDEX('Step 2-12'!$N:$N,MATCH('Step 2-12'!$R160,'Step 2-12'!$B:$B,0))</f>
        <v>Monthly</v>
      </c>
      <c r="AC160" s="23" t="str">
        <f t="shared" si="1"/>
        <v/>
      </c>
      <c r="AD160" s="23" t="str">
        <f>IF(COUNTIFS($AH:$AH,$R160,$AU:$AU,"Yes",$AJ:$AJ,"&gt;="&amp;'Step 1'!$C$7,$AJ:$AJ,"&lt;="&amp;'Step 1'!$C$8)&gt;0,"Yes","No")</f>
        <v>No</v>
      </c>
      <c r="AG160" t="s">
        <v>1952</v>
      </c>
      <c r="AH160" t="s">
        <v>640</v>
      </c>
      <c r="AI160" t="s">
        <v>659</v>
      </c>
      <c r="AJ160" s="1">
        <v>45285</v>
      </c>
      <c r="AK160" t="s">
        <v>50</v>
      </c>
      <c r="AL160" t="s">
        <v>18</v>
      </c>
      <c r="AM160">
        <v>135</v>
      </c>
      <c r="AN160">
        <v>110.7</v>
      </c>
      <c r="AO160" s="24" t="str">
        <f>INDEX('Step 2-12'!$Z:$Z,MATCH('Step 2-12'!$AH160,'Step 2-12'!$R:$R,0))</f>
        <v>Email</v>
      </c>
      <c r="AP160" s="24" t="str">
        <f>INDEX('Step 2-12'!$V:$V,MATCH('Step 2-12'!$AH160,'Step 2-12'!$R:$R,0))</f>
        <v>Asia-Pacific</v>
      </c>
      <c r="AQ160" s="24" t="str">
        <f>INDEX('Step 2-12'!$W:$W,MATCH('Step 2-12'!$AH160,'Step 2-12'!$R:$R,0))</f>
        <v>Retail</v>
      </c>
      <c r="AR160" s="24" t="str">
        <f>INDEX('Step 2-12'!$X:$X,MATCH('Step 2-12'!$AH160,'Step 2-12'!$R:$R,0))</f>
        <v>Mid-Market</v>
      </c>
      <c r="AS160" s="23" t="str">
        <f>INDEX('Step 2-12'!$AA:$AA,MATCH('Step 2-12'!$AH160,'Step 2-12'!$R:$R,0))</f>
        <v>Basic</v>
      </c>
      <c r="AT160" s="23" t="str">
        <f>INDEX('Step 2-12'!$AB:$AB,MATCH('Step 2-12'!$AH160,'Step 2-12'!$R:$R,0))</f>
        <v>Monthly</v>
      </c>
      <c r="AU160" s="23" t="str">
        <f>INDEX($J$20:$J$1603,MATCH($AH160,$B$20:$B$1603,0))</f>
        <v/>
      </c>
    </row>
    <row r="161" spans="1:47" x14ac:dyDescent="0.25">
      <c r="A161" t="s">
        <v>180</v>
      </c>
      <c r="B161" t="s">
        <v>181</v>
      </c>
      <c r="C161" t="s">
        <v>50</v>
      </c>
      <c r="D161" s="1" t="s">
        <v>18</v>
      </c>
      <c r="E161" s="1">
        <v>45423</v>
      </c>
      <c r="F161" s="1">
        <v>45453</v>
      </c>
      <c r="G161" t="s">
        <v>19</v>
      </c>
      <c r="H161">
        <v>135</v>
      </c>
      <c r="I161" s="23" t="str">
        <f>IF(AND(E161&lt;=EOMONTH('Step 1'!$C$7,0),F161&gt;='Step 1'!$C$7),"Yes","No")</f>
        <v>No</v>
      </c>
      <c r="J161" s="23" t="str">
        <f>IF(I161="Yes",IF(COUNTIFS($B$21:$B161,B161,$I$21:$I161,"Yes")=1,"Yes",""),"")</f>
        <v/>
      </c>
      <c r="K161" s="23" t="str">
        <f>IF(J161="Yes",IF(COUNTIFS($B:$B,B161,$F:$F,"&gt;="&amp;'Step 1'!$C$8)&gt;0,"Retained","Churned"),"")</f>
        <v/>
      </c>
      <c r="L161" s="24">
        <f>_xlfn.MINIFS($E:$E,$B:$B,B161)</f>
        <v>45423</v>
      </c>
      <c r="M161" s="24" t="str">
        <f>INDEX($C:$C,MATCH($L161,$E:$E,0))</f>
        <v>Pro</v>
      </c>
      <c r="N161" s="24" t="str">
        <f>INDEX($D:$D,MATCH($L161,$E:$E,0))</f>
        <v>Monthly</v>
      </c>
      <c r="O161" s="23" t="str">
        <f>INDEX('Step 2-12'!$W:$W,MATCH('Step 2-12'!$B161,'Step 2-12'!$R:$R,0))</f>
        <v>Tech</v>
      </c>
      <c r="P161" s="23" t="str">
        <f>INDEX('Step 2-12'!$Z:$Z,MATCH('Step 2-12'!$B161,'Step 2-12'!$R:$R,0))</f>
        <v>Content</v>
      </c>
      <c r="R161" t="s">
        <v>1327</v>
      </c>
      <c r="S161" t="s">
        <v>4463</v>
      </c>
      <c r="T161" t="s">
        <v>4464</v>
      </c>
      <c r="U161" t="s">
        <v>4465</v>
      </c>
      <c r="V161" t="s">
        <v>4032</v>
      </c>
      <c r="W161" t="s">
        <v>4064</v>
      </c>
      <c r="X161" t="s">
        <v>4054</v>
      </c>
      <c r="Y161" s="1">
        <v>45385</v>
      </c>
      <c r="Z161" t="s">
        <v>4041</v>
      </c>
      <c r="AA161" s="23" t="str">
        <f>INDEX('Step 2-12'!$M:$M,MATCH('Step 2-12'!$R161,'Step 2-12'!$B:$B,0))</f>
        <v>Basic</v>
      </c>
      <c r="AB161" s="23" t="str">
        <f>INDEX('Step 2-12'!$N:$N,MATCH('Step 2-12'!$R161,'Step 2-12'!$B:$B,0))</f>
        <v>Monthly</v>
      </c>
      <c r="AC161" s="23" t="str">
        <f t="shared" si="1"/>
        <v/>
      </c>
      <c r="AD161" s="23" t="str">
        <f>IF(COUNTIFS($AH:$AH,$R161,$AU:$AU,"Yes",$AJ:$AJ,"&gt;="&amp;'Step 1'!$C$7,$AJ:$AJ,"&lt;="&amp;'Step 1'!$C$8)&gt;0,"Yes","No")</f>
        <v>No</v>
      </c>
      <c r="AG161" t="s">
        <v>1953</v>
      </c>
      <c r="AH161" t="s">
        <v>640</v>
      </c>
      <c r="AI161" t="s">
        <v>660</v>
      </c>
      <c r="AJ161" s="1">
        <v>45286</v>
      </c>
      <c r="AK161" t="s">
        <v>86</v>
      </c>
      <c r="AL161" t="s">
        <v>18</v>
      </c>
      <c r="AM161">
        <v>315</v>
      </c>
      <c r="AN161">
        <v>267.75</v>
      </c>
      <c r="AO161" s="24" t="str">
        <f>INDEX('Step 2-12'!$Z:$Z,MATCH('Step 2-12'!$AH161,'Step 2-12'!$R:$R,0))</f>
        <v>Email</v>
      </c>
      <c r="AP161" s="24" t="str">
        <f>INDEX('Step 2-12'!$V:$V,MATCH('Step 2-12'!$AH161,'Step 2-12'!$R:$R,0))</f>
        <v>Asia-Pacific</v>
      </c>
      <c r="AQ161" s="24" t="str">
        <f>INDEX('Step 2-12'!$W:$W,MATCH('Step 2-12'!$AH161,'Step 2-12'!$R:$R,0))</f>
        <v>Retail</v>
      </c>
      <c r="AR161" s="24" t="str">
        <f>INDEX('Step 2-12'!$X:$X,MATCH('Step 2-12'!$AH161,'Step 2-12'!$R:$R,0))</f>
        <v>Mid-Market</v>
      </c>
      <c r="AS161" s="23" t="str">
        <f>INDEX('Step 2-12'!$AA:$AA,MATCH('Step 2-12'!$AH161,'Step 2-12'!$R:$R,0))</f>
        <v>Basic</v>
      </c>
      <c r="AT161" s="23" t="str">
        <f>INDEX('Step 2-12'!$AB:$AB,MATCH('Step 2-12'!$AH161,'Step 2-12'!$R:$R,0))</f>
        <v>Monthly</v>
      </c>
      <c r="AU161" s="23" t="str">
        <f>INDEX($J$20:$J$1603,MATCH($AH161,$B$20:$B$1603,0))</f>
        <v/>
      </c>
    </row>
    <row r="162" spans="1:47" x14ac:dyDescent="0.25">
      <c r="A162" t="s">
        <v>182</v>
      </c>
      <c r="B162" t="s">
        <v>181</v>
      </c>
      <c r="C162" t="s">
        <v>50</v>
      </c>
      <c r="D162" s="1" t="s">
        <v>18</v>
      </c>
      <c r="E162" s="1">
        <v>45454</v>
      </c>
      <c r="F162" s="1">
        <v>45484</v>
      </c>
      <c r="G162" t="s">
        <v>19</v>
      </c>
      <c r="H162">
        <v>135</v>
      </c>
      <c r="I162" s="23" t="str">
        <f>IF(AND(E162&lt;=EOMONTH('Step 1'!$C$7,0),F162&gt;='Step 1'!$C$7),"Yes","No")</f>
        <v>No</v>
      </c>
      <c r="J162" s="23" t="str">
        <f>IF(I162="Yes",IF(COUNTIFS($B$21:$B162,B162,$I$21:$I162,"Yes")=1,"Yes",""),"")</f>
        <v/>
      </c>
      <c r="K162" s="23" t="str">
        <f>IF(J162="Yes",IF(COUNTIFS($B:$B,B162,$F:$F,"&gt;="&amp;'Step 1'!$C$8)&gt;0,"Retained","Churned"),"")</f>
        <v/>
      </c>
      <c r="L162" s="24">
        <f>_xlfn.MINIFS($E:$E,$B:$B,B162)</f>
        <v>45423</v>
      </c>
      <c r="M162" s="24" t="str">
        <f>INDEX($C:$C,MATCH($L162,$E:$E,0))</f>
        <v>Pro</v>
      </c>
      <c r="N162" s="24" t="str">
        <f>INDEX($D:$D,MATCH($L162,$E:$E,0))</f>
        <v>Monthly</v>
      </c>
      <c r="O162" s="23" t="str">
        <f>INDEX('Step 2-12'!$W:$W,MATCH('Step 2-12'!$B162,'Step 2-12'!$R:$R,0))</f>
        <v>Tech</v>
      </c>
      <c r="P162" s="23" t="str">
        <f>INDEX('Step 2-12'!$Z:$Z,MATCH('Step 2-12'!$B162,'Step 2-12'!$R:$R,0))</f>
        <v>Content</v>
      </c>
      <c r="R162" t="s">
        <v>1337</v>
      </c>
      <c r="S162" t="s">
        <v>4466</v>
      </c>
      <c r="T162" t="s">
        <v>4467</v>
      </c>
      <c r="U162" t="s">
        <v>4468</v>
      </c>
      <c r="V162" t="s">
        <v>4032</v>
      </c>
      <c r="W162" t="s">
        <v>4064</v>
      </c>
      <c r="X162" t="s">
        <v>4054</v>
      </c>
      <c r="Y162" s="1">
        <v>45472</v>
      </c>
      <c r="Z162" t="s">
        <v>4023</v>
      </c>
      <c r="AA162" s="23" t="str">
        <f>INDEX('Step 2-12'!$M:$M,MATCH('Step 2-12'!$R162,'Step 2-12'!$B:$B,0))</f>
        <v>Basic</v>
      </c>
      <c r="AB162" s="23" t="str">
        <f>INDEX('Step 2-12'!$N:$N,MATCH('Step 2-12'!$R162,'Step 2-12'!$B:$B,0))</f>
        <v>Monthly</v>
      </c>
      <c r="AC162" s="23" t="str">
        <f t="shared" si="1"/>
        <v/>
      </c>
      <c r="AD162" s="23" t="str">
        <f>IF(COUNTIFS($AH:$AH,$R162,$AU:$AU,"Yes",$AJ:$AJ,"&gt;="&amp;'Step 1'!$C$7,$AJ:$AJ,"&lt;="&amp;'Step 1'!$C$8)&gt;0,"Yes","No")</f>
        <v>No</v>
      </c>
      <c r="AG162" t="s">
        <v>1954</v>
      </c>
      <c r="AH162" t="s">
        <v>640</v>
      </c>
      <c r="AI162" t="s">
        <v>661</v>
      </c>
      <c r="AJ162" s="1">
        <v>45317</v>
      </c>
      <c r="AK162" t="s">
        <v>86</v>
      </c>
      <c r="AL162" t="s">
        <v>18</v>
      </c>
      <c r="AM162">
        <v>315</v>
      </c>
      <c r="AN162">
        <v>267.75</v>
      </c>
      <c r="AO162" s="24" t="str">
        <f>INDEX('Step 2-12'!$Z:$Z,MATCH('Step 2-12'!$AH162,'Step 2-12'!$R:$R,0))</f>
        <v>Email</v>
      </c>
      <c r="AP162" s="24" t="str">
        <f>INDEX('Step 2-12'!$V:$V,MATCH('Step 2-12'!$AH162,'Step 2-12'!$R:$R,0))</f>
        <v>Asia-Pacific</v>
      </c>
      <c r="AQ162" s="24" t="str">
        <f>INDEX('Step 2-12'!$W:$W,MATCH('Step 2-12'!$AH162,'Step 2-12'!$R:$R,0))</f>
        <v>Retail</v>
      </c>
      <c r="AR162" s="24" t="str">
        <f>INDEX('Step 2-12'!$X:$X,MATCH('Step 2-12'!$AH162,'Step 2-12'!$R:$R,0))</f>
        <v>Mid-Market</v>
      </c>
      <c r="AS162" s="23" t="str">
        <f>INDEX('Step 2-12'!$AA:$AA,MATCH('Step 2-12'!$AH162,'Step 2-12'!$R:$R,0))</f>
        <v>Basic</v>
      </c>
      <c r="AT162" s="23" t="str">
        <f>INDEX('Step 2-12'!$AB:$AB,MATCH('Step 2-12'!$AH162,'Step 2-12'!$R:$R,0))</f>
        <v>Monthly</v>
      </c>
      <c r="AU162" s="23" t="str">
        <f>INDEX($J$20:$J$1603,MATCH($AH162,$B$20:$B$1603,0))</f>
        <v/>
      </c>
    </row>
    <row r="163" spans="1:47" x14ac:dyDescent="0.25">
      <c r="A163" t="s">
        <v>183</v>
      </c>
      <c r="B163" t="s">
        <v>181</v>
      </c>
      <c r="C163" t="s">
        <v>50</v>
      </c>
      <c r="D163" s="1" t="s">
        <v>18</v>
      </c>
      <c r="E163" s="1">
        <v>45485</v>
      </c>
      <c r="F163" s="1">
        <v>45515</v>
      </c>
      <c r="G163" t="s">
        <v>19</v>
      </c>
      <c r="H163">
        <v>135</v>
      </c>
      <c r="I163" s="23" t="str">
        <f>IF(AND(E163&lt;=EOMONTH('Step 1'!$C$7,0),F163&gt;='Step 1'!$C$7),"Yes","No")</f>
        <v>No</v>
      </c>
      <c r="J163" s="23" t="str">
        <f>IF(I163="Yes",IF(COUNTIFS($B$21:$B163,B163,$I$21:$I163,"Yes")=1,"Yes",""),"")</f>
        <v/>
      </c>
      <c r="K163" s="23" t="str">
        <f>IF(J163="Yes",IF(COUNTIFS($B:$B,B163,$F:$F,"&gt;="&amp;'Step 1'!$C$8)&gt;0,"Retained","Churned"),"")</f>
        <v/>
      </c>
      <c r="L163" s="24">
        <f>_xlfn.MINIFS($E:$E,$B:$B,B163)</f>
        <v>45423</v>
      </c>
      <c r="M163" s="24" t="str">
        <f>INDEX($C:$C,MATCH($L163,$E:$E,0))</f>
        <v>Pro</v>
      </c>
      <c r="N163" s="24" t="str">
        <f>INDEX($D:$D,MATCH($L163,$E:$E,0))</f>
        <v>Monthly</v>
      </c>
      <c r="O163" s="23" t="str">
        <f>INDEX('Step 2-12'!$W:$W,MATCH('Step 2-12'!$B163,'Step 2-12'!$R:$R,0))</f>
        <v>Tech</v>
      </c>
      <c r="P163" s="23" t="str">
        <f>INDEX('Step 2-12'!$Z:$Z,MATCH('Step 2-12'!$B163,'Step 2-12'!$R:$R,0))</f>
        <v>Content</v>
      </c>
      <c r="R163" t="s">
        <v>1344</v>
      </c>
      <c r="S163" t="s">
        <v>4469</v>
      </c>
      <c r="T163" t="s">
        <v>4470</v>
      </c>
      <c r="U163" t="s">
        <v>4471</v>
      </c>
      <c r="V163" t="s">
        <v>4045</v>
      </c>
      <c r="W163" t="s">
        <v>4033</v>
      </c>
      <c r="X163" t="s">
        <v>4034</v>
      </c>
      <c r="Y163" s="1">
        <v>45610</v>
      </c>
      <c r="Z163" t="s">
        <v>4023</v>
      </c>
      <c r="AA163" s="23" t="str">
        <f>INDEX('Step 2-12'!$M:$M,MATCH('Step 2-12'!$R163,'Step 2-12'!$B:$B,0))</f>
        <v>Basic</v>
      </c>
      <c r="AB163" s="23" t="str">
        <f>INDEX('Step 2-12'!$N:$N,MATCH('Step 2-12'!$R163,'Step 2-12'!$B:$B,0))</f>
        <v>Monthly</v>
      </c>
      <c r="AC163" s="23" t="str">
        <f t="shared" si="1"/>
        <v/>
      </c>
      <c r="AD163" s="23" t="str">
        <f>IF(COUNTIFS($AH:$AH,$R163,$AU:$AU,"Yes",$AJ:$AJ,"&gt;="&amp;'Step 1'!$C$7,$AJ:$AJ,"&lt;="&amp;'Step 1'!$C$8)&gt;0,"Yes","No")</f>
        <v>No</v>
      </c>
      <c r="AG163" t="s">
        <v>1955</v>
      </c>
      <c r="AH163" t="s">
        <v>640</v>
      </c>
      <c r="AI163" t="s">
        <v>662</v>
      </c>
      <c r="AJ163" s="1">
        <v>45348</v>
      </c>
      <c r="AK163" t="s">
        <v>86</v>
      </c>
      <c r="AL163" t="s">
        <v>18</v>
      </c>
      <c r="AM163">
        <v>315</v>
      </c>
      <c r="AN163">
        <v>267.75</v>
      </c>
      <c r="AO163" s="24" t="str">
        <f>INDEX('Step 2-12'!$Z:$Z,MATCH('Step 2-12'!$AH163,'Step 2-12'!$R:$R,0))</f>
        <v>Email</v>
      </c>
      <c r="AP163" s="24" t="str">
        <f>INDEX('Step 2-12'!$V:$V,MATCH('Step 2-12'!$AH163,'Step 2-12'!$R:$R,0))</f>
        <v>Asia-Pacific</v>
      </c>
      <c r="AQ163" s="24" t="str">
        <f>INDEX('Step 2-12'!$W:$W,MATCH('Step 2-12'!$AH163,'Step 2-12'!$R:$R,0))</f>
        <v>Retail</v>
      </c>
      <c r="AR163" s="24" t="str">
        <f>INDEX('Step 2-12'!$X:$X,MATCH('Step 2-12'!$AH163,'Step 2-12'!$R:$R,0))</f>
        <v>Mid-Market</v>
      </c>
      <c r="AS163" s="23" t="str">
        <f>INDEX('Step 2-12'!$AA:$AA,MATCH('Step 2-12'!$AH163,'Step 2-12'!$R:$R,0))</f>
        <v>Basic</v>
      </c>
      <c r="AT163" s="23" t="str">
        <f>INDEX('Step 2-12'!$AB:$AB,MATCH('Step 2-12'!$AH163,'Step 2-12'!$R:$R,0))</f>
        <v>Monthly</v>
      </c>
      <c r="AU163" s="23" t="str">
        <f>INDEX($J$20:$J$1603,MATCH($AH163,$B$20:$B$1603,0))</f>
        <v/>
      </c>
    </row>
    <row r="164" spans="1:47" x14ac:dyDescent="0.25">
      <c r="A164" t="s">
        <v>184</v>
      </c>
      <c r="B164" t="s">
        <v>181</v>
      </c>
      <c r="C164" t="s">
        <v>50</v>
      </c>
      <c r="D164" s="1" t="s">
        <v>18</v>
      </c>
      <c r="E164" s="1">
        <v>45516</v>
      </c>
      <c r="F164" s="1">
        <v>45546</v>
      </c>
      <c r="G164" t="s">
        <v>19</v>
      </c>
      <c r="H164">
        <v>135</v>
      </c>
      <c r="I164" s="23" t="str">
        <f>IF(AND(E164&lt;=EOMONTH('Step 1'!$C$7,0),F164&gt;='Step 1'!$C$7),"Yes","No")</f>
        <v>No</v>
      </c>
      <c r="J164" s="23" t="str">
        <f>IF(I164="Yes",IF(COUNTIFS($B$21:$B164,B164,$I$21:$I164,"Yes")=1,"Yes",""),"")</f>
        <v/>
      </c>
      <c r="K164" s="23" t="str">
        <f>IF(J164="Yes",IF(COUNTIFS($B:$B,B164,$F:$F,"&gt;="&amp;'Step 1'!$C$8)&gt;0,"Retained","Churned"),"")</f>
        <v/>
      </c>
      <c r="L164" s="24">
        <f>_xlfn.MINIFS($E:$E,$B:$B,B164)</f>
        <v>45423</v>
      </c>
      <c r="M164" s="24" t="str">
        <f>INDEX($C:$C,MATCH($L164,$E:$E,0))</f>
        <v>Pro</v>
      </c>
      <c r="N164" s="24" t="str">
        <f>INDEX($D:$D,MATCH($L164,$E:$E,0))</f>
        <v>Monthly</v>
      </c>
      <c r="O164" s="23" t="str">
        <f>INDEX('Step 2-12'!$W:$W,MATCH('Step 2-12'!$B164,'Step 2-12'!$R:$R,0))</f>
        <v>Tech</v>
      </c>
      <c r="P164" s="23" t="str">
        <f>INDEX('Step 2-12'!$Z:$Z,MATCH('Step 2-12'!$B164,'Step 2-12'!$R:$R,0))</f>
        <v>Content</v>
      </c>
      <c r="R164" t="s">
        <v>1347</v>
      </c>
      <c r="S164" t="s">
        <v>4472</v>
      </c>
      <c r="T164" t="s">
        <v>4473</v>
      </c>
      <c r="U164" t="s">
        <v>4474</v>
      </c>
      <c r="V164" t="s">
        <v>4045</v>
      </c>
      <c r="W164" t="s">
        <v>4085</v>
      </c>
      <c r="X164" t="s">
        <v>4054</v>
      </c>
      <c r="Y164" s="1">
        <v>44906</v>
      </c>
      <c r="Z164" t="s">
        <v>4050</v>
      </c>
      <c r="AA164" s="23" t="str">
        <f>INDEX('Step 2-12'!$M:$M,MATCH('Step 2-12'!$R164,'Step 2-12'!$B:$B,0))</f>
        <v>Pro</v>
      </c>
      <c r="AB164" s="23" t="str">
        <f>INDEX('Step 2-12'!$N:$N,MATCH('Step 2-12'!$R164,'Step 2-12'!$B:$B,0))</f>
        <v>Monthly</v>
      </c>
      <c r="AC164" s="23" t="str">
        <f t="shared" si="1"/>
        <v>Yes</v>
      </c>
      <c r="AD164" s="23" t="str">
        <f>IF(COUNTIFS($AH:$AH,$R164,$AU:$AU,"Yes",$AJ:$AJ,"&gt;="&amp;'Step 1'!$C$7,$AJ:$AJ,"&lt;="&amp;'Step 1'!$C$8)&gt;0,"Yes","No")</f>
        <v>Yes</v>
      </c>
      <c r="AG164" t="s">
        <v>1956</v>
      </c>
      <c r="AH164" t="s">
        <v>640</v>
      </c>
      <c r="AI164" t="s">
        <v>662</v>
      </c>
      <c r="AJ164" s="1">
        <v>45377</v>
      </c>
      <c r="AK164" t="s">
        <v>86</v>
      </c>
      <c r="AL164" t="s">
        <v>18</v>
      </c>
      <c r="AM164">
        <v>315</v>
      </c>
      <c r="AN164">
        <v>267.75</v>
      </c>
      <c r="AO164" s="24" t="str">
        <f>INDEX('Step 2-12'!$Z:$Z,MATCH('Step 2-12'!$AH164,'Step 2-12'!$R:$R,0))</f>
        <v>Email</v>
      </c>
      <c r="AP164" s="24" t="str">
        <f>INDEX('Step 2-12'!$V:$V,MATCH('Step 2-12'!$AH164,'Step 2-12'!$R:$R,0))</f>
        <v>Asia-Pacific</v>
      </c>
      <c r="AQ164" s="24" t="str">
        <f>INDEX('Step 2-12'!$W:$W,MATCH('Step 2-12'!$AH164,'Step 2-12'!$R:$R,0))</f>
        <v>Retail</v>
      </c>
      <c r="AR164" s="24" t="str">
        <f>INDEX('Step 2-12'!$X:$X,MATCH('Step 2-12'!$AH164,'Step 2-12'!$R:$R,0))</f>
        <v>Mid-Market</v>
      </c>
      <c r="AS164" s="23" t="str">
        <f>INDEX('Step 2-12'!$AA:$AA,MATCH('Step 2-12'!$AH164,'Step 2-12'!$R:$R,0))</f>
        <v>Basic</v>
      </c>
      <c r="AT164" s="23" t="str">
        <f>INDEX('Step 2-12'!$AB:$AB,MATCH('Step 2-12'!$AH164,'Step 2-12'!$R:$R,0))</f>
        <v>Monthly</v>
      </c>
      <c r="AU164" s="23" t="str">
        <f>INDEX($J$20:$J$1603,MATCH($AH164,$B$20:$B$1603,0))</f>
        <v/>
      </c>
    </row>
    <row r="165" spans="1:47" x14ac:dyDescent="0.25">
      <c r="A165" t="s">
        <v>185</v>
      </c>
      <c r="B165" t="s">
        <v>181</v>
      </c>
      <c r="C165" t="s">
        <v>50</v>
      </c>
      <c r="D165" s="1" t="s">
        <v>18</v>
      </c>
      <c r="E165" s="1">
        <v>45547</v>
      </c>
      <c r="F165" s="1">
        <v>45577</v>
      </c>
      <c r="G165" t="s">
        <v>19</v>
      </c>
      <c r="H165">
        <v>135</v>
      </c>
      <c r="I165" s="23" t="str">
        <f>IF(AND(E165&lt;=EOMONTH('Step 1'!$C$7,0),F165&gt;='Step 1'!$C$7),"Yes","No")</f>
        <v>No</v>
      </c>
      <c r="J165" s="23" t="str">
        <f>IF(I165="Yes",IF(COUNTIFS($B$21:$B165,B165,$I$21:$I165,"Yes")=1,"Yes",""),"")</f>
        <v/>
      </c>
      <c r="K165" s="23" t="str">
        <f>IF(J165="Yes",IF(COUNTIFS($B:$B,B165,$F:$F,"&gt;="&amp;'Step 1'!$C$8)&gt;0,"Retained","Churned"),"")</f>
        <v/>
      </c>
      <c r="L165" s="24">
        <f>_xlfn.MINIFS($E:$E,$B:$B,B165)</f>
        <v>45423</v>
      </c>
      <c r="M165" s="24" t="str">
        <f>INDEX($C:$C,MATCH($L165,$E:$E,0))</f>
        <v>Pro</v>
      </c>
      <c r="N165" s="24" t="str">
        <f>INDEX($D:$D,MATCH($L165,$E:$E,0))</f>
        <v>Monthly</v>
      </c>
      <c r="O165" s="23" t="str">
        <f>INDEX('Step 2-12'!$W:$W,MATCH('Step 2-12'!$B165,'Step 2-12'!$R:$R,0))</f>
        <v>Tech</v>
      </c>
      <c r="P165" s="23" t="str">
        <f>INDEX('Step 2-12'!$Z:$Z,MATCH('Step 2-12'!$B165,'Step 2-12'!$R:$R,0))</f>
        <v>Content</v>
      </c>
      <c r="R165" t="s">
        <v>1351</v>
      </c>
      <c r="S165" t="s">
        <v>4475</v>
      </c>
      <c r="T165" t="s">
        <v>4476</v>
      </c>
      <c r="U165" t="s">
        <v>4477</v>
      </c>
      <c r="V165" t="s">
        <v>4039</v>
      </c>
      <c r="W165" t="s">
        <v>4033</v>
      </c>
      <c r="X165" t="s">
        <v>4034</v>
      </c>
      <c r="Y165" s="1">
        <v>44789</v>
      </c>
      <c r="Z165" t="s">
        <v>4050</v>
      </c>
      <c r="AA165" s="23" t="str">
        <f>INDEX('Step 2-12'!$M:$M,MATCH('Step 2-12'!$R165,'Step 2-12'!$B:$B,0))</f>
        <v>Basic</v>
      </c>
      <c r="AB165" s="23" t="str">
        <f>INDEX('Step 2-12'!$N:$N,MATCH('Step 2-12'!$R165,'Step 2-12'!$B:$B,0))</f>
        <v>Annual</v>
      </c>
      <c r="AC165" s="23" t="str">
        <f t="shared" si="1"/>
        <v>Yes</v>
      </c>
      <c r="AD165" s="23" t="str">
        <f>IF(COUNTIFS($AH:$AH,$R165,$AU:$AU,"Yes",$AJ:$AJ,"&gt;="&amp;'Step 1'!$C$7,$AJ:$AJ,"&lt;="&amp;'Step 1'!$C$8)&gt;0,"Yes","No")</f>
        <v>No</v>
      </c>
      <c r="AG165" t="s">
        <v>1957</v>
      </c>
      <c r="AH165" t="s">
        <v>640</v>
      </c>
      <c r="AI165" t="s">
        <v>663</v>
      </c>
      <c r="AJ165" s="1">
        <v>45379</v>
      </c>
      <c r="AK165" t="s">
        <v>50</v>
      </c>
      <c r="AL165" t="s">
        <v>18</v>
      </c>
      <c r="AM165">
        <v>135</v>
      </c>
      <c r="AN165">
        <v>110.7</v>
      </c>
      <c r="AO165" s="24" t="str">
        <f>INDEX('Step 2-12'!$Z:$Z,MATCH('Step 2-12'!$AH165,'Step 2-12'!$R:$R,0))</f>
        <v>Email</v>
      </c>
      <c r="AP165" s="24" t="str">
        <f>INDEX('Step 2-12'!$V:$V,MATCH('Step 2-12'!$AH165,'Step 2-12'!$R:$R,0))</f>
        <v>Asia-Pacific</v>
      </c>
      <c r="AQ165" s="24" t="str">
        <f>INDEX('Step 2-12'!$W:$W,MATCH('Step 2-12'!$AH165,'Step 2-12'!$R:$R,0))</f>
        <v>Retail</v>
      </c>
      <c r="AR165" s="24" t="str">
        <f>INDEX('Step 2-12'!$X:$X,MATCH('Step 2-12'!$AH165,'Step 2-12'!$R:$R,0))</f>
        <v>Mid-Market</v>
      </c>
      <c r="AS165" s="23" t="str">
        <f>INDEX('Step 2-12'!$AA:$AA,MATCH('Step 2-12'!$AH165,'Step 2-12'!$R:$R,0))</f>
        <v>Basic</v>
      </c>
      <c r="AT165" s="23" t="str">
        <f>INDEX('Step 2-12'!$AB:$AB,MATCH('Step 2-12'!$AH165,'Step 2-12'!$R:$R,0))</f>
        <v>Monthly</v>
      </c>
      <c r="AU165" s="23" t="str">
        <f>INDEX($J$20:$J$1603,MATCH($AH165,$B$20:$B$1603,0))</f>
        <v/>
      </c>
    </row>
    <row r="166" spans="1:47" x14ac:dyDescent="0.25">
      <c r="A166" t="s">
        <v>186</v>
      </c>
      <c r="B166" t="s">
        <v>181</v>
      </c>
      <c r="C166" t="s">
        <v>50</v>
      </c>
      <c r="D166" s="1" t="s">
        <v>18</v>
      </c>
      <c r="E166" s="1">
        <v>45578</v>
      </c>
      <c r="F166" s="1">
        <v>45608</v>
      </c>
      <c r="G166" t="s">
        <v>19</v>
      </c>
      <c r="H166">
        <v>135</v>
      </c>
      <c r="I166" s="23" t="str">
        <f>IF(AND(E166&lt;=EOMONTH('Step 1'!$C$7,0),F166&gt;='Step 1'!$C$7),"Yes","No")</f>
        <v>No</v>
      </c>
      <c r="J166" s="23" t="str">
        <f>IF(I166="Yes",IF(COUNTIFS($B$21:$B166,B166,$I$21:$I166,"Yes")=1,"Yes",""),"")</f>
        <v/>
      </c>
      <c r="K166" s="23" t="str">
        <f>IF(J166="Yes",IF(COUNTIFS($B:$B,B166,$F:$F,"&gt;="&amp;'Step 1'!$C$8)&gt;0,"Retained","Churned"),"")</f>
        <v/>
      </c>
      <c r="L166" s="24">
        <f>_xlfn.MINIFS($E:$E,$B:$B,B166)</f>
        <v>45423</v>
      </c>
      <c r="M166" s="24" t="str">
        <f>INDEX($C:$C,MATCH($L166,$E:$E,0))</f>
        <v>Pro</v>
      </c>
      <c r="N166" s="24" t="str">
        <f>INDEX($D:$D,MATCH($L166,$E:$E,0))</f>
        <v>Monthly</v>
      </c>
      <c r="O166" s="23" t="str">
        <f>INDEX('Step 2-12'!$W:$W,MATCH('Step 2-12'!$B166,'Step 2-12'!$R:$R,0))</f>
        <v>Tech</v>
      </c>
      <c r="P166" s="23" t="str">
        <f>INDEX('Step 2-12'!$Z:$Z,MATCH('Step 2-12'!$B166,'Step 2-12'!$R:$R,0))</f>
        <v>Content</v>
      </c>
      <c r="R166" t="s">
        <v>1353</v>
      </c>
      <c r="S166" t="s">
        <v>4478</v>
      </c>
      <c r="T166" t="s">
        <v>4479</v>
      </c>
      <c r="U166" t="s">
        <v>4480</v>
      </c>
      <c r="V166" t="s">
        <v>4032</v>
      </c>
      <c r="W166" t="s">
        <v>4064</v>
      </c>
      <c r="X166" t="s">
        <v>4054</v>
      </c>
      <c r="Y166" s="1">
        <v>45124</v>
      </c>
      <c r="Z166" t="s">
        <v>4035</v>
      </c>
      <c r="AA166" s="23" t="str">
        <f>INDEX('Step 2-12'!$M:$M,MATCH('Step 2-12'!$R166,'Step 2-12'!$B:$B,0))</f>
        <v>Pro</v>
      </c>
      <c r="AB166" s="23" t="str">
        <f>INDEX('Step 2-12'!$N:$N,MATCH('Step 2-12'!$R166,'Step 2-12'!$B:$B,0))</f>
        <v>Monthly</v>
      </c>
      <c r="AC166" s="23" t="str">
        <f t="shared" si="1"/>
        <v/>
      </c>
      <c r="AD166" s="23" t="str">
        <f>IF(COUNTIFS($AH:$AH,$R166,$AU:$AU,"Yes",$AJ:$AJ,"&gt;="&amp;'Step 1'!$C$7,$AJ:$AJ,"&lt;="&amp;'Step 1'!$C$8)&gt;0,"Yes","No")</f>
        <v>No</v>
      </c>
      <c r="AG166" t="s">
        <v>1958</v>
      </c>
      <c r="AH166" t="s">
        <v>640</v>
      </c>
      <c r="AI166" t="s">
        <v>664</v>
      </c>
      <c r="AJ166" s="1">
        <v>45410</v>
      </c>
      <c r="AK166" t="s">
        <v>50</v>
      </c>
      <c r="AL166" t="s">
        <v>18</v>
      </c>
      <c r="AM166">
        <v>135</v>
      </c>
      <c r="AN166">
        <v>110.7</v>
      </c>
      <c r="AO166" s="24" t="str">
        <f>INDEX('Step 2-12'!$Z:$Z,MATCH('Step 2-12'!$AH166,'Step 2-12'!$R:$R,0))</f>
        <v>Email</v>
      </c>
      <c r="AP166" s="24" t="str">
        <f>INDEX('Step 2-12'!$V:$V,MATCH('Step 2-12'!$AH166,'Step 2-12'!$R:$R,0))</f>
        <v>Asia-Pacific</v>
      </c>
      <c r="AQ166" s="24" t="str">
        <f>INDEX('Step 2-12'!$W:$W,MATCH('Step 2-12'!$AH166,'Step 2-12'!$R:$R,0))</f>
        <v>Retail</v>
      </c>
      <c r="AR166" s="24" t="str">
        <f>INDEX('Step 2-12'!$X:$X,MATCH('Step 2-12'!$AH166,'Step 2-12'!$R:$R,0))</f>
        <v>Mid-Market</v>
      </c>
      <c r="AS166" s="23" t="str">
        <f>INDEX('Step 2-12'!$AA:$AA,MATCH('Step 2-12'!$AH166,'Step 2-12'!$R:$R,0))</f>
        <v>Basic</v>
      </c>
      <c r="AT166" s="23" t="str">
        <f>INDEX('Step 2-12'!$AB:$AB,MATCH('Step 2-12'!$AH166,'Step 2-12'!$R:$R,0))</f>
        <v>Monthly</v>
      </c>
      <c r="AU166" s="23" t="str">
        <f>INDEX($J$20:$J$1603,MATCH($AH166,$B$20:$B$1603,0))</f>
        <v/>
      </c>
    </row>
    <row r="167" spans="1:47" x14ac:dyDescent="0.25">
      <c r="A167" t="s">
        <v>187</v>
      </c>
      <c r="B167" t="s">
        <v>181</v>
      </c>
      <c r="C167" t="s">
        <v>50</v>
      </c>
      <c r="D167" s="1" t="s">
        <v>18</v>
      </c>
      <c r="E167" s="1">
        <v>45609</v>
      </c>
      <c r="F167" s="1">
        <v>45639</v>
      </c>
      <c r="G167" t="s">
        <v>19</v>
      </c>
      <c r="H167">
        <v>135</v>
      </c>
      <c r="I167" s="23" t="str">
        <f>IF(AND(E167&lt;=EOMONTH('Step 1'!$C$7,0),F167&gt;='Step 1'!$C$7),"Yes","No")</f>
        <v>No</v>
      </c>
      <c r="J167" s="23" t="str">
        <f>IF(I167="Yes",IF(COUNTIFS($B$21:$B167,B167,$I$21:$I167,"Yes")=1,"Yes",""),"")</f>
        <v/>
      </c>
      <c r="K167" s="23" t="str">
        <f>IF(J167="Yes",IF(COUNTIFS($B:$B,B167,$F:$F,"&gt;="&amp;'Step 1'!$C$8)&gt;0,"Retained","Churned"),"")</f>
        <v/>
      </c>
      <c r="L167" s="24">
        <f>_xlfn.MINIFS($E:$E,$B:$B,B167)</f>
        <v>45423</v>
      </c>
      <c r="M167" s="24" t="str">
        <f>INDEX($C:$C,MATCH($L167,$E:$E,0))</f>
        <v>Pro</v>
      </c>
      <c r="N167" s="24" t="str">
        <f>INDEX($D:$D,MATCH($L167,$E:$E,0))</f>
        <v>Monthly</v>
      </c>
      <c r="O167" s="23" t="str">
        <f>INDEX('Step 2-12'!$W:$W,MATCH('Step 2-12'!$B167,'Step 2-12'!$R:$R,0))</f>
        <v>Tech</v>
      </c>
      <c r="P167" s="23" t="str">
        <f>INDEX('Step 2-12'!$Z:$Z,MATCH('Step 2-12'!$B167,'Step 2-12'!$R:$R,0))</f>
        <v>Content</v>
      </c>
      <c r="R167" t="s">
        <v>1372</v>
      </c>
      <c r="S167" t="s">
        <v>4481</v>
      </c>
      <c r="T167" t="s">
        <v>4482</v>
      </c>
      <c r="U167" t="s">
        <v>4483</v>
      </c>
      <c r="V167" t="s">
        <v>4032</v>
      </c>
      <c r="W167" t="s">
        <v>4064</v>
      </c>
      <c r="X167" t="s">
        <v>4034</v>
      </c>
      <c r="Y167" s="1">
        <v>45503</v>
      </c>
      <c r="Z167" t="s">
        <v>4041</v>
      </c>
      <c r="AA167" s="23" t="str">
        <f>INDEX('Step 2-12'!$M:$M,MATCH('Step 2-12'!$R167,'Step 2-12'!$B:$B,0))</f>
        <v>Pro</v>
      </c>
      <c r="AB167" s="23" t="str">
        <f>INDEX('Step 2-12'!$N:$N,MATCH('Step 2-12'!$R167,'Step 2-12'!$B:$B,0))</f>
        <v>Monthly</v>
      </c>
      <c r="AC167" s="23" t="str">
        <f t="shared" si="1"/>
        <v/>
      </c>
      <c r="AD167" s="23" t="str">
        <f>IF(COUNTIFS($AH:$AH,$R167,$AU:$AU,"Yes",$AJ:$AJ,"&gt;="&amp;'Step 1'!$C$7,$AJ:$AJ,"&lt;="&amp;'Step 1'!$C$8)&gt;0,"Yes","No")</f>
        <v>No</v>
      </c>
      <c r="AG167" t="s">
        <v>1959</v>
      </c>
      <c r="AH167" t="s">
        <v>640</v>
      </c>
      <c r="AI167" t="s">
        <v>664</v>
      </c>
      <c r="AJ167" s="1">
        <v>45440</v>
      </c>
      <c r="AK167" t="s">
        <v>50</v>
      </c>
      <c r="AL167" t="s">
        <v>18</v>
      </c>
      <c r="AM167">
        <v>135</v>
      </c>
      <c r="AN167">
        <v>110.7</v>
      </c>
      <c r="AO167" s="24" t="str">
        <f>INDEX('Step 2-12'!$Z:$Z,MATCH('Step 2-12'!$AH167,'Step 2-12'!$R:$R,0))</f>
        <v>Email</v>
      </c>
      <c r="AP167" s="24" t="str">
        <f>INDEX('Step 2-12'!$V:$V,MATCH('Step 2-12'!$AH167,'Step 2-12'!$R:$R,0))</f>
        <v>Asia-Pacific</v>
      </c>
      <c r="AQ167" s="24" t="str">
        <f>INDEX('Step 2-12'!$W:$W,MATCH('Step 2-12'!$AH167,'Step 2-12'!$R:$R,0))</f>
        <v>Retail</v>
      </c>
      <c r="AR167" s="24" t="str">
        <f>INDEX('Step 2-12'!$X:$X,MATCH('Step 2-12'!$AH167,'Step 2-12'!$R:$R,0))</f>
        <v>Mid-Market</v>
      </c>
      <c r="AS167" s="23" t="str">
        <f>INDEX('Step 2-12'!$AA:$AA,MATCH('Step 2-12'!$AH167,'Step 2-12'!$R:$R,0))</f>
        <v>Basic</v>
      </c>
      <c r="AT167" s="23" t="str">
        <f>INDEX('Step 2-12'!$AB:$AB,MATCH('Step 2-12'!$AH167,'Step 2-12'!$R:$R,0))</f>
        <v>Monthly</v>
      </c>
      <c r="AU167" s="23" t="str">
        <f>INDEX($J$20:$J$1603,MATCH($AH167,$B$20:$B$1603,0))</f>
        <v/>
      </c>
    </row>
    <row r="168" spans="1:47" x14ac:dyDescent="0.25">
      <c r="A168" t="s">
        <v>188</v>
      </c>
      <c r="B168" t="s">
        <v>181</v>
      </c>
      <c r="C168" t="s">
        <v>50</v>
      </c>
      <c r="D168" s="1" t="s">
        <v>18</v>
      </c>
      <c r="E168" s="1">
        <v>45640</v>
      </c>
      <c r="F168" s="1">
        <v>45658</v>
      </c>
      <c r="G168" t="s">
        <v>19</v>
      </c>
      <c r="H168">
        <v>135</v>
      </c>
      <c r="I168" s="23" t="str">
        <f>IF(AND(E168&lt;=EOMONTH('Step 1'!$C$7,0),F168&gt;='Step 1'!$C$7),"Yes","No")</f>
        <v>No</v>
      </c>
      <c r="J168" s="23" t="str">
        <f>IF(I168="Yes",IF(COUNTIFS($B$21:$B168,B168,$I$21:$I168,"Yes")=1,"Yes",""),"")</f>
        <v/>
      </c>
      <c r="K168" s="23" t="str">
        <f>IF(J168="Yes",IF(COUNTIFS($B:$B,B168,$F:$F,"&gt;="&amp;'Step 1'!$C$8)&gt;0,"Retained","Churned"),"")</f>
        <v/>
      </c>
      <c r="L168" s="24">
        <f>_xlfn.MINIFS($E:$E,$B:$B,B168)</f>
        <v>45423</v>
      </c>
      <c r="M168" s="24" t="str">
        <f>INDEX($C:$C,MATCH($L168,$E:$E,0))</f>
        <v>Pro</v>
      </c>
      <c r="N168" s="24" t="str">
        <f>INDEX($D:$D,MATCH($L168,$E:$E,0))</f>
        <v>Monthly</v>
      </c>
      <c r="O168" s="23" t="str">
        <f>INDEX('Step 2-12'!$W:$W,MATCH('Step 2-12'!$B168,'Step 2-12'!$R:$R,0))</f>
        <v>Tech</v>
      </c>
      <c r="P168" s="23" t="str">
        <f>INDEX('Step 2-12'!$Z:$Z,MATCH('Step 2-12'!$B168,'Step 2-12'!$R:$R,0))</f>
        <v>Content</v>
      </c>
      <c r="R168" t="s">
        <v>1378</v>
      </c>
      <c r="S168" t="s">
        <v>4484</v>
      </c>
      <c r="T168" t="s">
        <v>4485</v>
      </c>
      <c r="U168" t="s">
        <v>4486</v>
      </c>
      <c r="V168" t="s">
        <v>4039</v>
      </c>
      <c r="W168" t="s">
        <v>4033</v>
      </c>
      <c r="X168" t="s">
        <v>4034</v>
      </c>
      <c r="Y168" s="1">
        <v>45569</v>
      </c>
      <c r="Z168" t="s">
        <v>4041</v>
      </c>
      <c r="AA168" s="23" t="str">
        <f>INDEX('Step 2-12'!$M:$M,MATCH('Step 2-12'!$R168,'Step 2-12'!$B:$B,0))</f>
        <v>Basic</v>
      </c>
      <c r="AB168" s="23" t="str">
        <f>INDEX('Step 2-12'!$N:$N,MATCH('Step 2-12'!$R168,'Step 2-12'!$B:$B,0))</f>
        <v>Monthly</v>
      </c>
      <c r="AC168" s="23" t="str">
        <f t="shared" si="1"/>
        <v/>
      </c>
      <c r="AD168" s="23" t="str">
        <f>IF(COUNTIFS($AH:$AH,$R168,$AU:$AU,"Yes",$AJ:$AJ,"&gt;="&amp;'Step 1'!$C$7,$AJ:$AJ,"&lt;="&amp;'Step 1'!$C$8)&gt;0,"Yes","No")</f>
        <v>No</v>
      </c>
      <c r="AG168" t="s">
        <v>1960</v>
      </c>
      <c r="AH168" t="s">
        <v>640</v>
      </c>
      <c r="AI168" t="s">
        <v>665</v>
      </c>
      <c r="AJ168" s="1">
        <v>45441</v>
      </c>
      <c r="AK168" t="s">
        <v>50</v>
      </c>
      <c r="AL168" t="s">
        <v>18</v>
      </c>
      <c r="AM168">
        <v>135</v>
      </c>
      <c r="AN168">
        <v>110.7</v>
      </c>
      <c r="AO168" s="24" t="str">
        <f>INDEX('Step 2-12'!$Z:$Z,MATCH('Step 2-12'!$AH168,'Step 2-12'!$R:$R,0))</f>
        <v>Email</v>
      </c>
      <c r="AP168" s="24" t="str">
        <f>INDEX('Step 2-12'!$V:$V,MATCH('Step 2-12'!$AH168,'Step 2-12'!$R:$R,0))</f>
        <v>Asia-Pacific</v>
      </c>
      <c r="AQ168" s="24" t="str">
        <f>INDEX('Step 2-12'!$W:$W,MATCH('Step 2-12'!$AH168,'Step 2-12'!$R:$R,0))</f>
        <v>Retail</v>
      </c>
      <c r="AR168" s="24" t="str">
        <f>INDEX('Step 2-12'!$X:$X,MATCH('Step 2-12'!$AH168,'Step 2-12'!$R:$R,0))</f>
        <v>Mid-Market</v>
      </c>
      <c r="AS168" s="23" t="str">
        <f>INDEX('Step 2-12'!$AA:$AA,MATCH('Step 2-12'!$AH168,'Step 2-12'!$R:$R,0))</f>
        <v>Basic</v>
      </c>
      <c r="AT168" s="23" t="str">
        <f>INDEX('Step 2-12'!$AB:$AB,MATCH('Step 2-12'!$AH168,'Step 2-12'!$R:$R,0))</f>
        <v>Monthly</v>
      </c>
      <c r="AU168" s="23" t="str">
        <f>INDEX($J$20:$J$1603,MATCH($AH168,$B$20:$B$1603,0))</f>
        <v/>
      </c>
    </row>
    <row r="169" spans="1:47" x14ac:dyDescent="0.25">
      <c r="A169" t="s">
        <v>189</v>
      </c>
      <c r="B169" t="s">
        <v>190</v>
      </c>
      <c r="C169" t="s">
        <v>50</v>
      </c>
      <c r="D169" s="1" t="s">
        <v>18</v>
      </c>
      <c r="E169" s="1">
        <v>45560</v>
      </c>
      <c r="F169" s="1">
        <v>45590</v>
      </c>
      <c r="G169" t="s">
        <v>73</v>
      </c>
      <c r="H169">
        <v>135</v>
      </c>
      <c r="I169" s="23" t="str">
        <f>IF(AND(E169&lt;=EOMONTH('Step 1'!$C$7,0),F169&gt;='Step 1'!$C$7),"Yes","No")</f>
        <v>No</v>
      </c>
      <c r="J169" s="23" t="str">
        <f>IF(I169="Yes",IF(COUNTIFS($B$21:$B169,B169,$I$21:$I169,"Yes")=1,"Yes",""),"")</f>
        <v/>
      </c>
      <c r="K169" s="23" t="str">
        <f>IF(J169="Yes",IF(COUNTIFS($B:$B,B169,$F:$F,"&gt;="&amp;'Step 1'!$C$8)&gt;0,"Retained","Churned"),"")</f>
        <v/>
      </c>
      <c r="L169" s="24">
        <f>_xlfn.MINIFS($E:$E,$B:$B,B169)</f>
        <v>45560</v>
      </c>
      <c r="M169" s="24" t="str">
        <f>INDEX($C:$C,MATCH($L169,$E:$E,0))</f>
        <v>Basic</v>
      </c>
      <c r="N169" s="24" t="str">
        <f>INDEX($D:$D,MATCH($L169,$E:$E,0))</f>
        <v>Monthly</v>
      </c>
      <c r="O169" s="23" t="str">
        <f>INDEX('Step 2-12'!$W:$W,MATCH('Step 2-12'!$B169,'Step 2-12'!$R:$R,0))</f>
        <v>Healthcare</v>
      </c>
      <c r="P169" s="23" t="str">
        <f>INDEX('Step 2-12'!$Z:$Z,MATCH('Step 2-12'!$B169,'Step 2-12'!$R:$R,0))</f>
        <v>Affiliate</v>
      </c>
      <c r="R169" t="s">
        <v>1382</v>
      </c>
      <c r="S169" t="s">
        <v>4487</v>
      </c>
      <c r="T169" t="s">
        <v>4488</v>
      </c>
      <c r="U169" t="s">
        <v>4489</v>
      </c>
      <c r="V169" t="s">
        <v>4039</v>
      </c>
      <c r="W169" t="s">
        <v>4033</v>
      </c>
      <c r="X169" t="s">
        <v>4034</v>
      </c>
      <c r="Y169" s="1">
        <v>45299</v>
      </c>
      <c r="Z169" t="s">
        <v>4041</v>
      </c>
      <c r="AA169" s="23" t="str">
        <f>INDEX('Step 2-12'!$M:$M,MATCH('Step 2-12'!$R169,'Step 2-12'!$B:$B,0))</f>
        <v>Pro</v>
      </c>
      <c r="AB169" s="23" t="str">
        <f>INDEX('Step 2-12'!$N:$N,MATCH('Step 2-12'!$R169,'Step 2-12'!$B:$B,0))</f>
        <v>Monthly</v>
      </c>
      <c r="AC169" s="23" t="str">
        <f t="shared" si="1"/>
        <v/>
      </c>
      <c r="AD169" s="23" t="str">
        <f>IF(COUNTIFS($AH:$AH,$R169,$AU:$AU,"Yes",$AJ:$AJ,"&gt;="&amp;'Step 1'!$C$7,$AJ:$AJ,"&lt;="&amp;'Step 1'!$C$8)&gt;0,"Yes","No")</f>
        <v>No</v>
      </c>
      <c r="AG169" t="s">
        <v>1961</v>
      </c>
      <c r="AH169" t="s">
        <v>640</v>
      </c>
      <c r="AI169" t="s">
        <v>666</v>
      </c>
      <c r="AJ169" s="1">
        <v>45472</v>
      </c>
      <c r="AK169" t="s">
        <v>50</v>
      </c>
      <c r="AL169" t="s">
        <v>18</v>
      </c>
      <c r="AM169">
        <v>135</v>
      </c>
      <c r="AN169">
        <v>110.7</v>
      </c>
      <c r="AO169" s="24" t="str">
        <f>INDEX('Step 2-12'!$Z:$Z,MATCH('Step 2-12'!$AH169,'Step 2-12'!$R:$R,0))</f>
        <v>Email</v>
      </c>
      <c r="AP169" s="24" t="str">
        <f>INDEX('Step 2-12'!$V:$V,MATCH('Step 2-12'!$AH169,'Step 2-12'!$R:$R,0))</f>
        <v>Asia-Pacific</v>
      </c>
      <c r="AQ169" s="24" t="str">
        <f>INDEX('Step 2-12'!$W:$W,MATCH('Step 2-12'!$AH169,'Step 2-12'!$R:$R,0))</f>
        <v>Retail</v>
      </c>
      <c r="AR169" s="24" t="str">
        <f>INDEX('Step 2-12'!$X:$X,MATCH('Step 2-12'!$AH169,'Step 2-12'!$R:$R,0))</f>
        <v>Mid-Market</v>
      </c>
      <c r="AS169" s="23" t="str">
        <f>INDEX('Step 2-12'!$AA:$AA,MATCH('Step 2-12'!$AH169,'Step 2-12'!$R:$R,0))</f>
        <v>Basic</v>
      </c>
      <c r="AT169" s="23" t="str">
        <f>INDEX('Step 2-12'!$AB:$AB,MATCH('Step 2-12'!$AH169,'Step 2-12'!$R:$R,0))</f>
        <v>Monthly</v>
      </c>
      <c r="AU169" s="23" t="str">
        <f>INDEX($J$20:$J$1603,MATCH($AH169,$B$20:$B$1603,0))</f>
        <v/>
      </c>
    </row>
    <row r="170" spans="1:47" x14ac:dyDescent="0.25">
      <c r="A170" t="s">
        <v>191</v>
      </c>
      <c r="B170" t="s">
        <v>190</v>
      </c>
      <c r="C170" t="s">
        <v>86</v>
      </c>
      <c r="D170" s="1" t="s">
        <v>18</v>
      </c>
      <c r="E170" s="1">
        <v>45591</v>
      </c>
      <c r="F170" s="1">
        <v>45621</v>
      </c>
      <c r="G170" t="s">
        <v>19</v>
      </c>
      <c r="H170">
        <v>315</v>
      </c>
      <c r="I170" s="23" t="str">
        <f>IF(AND(E170&lt;=EOMONTH('Step 1'!$C$7,0),F170&gt;='Step 1'!$C$7),"Yes","No")</f>
        <v>No</v>
      </c>
      <c r="J170" s="23" t="str">
        <f>IF(I170="Yes",IF(COUNTIFS($B$21:$B170,B170,$I$21:$I170,"Yes")=1,"Yes",""),"")</f>
        <v/>
      </c>
      <c r="K170" s="23" t="str">
        <f>IF(J170="Yes",IF(COUNTIFS($B:$B,B170,$F:$F,"&gt;="&amp;'Step 1'!$C$8)&gt;0,"Retained","Churned"),"")</f>
        <v/>
      </c>
      <c r="L170" s="24">
        <f>_xlfn.MINIFS($E:$E,$B:$B,B170)</f>
        <v>45560</v>
      </c>
      <c r="M170" s="24" t="str">
        <f>INDEX($C:$C,MATCH($L170,$E:$E,0))</f>
        <v>Basic</v>
      </c>
      <c r="N170" s="24" t="str">
        <f>INDEX($D:$D,MATCH($L170,$E:$E,0))</f>
        <v>Monthly</v>
      </c>
      <c r="O170" s="23" t="str">
        <f>INDEX('Step 2-12'!$W:$W,MATCH('Step 2-12'!$B170,'Step 2-12'!$R:$R,0))</f>
        <v>Healthcare</v>
      </c>
      <c r="P170" s="23" t="str">
        <f>INDEX('Step 2-12'!$Z:$Z,MATCH('Step 2-12'!$B170,'Step 2-12'!$R:$R,0))</f>
        <v>Affiliate</v>
      </c>
      <c r="R170" t="s">
        <v>1384</v>
      </c>
      <c r="S170" t="s">
        <v>4490</v>
      </c>
      <c r="T170" t="s">
        <v>4491</v>
      </c>
      <c r="U170" t="s">
        <v>4492</v>
      </c>
      <c r="V170" t="s">
        <v>4045</v>
      </c>
      <c r="W170" t="s">
        <v>4064</v>
      </c>
      <c r="X170" t="s">
        <v>4034</v>
      </c>
      <c r="Y170" s="1">
        <v>45375</v>
      </c>
      <c r="Z170" t="s">
        <v>4050</v>
      </c>
      <c r="AA170" s="23" t="str">
        <f>INDEX('Step 2-12'!$M:$M,MATCH('Step 2-12'!$R170,'Step 2-12'!$B:$B,0))</f>
        <v>Basic</v>
      </c>
      <c r="AB170" s="23" t="str">
        <f>INDEX('Step 2-12'!$N:$N,MATCH('Step 2-12'!$R170,'Step 2-12'!$B:$B,0))</f>
        <v>Monthly</v>
      </c>
      <c r="AC170" s="23" t="str">
        <f t="shared" si="1"/>
        <v/>
      </c>
      <c r="AD170" s="23" t="str">
        <f>IF(COUNTIFS($AH:$AH,$R170,$AU:$AU,"Yes",$AJ:$AJ,"&gt;="&amp;'Step 1'!$C$7,$AJ:$AJ,"&lt;="&amp;'Step 1'!$C$8)&gt;0,"Yes","No")</f>
        <v>No</v>
      </c>
      <c r="AG170" t="s">
        <v>1962</v>
      </c>
      <c r="AH170" t="s">
        <v>640</v>
      </c>
      <c r="AI170" t="s">
        <v>666</v>
      </c>
      <c r="AJ170" s="1">
        <v>45502</v>
      </c>
      <c r="AK170" t="s">
        <v>50</v>
      </c>
      <c r="AL170" t="s">
        <v>18</v>
      </c>
      <c r="AM170">
        <v>135</v>
      </c>
      <c r="AN170">
        <v>110.7</v>
      </c>
      <c r="AO170" s="24" t="str">
        <f>INDEX('Step 2-12'!$Z:$Z,MATCH('Step 2-12'!$AH170,'Step 2-12'!$R:$R,0))</f>
        <v>Email</v>
      </c>
      <c r="AP170" s="24" t="str">
        <f>INDEX('Step 2-12'!$V:$V,MATCH('Step 2-12'!$AH170,'Step 2-12'!$R:$R,0))</f>
        <v>Asia-Pacific</v>
      </c>
      <c r="AQ170" s="24" t="str">
        <f>INDEX('Step 2-12'!$W:$W,MATCH('Step 2-12'!$AH170,'Step 2-12'!$R:$R,0))</f>
        <v>Retail</v>
      </c>
      <c r="AR170" s="24" t="str">
        <f>INDEX('Step 2-12'!$X:$X,MATCH('Step 2-12'!$AH170,'Step 2-12'!$R:$R,0))</f>
        <v>Mid-Market</v>
      </c>
      <c r="AS170" s="23" t="str">
        <f>INDEX('Step 2-12'!$AA:$AA,MATCH('Step 2-12'!$AH170,'Step 2-12'!$R:$R,0))</f>
        <v>Basic</v>
      </c>
      <c r="AT170" s="23" t="str">
        <f>INDEX('Step 2-12'!$AB:$AB,MATCH('Step 2-12'!$AH170,'Step 2-12'!$R:$R,0))</f>
        <v>Monthly</v>
      </c>
      <c r="AU170" s="23" t="str">
        <f>INDEX($J$20:$J$1603,MATCH($AH170,$B$20:$B$1603,0))</f>
        <v/>
      </c>
    </row>
    <row r="171" spans="1:47" x14ac:dyDescent="0.25">
      <c r="A171" t="s">
        <v>192</v>
      </c>
      <c r="B171" t="s">
        <v>190</v>
      </c>
      <c r="C171" t="s">
        <v>86</v>
      </c>
      <c r="D171" s="1" t="s">
        <v>18</v>
      </c>
      <c r="E171" s="1">
        <v>45622</v>
      </c>
      <c r="F171" s="1">
        <v>45652</v>
      </c>
      <c r="G171" t="s">
        <v>19</v>
      </c>
      <c r="H171">
        <v>315</v>
      </c>
      <c r="I171" s="23" t="str">
        <f>IF(AND(E171&lt;=EOMONTH('Step 1'!$C$7,0),F171&gt;='Step 1'!$C$7),"Yes","No")</f>
        <v>No</v>
      </c>
      <c r="J171" s="23" t="str">
        <f>IF(I171="Yes",IF(COUNTIFS($B$21:$B171,B171,$I$21:$I171,"Yes")=1,"Yes",""),"")</f>
        <v/>
      </c>
      <c r="K171" s="23" t="str">
        <f>IF(J171="Yes",IF(COUNTIFS($B:$B,B171,$F:$F,"&gt;="&amp;'Step 1'!$C$8)&gt;0,"Retained","Churned"),"")</f>
        <v/>
      </c>
      <c r="L171" s="24">
        <f>_xlfn.MINIFS($E:$E,$B:$B,B171)</f>
        <v>45560</v>
      </c>
      <c r="M171" s="24" t="str">
        <f>INDEX($C:$C,MATCH($L171,$E:$E,0))</f>
        <v>Basic</v>
      </c>
      <c r="N171" s="24" t="str">
        <f>INDEX($D:$D,MATCH($L171,$E:$E,0))</f>
        <v>Monthly</v>
      </c>
      <c r="O171" s="23" t="str">
        <f>INDEX('Step 2-12'!$W:$W,MATCH('Step 2-12'!$B171,'Step 2-12'!$R:$R,0))</f>
        <v>Healthcare</v>
      </c>
      <c r="P171" s="23" t="str">
        <f>INDEX('Step 2-12'!$Z:$Z,MATCH('Step 2-12'!$B171,'Step 2-12'!$R:$R,0))</f>
        <v>Affiliate</v>
      </c>
      <c r="R171" t="s">
        <v>1386</v>
      </c>
      <c r="S171" t="s">
        <v>4493</v>
      </c>
      <c r="T171" t="s">
        <v>4494</v>
      </c>
      <c r="U171" t="s">
        <v>4495</v>
      </c>
      <c r="V171" t="s">
        <v>4045</v>
      </c>
      <c r="W171" t="s">
        <v>4064</v>
      </c>
      <c r="X171" t="s">
        <v>4034</v>
      </c>
      <c r="Y171" s="1">
        <v>45176</v>
      </c>
      <c r="Z171" t="s">
        <v>4041</v>
      </c>
      <c r="AA171" s="23" t="str">
        <f>INDEX('Step 2-12'!$M:$M,MATCH('Step 2-12'!$R171,'Step 2-12'!$B:$B,0))</f>
        <v>Basic</v>
      </c>
      <c r="AB171" s="23" t="str">
        <f>INDEX('Step 2-12'!$N:$N,MATCH('Step 2-12'!$R171,'Step 2-12'!$B:$B,0))</f>
        <v>Annual</v>
      </c>
      <c r="AC171" s="23" t="str">
        <f t="shared" si="1"/>
        <v/>
      </c>
      <c r="AD171" s="23" t="str">
        <f>IF(COUNTIFS($AH:$AH,$R171,$AU:$AU,"Yes",$AJ:$AJ,"&gt;="&amp;'Step 1'!$C$7,$AJ:$AJ,"&lt;="&amp;'Step 1'!$C$8)&gt;0,"Yes","No")</f>
        <v>No</v>
      </c>
      <c r="AG171" t="s">
        <v>1963</v>
      </c>
      <c r="AH171" t="s">
        <v>640</v>
      </c>
      <c r="AI171" t="s">
        <v>667</v>
      </c>
      <c r="AJ171" s="1">
        <v>45503</v>
      </c>
      <c r="AK171" t="s">
        <v>50</v>
      </c>
      <c r="AL171" t="s">
        <v>18</v>
      </c>
      <c r="AM171">
        <v>135</v>
      </c>
      <c r="AN171">
        <v>110.7</v>
      </c>
      <c r="AO171" s="24" t="str">
        <f>INDEX('Step 2-12'!$Z:$Z,MATCH('Step 2-12'!$AH171,'Step 2-12'!$R:$R,0))</f>
        <v>Email</v>
      </c>
      <c r="AP171" s="24" t="str">
        <f>INDEX('Step 2-12'!$V:$V,MATCH('Step 2-12'!$AH171,'Step 2-12'!$R:$R,0))</f>
        <v>Asia-Pacific</v>
      </c>
      <c r="AQ171" s="24" t="str">
        <f>INDEX('Step 2-12'!$W:$W,MATCH('Step 2-12'!$AH171,'Step 2-12'!$R:$R,0))</f>
        <v>Retail</v>
      </c>
      <c r="AR171" s="24" t="str">
        <f>INDEX('Step 2-12'!$X:$X,MATCH('Step 2-12'!$AH171,'Step 2-12'!$R:$R,0))</f>
        <v>Mid-Market</v>
      </c>
      <c r="AS171" s="23" t="str">
        <f>INDEX('Step 2-12'!$AA:$AA,MATCH('Step 2-12'!$AH171,'Step 2-12'!$R:$R,0))</f>
        <v>Basic</v>
      </c>
      <c r="AT171" s="23" t="str">
        <f>INDEX('Step 2-12'!$AB:$AB,MATCH('Step 2-12'!$AH171,'Step 2-12'!$R:$R,0))</f>
        <v>Monthly</v>
      </c>
      <c r="AU171" s="23" t="str">
        <f>INDEX($J$20:$J$1603,MATCH($AH171,$B$20:$B$1603,0))</f>
        <v/>
      </c>
    </row>
    <row r="172" spans="1:47" x14ac:dyDescent="0.25">
      <c r="A172" t="s">
        <v>193</v>
      </c>
      <c r="B172" t="s">
        <v>190</v>
      </c>
      <c r="C172" t="s">
        <v>86</v>
      </c>
      <c r="D172" s="1" t="s">
        <v>18</v>
      </c>
      <c r="E172" s="1">
        <v>45653</v>
      </c>
      <c r="F172" s="1">
        <v>45658</v>
      </c>
      <c r="G172" t="s">
        <v>19</v>
      </c>
      <c r="H172">
        <v>315</v>
      </c>
      <c r="I172" s="23" t="str">
        <f>IF(AND(E172&lt;=EOMONTH('Step 1'!$C$7,0),F172&gt;='Step 1'!$C$7),"Yes","No")</f>
        <v>No</v>
      </c>
      <c r="J172" s="23" t="str">
        <f>IF(I172="Yes",IF(COUNTIFS($B$21:$B172,B172,$I$21:$I172,"Yes")=1,"Yes",""),"")</f>
        <v/>
      </c>
      <c r="K172" s="23" t="str">
        <f>IF(J172="Yes",IF(COUNTIFS($B:$B,B172,$F:$F,"&gt;="&amp;'Step 1'!$C$8)&gt;0,"Retained","Churned"),"")</f>
        <v/>
      </c>
      <c r="L172" s="24">
        <f>_xlfn.MINIFS($E:$E,$B:$B,B172)</f>
        <v>45560</v>
      </c>
      <c r="M172" s="24" t="str">
        <f>INDEX($C:$C,MATCH($L172,$E:$E,0))</f>
        <v>Basic</v>
      </c>
      <c r="N172" s="24" t="str">
        <f>INDEX($D:$D,MATCH($L172,$E:$E,0))</f>
        <v>Monthly</v>
      </c>
      <c r="O172" s="23" t="str">
        <f>INDEX('Step 2-12'!$W:$W,MATCH('Step 2-12'!$B172,'Step 2-12'!$R:$R,0))</f>
        <v>Healthcare</v>
      </c>
      <c r="P172" s="23" t="str">
        <f>INDEX('Step 2-12'!$Z:$Z,MATCH('Step 2-12'!$B172,'Step 2-12'!$R:$R,0))</f>
        <v>Affiliate</v>
      </c>
      <c r="R172" t="s">
        <v>1388</v>
      </c>
      <c r="S172" t="s">
        <v>4496</v>
      </c>
      <c r="T172" t="s">
        <v>4497</v>
      </c>
      <c r="U172" t="s">
        <v>4498</v>
      </c>
      <c r="V172" t="s">
        <v>4045</v>
      </c>
      <c r="W172" t="s">
        <v>4064</v>
      </c>
      <c r="X172" t="s">
        <v>4054</v>
      </c>
      <c r="Y172" s="1">
        <v>44665</v>
      </c>
      <c r="Z172" t="s">
        <v>4041</v>
      </c>
      <c r="AA172" s="23" t="str">
        <f>INDEX('Step 2-12'!$M:$M,MATCH('Step 2-12'!$R172,'Step 2-12'!$B:$B,0))</f>
        <v>Basic</v>
      </c>
      <c r="AB172" s="23" t="str">
        <f>INDEX('Step 2-12'!$N:$N,MATCH('Step 2-12'!$R172,'Step 2-12'!$B:$B,0))</f>
        <v>Monthly</v>
      </c>
      <c r="AC172" s="23" t="str">
        <f t="shared" si="1"/>
        <v/>
      </c>
      <c r="AD172" s="23" t="str">
        <f>IF(COUNTIFS($AH:$AH,$R172,$AU:$AU,"Yes",$AJ:$AJ,"&gt;="&amp;'Step 1'!$C$7,$AJ:$AJ,"&lt;="&amp;'Step 1'!$C$8)&gt;0,"Yes","No")</f>
        <v>No</v>
      </c>
      <c r="AG172" t="s">
        <v>1964</v>
      </c>
      <c r="AH172" t="s">
        <v>640</v>
      </c>
      <c r="AI172" t="s">
        <v>668</v>
      </c>
      <c r="AJ172" s="1">
        <v>45534</v>
      </c>
      <c r="AK172" t="s">
        <v>50</v>
      </c>
      <c r="AL172" t="s">
        <v>18</v>
      </c>
      <c r="AM172">
        <v>135</v>
      </c>
      <c r="AN172">
        <v>110.7</v>
      </c>
      <c r="AO172" s="24" t="str">
        <f>INDEX('Step 2-12'!$Z:$Z,MATCH('Step 2-12'!$AH172,'Step 2-12'!$R:$R,0))</f>
        <v>Email</v>
      </c>
      <c r="AP172" s="24" t="str">
        <f>INDEX('Step 2-12'!$V:$V,MATCH('Step 2-12'!$AH172,'Step 2-12'!$R:$R,0))</f>
        <v>Asia-Pacific</v>
      </c>
      <c r="AQ172" s="24" t="str">
        <f>INDEX('Step 2-12'!$W:$W,MATCH('Step 2-12'!$AH172,'Step 2-12'!$R:$R,0))</f>
        <v>Retail</v>
      </c>
      <c r="AR172" s="24" t="str">
        <f>INDEX('Step 2-12'!$X:$X,MATCH('Step 2-12'!$AH172,'Step 2-12'!$R:$R,0))</f>
        <v>Mid-Market</v>
      </c>
      <c r="AS172" s="23" t="str">
        <f>INDEX('Step 2-12'!$AA:$AA,MATCH('Step 2-12'!$AH172,'Step 2-12'!$R:$R,0))</f>
        <v>Basic</v>
      </c>
      <c r="AT172" s="23" t="str">
        <f>INDEX('Step 2-12'!$AB:$AB,MATCH('Step 2-12'!$AH172,'Step 2-12'!$R:$R,0))</f>
        <v>Monthly</v>
      </c>
      <c r="AU172" s="23" t="str">
        <f>INDEX($J$20:$J$1603,MATCH($AH172,$B$20:$B$1603,0))</f>
        <v/>
      </c>
    </row>
    <row r="173" spans="1:47" x14ac:dyDescent="0.25">
      <c r="A173" t="s">
        <v>194</v>
      </c>
      <c r="B173" t="s">
        <v>195</v>
      </c>
      <c r="C173" t="s">
        <v>17</v>
      </c>
      <c r="D173" s="1" t="s">
        <v>18</v>
      </c>
      <c r="E173" s="1">
        <v>44936</v>
      </c>
      <c r="F173" s="1">
        <v>44966</v>
      </c>
      <c r="G173" t="s">
        <v>73</v>
      </c>
      <c r="H173">
        <v>75</v>
      </c>
      <c r="I173" s="23" t="str">
        <f>IF(AND(E173&lt;=EOMONTH('Step 1'!$C$7,0),F173&gt;='Step 1'!$C$7),"Yes","No")</f>
        <v>Yes</v>
      </c>
      <c r="J173" s="23" t="str">
        <f>IF(I173="Yes",IF(COUNTIFS($B$21:$B173,B173,$I$21:$I173,"Yes")=1,"Yes",""),"")</f>
        <v>Yes</v>
      </c>
      <c r="K173" s="23" t="str">
        <f>IF(J173="Yes",IF(COUNTIFS($B:$B,B173,$F:$F,"&gt;="&amp;'Step 1'!$C$8)&gt;0,"Retained","Churned"),"")</f>
        <v>Retained</v>
      </c>
      <c r="L173" s="24">
        <f>_xlfn.MINIFS($E:$E,$B:$B,B173)</f>
        <v>44936</v>
      </c>
      <c r="M173" s="24" t="str">
        <f>INDEX($C:$C,MATCH($L173,$E:$E,0))</f>
        <v>Basic</v>
      </c>
      <c r="N173" s="24" t="str">
        <f>INDEX($D:$D,MATCH($L173,$E:$E,0))</f>
        <v>Monthly</v>
      </c>
      <c r="O173" s="23" t="str">
        <f>INDEX('Step 2-12'!$W:$W,MATCH('Step 2-12'!$B173,'Step 2-12'!$R:$R,0))</f>
        <v>Healthcare</v>
      </c>
      <c r="P173" s="23" t="str">
        <f>INDEX('Step 2-12'!$Z:$Z,MATCH('Step 2-12'!$B173,'Step 2-12'!$R:$R,0))</f>
        <v>Affiliate</v>
      </c>
      <c r="R173" t="s">
        <v>1394</v>
      </c>
      <c r="S173" t="s">
        <v>4499</v>
      </c>
      <c r="T173" t="s">
        <v>4500</v>
      </c>
      <c r="U173" t="s">
        <v>4501</v>
      </c>
      <c r="V173" t="s">
        <v>4032</v>
      </c>
      <c r="W173" t="s">
        <v>4033</v>
      </c>
      <c r="X173" t="s">
        <v>4034</v>
      </c>
      <c r="Y173" s="1">
        <v>45300</v>
      </c>
      <c r="Z173" t="s">
        <v>4041</v>
      </c>
      <c r="AA173" s="23" t="str">
        <f>INDEX('Step 2-12'!$M:$M,MATCH('Step 2-12'!$R173,'Step 2-12'!$B:$B,0))</f>
        <v>Pro</v>
      </c>
      <c r="AB173" s="23" t="str">
        <f>INDEX('Step 2-12'!$N:$N,MATCH('Step 2-12'!$R173,'Step 2-12'!$B:$B,0))</f>
        <v>Monthly</v>
      </c>
      <c r="AC173" s="23" t="str">
        <f t="shared" si="1"/>
        <v/>
      </c>
      <c r="AD173" s="23" t="str">
        <f>IF(COUNTIFS($AH:$AH,$R173,$AU:$AU,"Yes",$AJ:$AJ,"&gt;="&amp;'Step 1'!$C$7,$AJ:$AJ,"&lt;="&amp;'Step 1'!$C$8)&gt;0,"Yes","No")</f>
        <v>No</v>
      </c>
      <c r="AG173" t="s">
        <v>1965</v>
      </c>
      <c r="AH173" t="s">
        <v>640</v>
      </c>
      <c r="AI173" t="s">
        <v>669</v>
      </c>
      <c r="AJ173" s="1">
        <v>45565</v>
      </c>
      <c r="AK173" t="s">
        <v>50</v>
      </c>
      <c r="AL173" t="s">
        <v>18</v>
      </c>
      <c r="AM173">
        <v>135</v>
      </c>
      <c r="AN173">
        <v>110.7</v>
      </c>
      <c r="AO173" s="24" t="str">
        <f>INDEX('Step 2-12'!$Z:$Z,MATCH('Step 2-12'!$AH173,'Step 2-12'!$R:$R,0))</f>
        <v>Email</v>
      </c>
      <c r="AP173" s="24" t="str">
        <f>INDEX('Step 2-12'!$V:$V,MATCH('Step 2-12'!$AH173,'Step 2-12'!$R:$R,0))</f>
        <v>Asia-Pacific</v>
      </c>
      <c r="AQ173" s="24" t="str">
        <f>INDEX('Step 2-12'!$W:$W,MATCH('Step 2-12'!$AH173,'Step 2-12'!$R:$R,0))</f>
        <v>Retail</v>
      </c>
      <c r="AR173" s="24" t="str">
        <f>INDEX('Step 2-12'!$X:$X,MATCH('Step 2-12'!$AH173,'Step 2-12'!$R:$R,0))</f>
        <v>Mid-Market</v>
      </c>
      <c r="AS173" s="23" t="str">
        <f>INDEX('Step 2-12'!$AA:$AA,MATCH('Step 2-12'!$AH173,'Step 2-12'!$R:$R,0))</f>
        <v>Basic</v>
      </c>
      <c r="AT173" s="23" t="str">
        <f>INDEX('Step 2-12'!$AB:$AB,MATCH('Step 2-12'!$AH173,'Step 2-12'!$R:$R,0))</f>
        <v>Monthly</v>
      </c>
      <c r="AU173" s="23" t="str">
        <f>INDEX($J$20:$J$1603,MATCH($AH173,$B$20:$B$1603,0))</f>
        <v/>
      </c>
    </row>
    <row r="174" spans="1:47" x14ac:dyDescent="0.25">
      <c r="A174" t="s">
        <v>196</v>
      </c>
      <c r="B174" t="s">
        <v>195</v>
      </c>
      <c r="C174" t="s">
        <v>50</v>
      </c>
      <c r="D174" s="1" t="s">
        <v>18</v>
      </c>
      <c r="E174" s="1">
        <v>44967</v>
      </c>
      <c r="F174" s="1">
        <v>44997</v>
      </c>
      <c r="G174" t="s">
        <v>19</v>
      </c>
      <c r="H174">
        <v>135</v>
      </c>
      <c r="I174" s="23" t="str">
        <f>IF(AND(E174&lt;=EOMONTH('Step 1'!$C$7,0),F174&gt;='Step 1'!$C$7),"Yes","No")</f>
        <v>No</v>
      </c>
      <c r="J174" s="23" t="str">
        <f>IF(I174="Yes",IF(COUNTIFS($B$21:$B174,B174,$I$21:$I174,"Yes")=1,"Yes",""),"")</f>
        <v/>
      </c>
      <c r="K174" s="23" t="str">
        <f>IF(J174="Yes",IF(COUNTIFS($B:$B,B174,$F:$F,"&gt;="&amp;'Step 1'!$C$8)&gt;0,"Retained","Churned"),"")</f>
        <v/>
      </c>
      <c r="L174" s="24">
        <f>_xlfn.MINIFS($E:$E,$B:$B,B174)</f>
        <v>44936</v>
      </c>
      <c r="M174" s="24" t="str">
        <f>INDEX($C:$C,MATCH($L174,$E:$E,0))</f>
        <v>Basic</v>
      </c>
      <c r="N174" s="24" t="str">
        <f>INDEX($D:$D,MATCH($L174,$E:$E,0))</f>
        <v>Monthly</v>
      </c>
      <c r="O174" s="23" t="str">
        <f>INDEX('Step 2-12'!$W:$W,MATCH('Step 2-12'!$B174,'Step 2-12'!$R:$R,0))</f>
        <v>Healthcare</v>
      </c>
      <c r="P174" s="23" t="str">
        <f>INDEX('Step 2-12'!$Z:$Z,MATCH('Step 2-12'!$B174,'Step 2-12'!$R:$R,0))</f>
        <v>Affiliate</v>
      </c>
      <c r="R174" t="s">
        <v>1401</v>
      </c>
      <c r="S174" t="s">
        <v>4502</v>
      </c>
      <c r="T174" t="s">
        <v>4503</v>
      </c>
      <c r="U174" t="s">
        <v>4504</v>
      </c>
      <c r="V174" t="s">
        <v>4045</v>
      </c>
      <c r="W174" t="s">
        <v>4085</v>
      </c>
      <c r="X174" t="s">
        <v>4034</v>
      </c>
      <c r="Y174" s="1">
        <v>45604</v>
      </c>
      <c r="Z174" t="s">
        <v>4023</v>
      </c>
      <c r="AA174" s="23" t="str">
        <f>INDEX('Step 2-12'!$M:$M,MATCH('Step 2-12'!$R174,'Step 2-12'!$B:$B,0))</f>
        <v>Basic</v>
      </c>
      <c r="AB174" s="23" t="str">
        <f>INDEX('Step 2-12'!$N:$N,MATCH('Step 2-12'!$R174,'Step 2-12'!$B:$B,0))</f>
        <v>Monthly</v>
      </c>
      <c r="AC174" s="23" t="str">
        <f t="shared" si="1"/>
        <v/>
      </c>
      <c r="AD174" s="23" t="str">
        <f>IF(COUNTIFS($AH:$AH,$R174,$AU:$AU,"Yes",$AJ:$AJ,"&gt;="&amp;'Step 1'!$C$7,$AJ:$AJ,"&lt;="&amp;'Step 1'!$C$8)&gt;0,"Yes","No")</f>
        <v>No</v>
      </c>
      <c r="AG174" t="s">
        <v>1966</v>
      </c>
      <c r="AH174" t="s">
        <v>640</v>
      </c>
      <c r="AI174" t="s">
        <v>669</v>
      </c>
      <c r="AJ174" s="1">
        <v>45595</v>
      </c>
      <c r="AK174" t="s">
        <v>50</v>
      </c>
      <c r="AL174" t="s">
        <v>18</v>
      </c>
      <c r="AM174">
        <v>135</v>
      </c>
      <c r="AN174">
        <v>110.7</v>
      </c>
      <c r="AO174" s="24" t="str">
        <f>INDEX('Step 2-12'!$Z:$Z,MATCH('Step 2-12'!$AH174,'Step 2-12'!$R:$R,0))</f>
        <v>Email</v>
      </c>
      <c r="AP174" s="24" t="str">
        <f>INDEX('Step 2-12'!$V:$V,MATCH('Step 2-12'!$AH174,'Step 2-12'!$R:$R,0))</f>
        <v>Asia-Pacific</v>
      </c>
      <c r="AQ174" s="24" t="str">
        <f>INDEX('Step 2-12'!$W:$W,MATCH('Step 2-12'!$AH174,'Step 2-12'!$R:$R,0))</f>
        <v>Retail</v>
      </c>
      <c r="AR174" s="24" t="str">
        <f>INDEX('Step 2-12'!$X:$X,MATCH('Step 2-12'!$AH174,'Step 2-12'!$R:$R,0))</f>
        <v>Mid-Market</v>
      </c>
      <c r="AS174" s="23" t="str">
        <f>INDEX('Step 2-12'!$AA:$AA,MATCH('Step 2-12'!$AH174,'Step 2-12'!$R:$R,0))</f>
        <v>Basic</v>
      </c>
      <c r="AT174" s="23" t="str">
        <f>INDEX('Step 2-12'!$AB:$AB,MATCH('Step 2-12'!$AH174,'Step 2-12'!$R:$R,0))</f>
        <v>Monthly</v>
      </c>
      <c r="AU174" s="23" t="str">
        <f>INDEX($J$20:$J$1603,MATCH($AH174,$B$20:$B$1603,0))</f>
        <v/>
      </c>
    </row>
    <row r="175" spans="1:47" x14ac:dyDescent="0.25">
      <c r="A175" t="s">
        <v>197</v>
      </c>
      <c r="B175" t="s">
        <v>195</v>
      </c>
      <c r="C175" t="s">
        <v>50</v>
      </c>
      <c r="D175" s="1" t="s">
        <v>18</v>
      </c>
      <c r="E175" s="1">
        <v>44998</v>
      </c>
      <c r="F175" s="1">
        <v>45028</v>
      </c>
      <c r="G175" t="s">
        <v>19</v>
      </c>
      <c r="H175">
        <v>135</v>
      </c>
      <c r="I175" s="23" t="str">
        <f>IF(AND(E175&lt;=EOMONTH('Step 1'!$C$7,0),F175&gt;='Step 1'!$C$7),"Yes","No")</f>
        <v>No</v>
      </c>
      <c r="J175" s="23" t="str">
        <f>IF(I175="Yes",IF(COUNTIFS($B$21:$B175,B175,$I$21:$I175,"Yes")=1,"Yes",""),"")</f>
        <v/>
      </c>
      <c r="K175" s="23" t="str">
        <f>IF(J175="Yes",IF(COUNTIFS($B:$B,B175,$F:$F,"&gt;="&amp;'Step 1'!$C$8)&gt;0,"Retained","Churned"),"")</f>
        <v/>
      </c>
      <c r="L175" s="24">
        <f>_xlfn.MINIFS($E:$E,$B:$B,B175)</f>
        <v>44936</v>
      </c>
      <c r="M175" s="24" t="str">
        <f>INDEX($C:$C,MATCH($L175,$E:$E,0))</f>
        <v>Basic</v>
      </c>
      <c r="N175" s="24" t="str">
        <f>INDEX($D:$D,MATCH($L175,$E:$E,0))</f>
        <v>Monthly</v>
      </c>
      <c r="O175" s="23" t="str">
        <f>INDEX('Step 2-12'!$W:$W,MATCH('Step 2-12'!$B175,'Step 2-12'!$R:$R,0))</f>
        <v>Healthcare</v>
      </c>
      <c r="P175" s="23" t="str">
        <f>INDEX('Step 2-12'!$Z:$Z,MATCH('Step 2-12'!$B175,'Step 2-12'!$R:$R,0))</f>
        <v>Affiliate</v>
      </c>
      <c r="R175" t="s">
        <v>1403</v>
      </c>
      <c r="S175" t="s">
        <v>4505</v>
      </c>
      <c r="T175" t="s">
        <v>4506</v>
      </c>
      <c r="U175" t="s">
        <v>4507</v>
      </c>
      <c r="V175" t="s">
        <v>4045</v>
      </c>
      <c r="W175" t="s">
        <v>4033</v>
      </c>
      <c r="X175" t="s">
        <v>4034</v>
      </c>
      <c r="Y175" s="1">
        <v>44869</v>
      </c>
      <c r="Z175" t="s">
        <v>4050</v>
      </c>
      <c r="AA175" s="23" t="str">
        <f>INDEX('Step 2-12'!$M:$M,MATCH('Step 2-12'!$R175,'Step 2-12'!$B:$B,0))</f>
        <v>Basic</v>
      </c>
      <c r="AB175" s="23" t="str">
        <f>INDEX('Step 2-12'!$N:$N,MATCH('Step 2-12'!$R175,'Step 2-12'!$B:$B,0))</f>
        <v>Annual</v>
      </c>
      <c r="AC175" s="23" t="str">
        <f t="shared" si="1"/>
        <v>Yes</v>
      </c>
      <c r="AD175" s="23" t="str">
        <f>IF(COUNTIFS($AH:$AH,$R175,$AU:$AU,"Yes",$AJ:$AJ,"&gt;="&amp;'Step 1'!$C$7,$AJ:$AJ,"&lt;="&amp;'Step 1'!$C$8)&gt;0,"Yes","No")</f>
        <v>Yes</v>
      </c>
      <c r="AG175" t="s">
        <v>1967</v>
      </c>
      <c r="AH175" t="s">
        <v>640</v>
      </c>
      <c r="AI175" t="s">
        <v>670</v>
      </c>
      <c r="AJ175" s="1">
        <v>45596</v>
      </c>
      <c r="AK175" t="s">
        <v>17</v>
      </c>
      <c r="AL175" t="s">
        <v>18</v>
      </c>
      <c r="AM175">
        <v>75</v>
      </c>
      <c r="AN175">
        <v>60</v>
      </c>
      <c r="AO175" s="24" t="str">
        <f>INDEX('Step 2-12'!$Z:$Z,MATCH('Step 2-12'!$AH175,'Step 2-12'!$R:$R,0))</f>
        <v>Email</v>
      </c>
      <c r="AP175" s="24" t="str">
        <f>INDEX('Step 2-12'!$V:$V,MATCH('Step 2-12'!$AH175,'Step 2-12'!$R:$R,0))</f>
        <v>Asia-Pacific</v>
      </c>
      <c r="AQ175" s="24" t="str">
        <f>INDEX('Step 2-12'!$W:$W,MATCH('Step 2-12'!$AH175,'Step 2-12'!$R:$R,0))</f>
        <v>Retail</v>
      </c>
      <c r="AR175" s="24" t="str">
        <f>INDEX('Step 2-12'!$X:$X,MATCH('Step 2-12'!$AH175,'Step 2-12'!$R:$R,0))</f>
        <v>Mid-Market</v>
      </c>
      <c r="AS175" s="23" t="str">
        <f>INDEX('Step 2-12'!$AA:$AA,MATCH('Step 2-12'!$AH175,'Step 2-12'!$R:$R,0))</f>
        <v>Basic</v>
      </c>
      <c r="AT175" s="23" t="str">
        <f>INDEX('Step 2-12'!$AB:$AB,MATCH('Step 2-12'!$AH175,'Step 2-12'!$R:$R,0))</f>
        <v>Monthly</v>
      </c>
      <c r="AU175" s="23" t="str">
        <f>INDEX($J$20:$J$1603,MATCH($AH175,$B$20:$B$1603,0))</f>
        <v/>
      </c>
    </row>
    <row r="176" spans="1:47" x14ac:dyDescent="0.25">
      <c r="A176" t="s">
        <v>198</v>
      </c>
      <c r="B176" t="s">
        <v>195</v>
      </c>
      <c r="C176" t="s">
        <v>50</v>
      </c>
      <c r="D176" s="1" t="s">
        <v>18</v>
      </c>
      <c r="E176" s="1">
        <v>45029</v>
      </c>
      <c r="F176" s="1">
        <v>45059</v>
      </c>
      <c r="G176" t="s">
        <v>19</v>
      </c>
      <c r="H176">
        <v>135</v>
      </c>
      <c r="I176" s="23" t="str">
        <f>IF(AND(E176&lt;=EOMONTH('Step 1'!$C$7,0),F176&gt;='Step 1'!$C$7),"Yes","No")</f>
        <v>No</v>
      </c>
      <c r="J176" s="23" t="str">
        <f>IF(I176="Yes",IF(COUNTIFS($B$21:$B176,B176,$I$21:$I176,"Yes")=1,"Yes",""),"")</f>
        <v/>
      </c>
      <c r="K176" s="23" t="str">
        <f>IF(J176="Yes",IF(COUNTIFS($B:$B,B176,$F:$F,"&gt;="&amp;'Step 1'!$C$8)&gt;0,"Retained","Churned"),"")</f>
        <v/>
      </c>
      <c r="L176" s="24">
        <f>_xlfn.MINIFS($E:$E,$B:$B,B176)</f>
        <v>44936</v>
      </c>
      <c r="M176" s="24" t="str">
        <f>INDEX($C:$C,MATCH($L176,$E:$E,0))</f>
        <v>Basic</v>
      </c>
      <c r="N176" s="24" t="str">
        <f>INDEX($D:$D,MATCH($L176,$E:$E,0))</f>
        <v>Monthly</v>
      </c>
      <c r="O176" s="23" t="str">
        <f>INDEX('Step 2-12'!$W:$W,MATCH('Step 2-12'!$B176,'Step 2-12'!$R:$R,0))</f>
        <v>Healthcare</v>
      </c>
      <c r="P176" s="23" t="str">
        <f>INDEX('Step 2-12'!$Z:$Z,MATCH('Step 2-12'!$B176,'Step 2-12'!$R:$R,0))</f>
        <v>Affiliate</v>
      </c>
      <c r="R176" t="s">
        <v>1406</v>
      </c>
      <c r="S176" t="s">
        <v>4508</v>
      </c>
      <c r="T176" t="s">
        <v>4509</v>
      </c>
      <c r="U176" t="s">
        <v>4510</v>
      </c>
      <c r="V176" t="s">
        <v>4045</v>
      </c>
      <c r="W176" t="s">
        <v>4064</v>
      </c>
      <c r="X176" t="s">
        <v>4034</v>
      </c>
      <c r="Y176" s="1">
        <v>44566</v>
      </c>
      <c r="Z176" t="s">
        <v>4050</v>
      </c>
      <c r="AA176" s="23" t="str">
        <f>INDEX('Step 2-12'!$M:$M,MATCH('Step 2-12'!$R176,'Step 2-12'!$B:$B,0))</f>
        <v>Basic</v>
      </c>
      <c r="AB176" s="23" t="str">
        <f>INDEX('Step 2-12'!$N:$N,MATCH('Step 2-12'!$R176,'Step 2-12'!$B:$B,0))</f>
        <v>Monthly</v>
      </c>
      <c r="AC176" s="23" t="str">
        <f t="shared" si="1"/>
        <v/>
      </c>
      <c r="AD176" s="23" t="str">
        <f>IF(COUNTIFS($AH:$AH,$R176,$AU:$AU,"Yes",$AJ:$AJ,"&gt;="&amp;'Step 1'!$C$7,$AJ:$AJ,"&lt;="&amp;'Step 1'!$C$8)&gt;0,"Yes","No")</f>
        <v>No</v>
      </c>
      <c r="AG176" t="s">
        <v>1968</v>
      </c>
      <c r="AH176" t="s">
        <v>1696</v>
      </c>
      <c r="AI176" t="s">
        <v>1695</v>
      </c>
      <c r="AJ176" s="1">
        <v>44739</v>
      </c>
      <c r="AK176" t="s">
        <v>17</v>
      </c>
      <c r="AL176" t="s">
        <v>18</v>
      </c>
      <c r="AM176">
        <v>75</v>
      </c>
      <c r="AN176">
        <v>60</v>
      </c>
      <c r="AO176" s="24" t="str">
        <f>INDEX('Step 2-12'!$Z:$Z,MATCH('Step 2-12'!$AH176,'Step 2-12'!$R:$R,0))</f>
        <v>Email</v>
      </c>
      <c r="AP176" s="24" t="str">
        <f>INDEX('Step 2-12'!$V:$V,MATCH('Step 2-12'!$AH176,'Step 2-12'!$R:$R,0))</f>
        <v>Asia-Pacific</v>
      </c>
      <c r="AQ176" s="24" t="str">
        <f>INDEX('Step 2-12'!$W:$W,MATCH('Step 2-12'!$AH176,'Step 2-12'!$R:$R,0))</f>
        <v>Healthcare</v>
      </c>
      <c r="AR176" s="24" t="str">
        <f>INDEX('Step 2-12'!$X:$X,MATCH('Step 2-12'!$AH176,'Step 2-12'!$R:$R,0))</f>
        <v>SMBs</v>
      </c>
      <c r="AS176" s="23" t="str">
        <f>INDEX('Step 2-12'!$AA:$AA,MATCH('Step 2-12'!$AH176,'Step 2-12'!$R:$R,0))</f>
        <v>Basic</v>
      </c>
      <c r="AT176" s="23" t="str">
        <f>INDEX('Step 2-12'!$AB:$AB,MATCH('Step 2-12'!$AH176,'Step 2-12'!$R:$R,0))</f>
        <v>Monthly</v>
      </c>
      <c r="AU176" s="23" t="str">
        <f>INDEX($J$20:$J$1603,MATCH($AH176,$B$20:$B$1603,0))</f>
        <v/>
      </c>
    </row>
    <row r="177" spans="1:47" x14ac:dyDescent="0.25">
      <c r="A177" t="s">
        <v>199</v>
      </c>
      <c r="B177" t="s">
        <v>195</v>
      </c>
      <c r="C177" t="s">
        <v>50</v>
      </c>
      <c r="D177" s="1" t="s">
        <v>18</v>
      </c>
      <c r="E177" s="1">
        <v>45060</v>
      </c>
      <c r="F177" s="1">
        <v>45090</v>
      </c>
      <c r="G177" t="s">
        <v>19</v>
      </c>
      <c r="H177">
        <v>135</v>
      </c>
      <c r="I177" s="23" t="str">
        <f>IF(AND(E177&lt;=EOMONTH('Step 1'!$C$7,0),F177&gt;='Step 1'!$C$7),"Yes","No")</f>
        <v>No</v>
      </c>
      <c r="J177" s="23" t="str">
        <f>IF(I177="Yes",IF(COUNTIFS($B$21:$B177,B177,$I$21:$I177,"Yes")=1,"Yes",""),"")</f>
        <v/>
      </c>
      <c r="K177" s="23" t="str">
        <f>IF(J177="Yes",IF(COUNTIFS($B:$B,B177,$F:$F,"&gt;="&amp;'Step 1'!$C$8)&gt;0,"Retained","Churned"),"")</f>
        <v/>
      </c>
      <c r="L177" s="24">
        <f>_xlfn.MINIFS($E:$E,$B:$B,B177)</f>
        <v>44936</v>
      </c>
      <c r="M177" s="24" t="str">
        <f>INDEX($C:$C,MATCH($L177,$E:$E,0))</f>
        <v>Basic</v>
      </c>
      <c r="N177" s="24" t="str">
        <f>INDEX($D:$D,MATCH($L177,$E:$E,0))</f>
        <v>Monthly</v>
      </c>
      <c r="O177" s="23" t="str">
        <f>INDEX('Step 2-12'!$W:$W,MATCH('Step 2-12'!$B177,'Step 2-12'!$R:$R,0))</f>
        <v>Healthcare</v>
      </c>
      <c r="P177" s="23" t="str">
        <f>INDEX('Step 2-12'!$Z:$Z,MATCH('Step 2-12'!$B177,'Step 2-12'!$R:$R,0))</f>
        <v>Affiliate</v>
      </c>
      <c r="R177" t="s">
        <v>1419</v>
      </c>
      <c r="S177" t="s">
        <v>4511</v>
      </c>
      <c r="T177" t="s">
        <v>4512</v>
      </c>
      <c r="U177" t="s">
        <v>4513</v>
      </c>
      <c r="V177" t="s">
        <v>4039</v>
      </c>
      <c r="W177" t="s">
        <v>4085</v>
      </c>
      <c r="X177" t="s">
        <v>4034</v>
      </c>
      <c r="Y177" s="1">
        <v>45402</v>
      </c>
      <c r="Z177" t="s">
        <v>4069</v>
      </c>
      <c r="AA177" s="23" t="str">
        <f>INDEX('Step 2-12'!$M:$M,MATCH('Step 2-12'!$R177,'Step 2-12'!$B:$B,0))</f>
        <v>Basic</v>
      </c>
      <c r="AB177" s="23" t="str">
        <f>INDEX('Step 2-12'!$N:$N,MATCH('Step 2-12'!$R177,'Step 2-12'!$B:$B,0))</f>
        <v>Monthly</v>
      </c>
      <c r="AC177" s="23" t="str">
        <f t="shared" si="1"/>
        <v/>
      </c>
      <c r="AD177" s="23" t="str">
        <f>IF(COUNTIFS($AH:$AH,$R177,$AU:$AU,"Yes",$AJ:$AJ,"&gt;="&amp;'Step 1'!$C$7,$AJ:$AJ,"&lt;="&amp;'Step 1'!$C$8)&gt;0,"Yes","No")</f>
        <v>No</v>
      </c>
      <c r="AG177" t="s">
        <v>1969</v>
      </c>
      <c r="AH177" t="s">
        <v>254</v>
      </c>
      <c r="AI177" t="s">
        <v>253</v>
      </c>
      <c r="AJ177" s="1">
        <v>45400</v>
      </c>
      <c r="AK177" t="s">
        <v>17</v>
      </c>
      <c r="AL177" t="s">
        <v>18</v>
      </c>
      <c r="AM177">
        <v>75</v>
      </c>
      <c r="AN177">
        <v>60</v>
      </c>
      <c r="AO177" s="24" t="str">
        <f>INDEX('Step 2-12'!$Z:$Z,MATCH('Step 2-12'!$AH177,'Step 2-12'!$R:$R,0))</f>
        <v>Paid Search</v>
      </c>
      <c r="AP177" s="24" t="str">
        <f>INDEX('Step 2-12'!$V:$V,MATCH('Step 2-12'!$AH177,'Step 2-12'!$R:$R,0))</f>
        <v>Europe</v>
      </c>
      <c r="AQ177" s="24" t="str">
        <f>INDEX('Step 2-12'!$W:$W,MATCH('Step 2-12'!$AH177,'Step 2-12'!$R:$R,0))</f>
        <v>Tech</v>
      </c>
      <c r="AR177" s="24" t="str">
        <f>INDEX('Step 2-12'!$X:$X,MATCH('Step 2-12'!$AH177,'Step 2-12'!$R:$R,0))</f>
        <v>Mid-Market</v>
      </c>
      <c r="AS177" s="23" t="str">
        <f>INDEX('Step 2-12'!$AA:$AA,MATCH('Step 2-12'!$AH177,'Step 2-12'!$R:$R,0))</f>
        <v>Pro</v>
      </c>
      <c r="AT177" s="23" t="str">
        <f>INDEX('Step 2-12'!$AB:$AB,MATCH('Step 2-12'!$AH177,'Step 2-12'!$R:$R,0))</f>
        <v>Monthly</v>
      </c>
      <c r="AU177" s="23" t="str">
        <f>INDEX($J$20:$J$1603,MATCH($AH177,$B$20:$B$1603,0))</f>
        <v/>
      </c>
    </row>
    <row r="178" spans="1:47" x14ac:dyDescent="0.25">
      <c r="A178" t="s">
        <v>200</v>
      </c>
      <c r="B178" t="s">
        <v>195</v>
      </c>
      <c r="C178" t="s">
        <v>50</v>
      </c>
      <c r="D178" s="1" t="s">
        <v>18</v>
      </c>
      <c r="E178" s="1">
        <v>45091</v>
      </c>
      <c r="F178" s="1">
        <v>45121</v>
      </c>
      <c r="G178" t="s">
        <v>19</v>
      </c>
      <c r="H178">
        <v>135</v>
      </c>
      <c r="I178" s="23" t="str">
        <f>IF(AND(E178&lt;=EOMONTH('Step 1'!$C$7,0),F178&gt;='Step 1'!$C$7),"Yes","No")</f>
        <v>No</v>
      </c>
      <c r="J178" s="23" t="str">
        <f>IF(I178="Yes",IF(COUNTIFS($B$21:$B178,B178,$I$21:$I178,"Yes")=1,"Yes",""),"")</f>
        <v/>
      </c>
      <c r="K178" s="23" t="str">
        <f>IF(J178="Yes",IF(COUNTIFS($B:$B,B178,$F:$F,"&gt;="&amp;'Step 1'!$C$8)&gt;0,"Retained","Churned"),"")</f>
        <v/>
      </c>
      <c r="L178" s="24">
        <f>_xlfn.MINIFS($E:$E,$B:$B,B178)</f>
        <v>44936</v>
      </c>
      <c r="M178" s="24" t="str">
        <f>INDEX($C:$C,MATCH($L178,$E:$E,0))</f>
        <v>Basic</v>
      </c>
      <c r="N178" s="24" t="str">
        <f>INDEX($D:$D,MATCH($L178,$E:$E,0))</f>
        <v>Monthly</v>
      </c>
      <c r="O178" s="23" t="str">
        <f>INDEX('Step 2-12'!$W:$W,MATCH('Step 2-12'!$B178,'Step 2-12'!$R:$R,0))</f>
        <v>Healthcare</v>
      </c>
      <c r="P178" s="23" t="str">
        <f>INDEX('Step 2-12'!$Z:$Z,MATCH('Step 2-12'!$B178,'Step 2-12'!$R:$R,0))</f>
        <v>Affiliate</v>
      </c>
      <c r="R178" t="s">
        <v>1429</v>
      </c>
      <c r="S178" t="s">
        <v>4514</v>
      </c>
      <c r="T178" t="s">
        <v>4515</v>
      </c>
      <c r="U178" t="s">
        <v>4516</v>
      </c>
      <c r="V178" t="s">
        <v>4039</v>
      </c>
      <c r="W178" t="s">
        <v>4085</v>
      </c>
      <c r="X178" t="s">
        <v>4034</v>
      </c>
      <c r="Y178" s="1">
        <v>45206</v>
      </c>
      <c r="Z178" t="s">
        <v>4050</v>
      </c>
      <c r="AA178" s="23" t="str">
        <f>INDEX('Step 2-12'!$M:$M,MATCH('Step 2-12'!$R178,'Step 2-12'!$B:$B,0))</f>
        <v>Pro</v>
      </c>
      <c r="AB178" s="23" t="str">
        <f>INDEX('Step 2-12'!$N:$N,MATCH('Step 2-12'!$R178,'Step 2-12'!$B:$B,0))</f>
        <v>Monthly</v>
      </c>
      <c r="AC178" s="23" t="str">
        <f t="shared" si="1"/>
        <v/>
      </c>
      <c r="AD178" s="23" t="str">
        <f>IF(COUNTIFS($AH:$AH,$R178,$AU:$AU,"Yes",$AJ:$AJ,"&gt;="&amp;'Step 1'!$C$7,$AJ:$AJ,"&lt;="&amp;'Step 1'!$C$8)&gt;0,"Yes","No")</f>
        <v>No</v>
      </c>
      <c r="AG178" t="s">
        <v>1970</v>
      </c>
      <c r="AH178" t="s">
        <v>254</v>
      </c>
      <c r="AI178" t="s">
        <v>253</v>
      </c>
      <c r="AJ178" s="1">
        <v>45430</v>
      </c>
      <c r="AK178" t="s">
        <v>17</v>
      </c>
      <c r="AL178" t="s">
        <v>18</v>
      </c>
      <c r="AM178">
        <v>75</v>
      </c>
      <c r="AN178">
        <v>60</v>
      </c>
      <c r="AO178" s="24" t="str">
        <f>INDEX('Step 2-12'!$Z:$Z,MATCH('Step 2-12'!$AH178,'Step 2-12'!$R:$R,0))</f>
        <v>Paid Search</v>
      </c>
      <c r="AP178" s="24" t="str">
        <f>INDEX('Step 2-12'!$V:$V,MATCH('Step 2-12'!$AH178,'Step 2-12'!$R:$R,0))</f>
        <v>Europe</v>
      </c>
      <c r="AQ178" s="24" t="str">
        <f>INDEX('Step 2-12'!$W:$W,MATCH('Step 2-12'!$AH178,'Step 2-12'!$R:$R,0))</f>
        <v>Tech</v>
      </c>
      <c r="AR178" s="24" t="str">
        <f>INDEX('Step 2-12'!$X:$X,MATCH('Step 2-12'!$AH178,'Step 2-12'!$R:$R,0))</f>
        <v>Mid-Market</v>
      </c>
      <c r="AS178" s="23" t="str">
        <f>INDEX('Step 2-12'!$AA:$AA,MATCH('Step 2-12'!$AH178,'Step 2-12'!$R:$R,0))</f>
        <v>Pro</v>
      </c>
      <c r="AT178" s="23" t="str">
        <f>INDEX('Step 2-12'!$AB:$AB,MATCH('Step 2-12'!$AH178,'Step 2-12'!$R:$R,0))</f>
        <v>Monthly</v>
      </c>
      <c r="AU178" s="23" t="str">
        <f>INDEX($J$20:$J$1603,MATCH($AH178,$B$20:$B$1603,0))</f>
        <v/>
      </c>
    </row>
    <row r="179" spans="1:47" x14ac:dyDescent="0.25">
      <c r="A179" t="s">
        <v>201</v>
      </c>
      <c r="B179" t="s">
        <v>195</v>
      </c>
      <c r="C179" t="s">
        <v>50</v>
      </c>
      <c r="D179" s="1" t="s">
        <v>18</v>
      </c>
      <c r="E179" s="1">
        <v>45122</v>
      </c>
      <c r="F179" s="1">
        <v>45152</v>
      </c>
      <c r="G179" t="s">
        <v>19</v>
      </c>
      <c r="H179">
        <v>135</v>
      </c>
      <c r="I179" s="23" t="str">
        <f>IF(AND(E179&lt;=EOMONTH('Step 1'!$C$7,0),F179&gt;='Step 1'!$C$7),"Yes","No")</f>
        <v>No</v>
      </c>
      <c r="J179" s="23" t="str">
        <f>IF(I179="Yes",IF(COUNTIFS($B$21:$B179,B179,$I$21:$I179,"Yes")=1,"Yes",""),"")</f>
        <v/>
      </c>
      <c r="K179" s="23" t="str">
        <f>IF(J179="Yes",IF(COUNTIFS($B:$B,B179,$F:$F,"&gt;="&amp;'Step 1'!$C$8)&gt;0,"Retained","Churned"),"")</f>
        <v/>
      </c>
      <c r="L179" s="24">
        <f>_xlfn.MINIFS($E:$E,$B:$B,B179)</f>
        <v>44936</v>
      </c>
      <c r="M179" s="24" t="str">
        <f>INDEX($C:$C,MATCH($L179,$E:$E,0))</f>
        <v>Basic</v>
      </c>
      <c r="N179" s="24" t="str">
        <f>INDEX($D:$D,MATCH($L179,$E:$E,0))</f>
        <v>Monthly</v>
      </c>
      <c r="O179" s="23" t="str">
        <f>INDEX('Step 2-12'!$W:$W,MATCH('Step 2-12'!$B179,'Step 2-12'!$R:$R,0))</f>
        <v>Healthcare</v>
      </c>
      <c r="P179" s="23" t="str">
        <f>INDEX('Step 2-12'!$Z:$Z,MATCH('Step 2-12'!$B179,'Step 2-12'!$R:$R,0))</f>
        <v>Affiliate</v>
      </c>
      <c r="R179" t="s">
        <v>1445</v>
      </c>
      <c r="S179" t="s">
        <v>4517</v>
      </c>
      <c r="T179" t="s">
        <v>4518</v>
      </c>
      <c r="U179" t="s">
        <v>4519</v>
      </c>
      <c r="V179" t="s">
        <v>4032</v>
      </c>
      <c r="W179" t="s">
        <v>4040</v>
      </c>
      <c r="X179" t="s">
        <v>4034</v>
      </c>
      <c r="Y179" s="1">
        <v>45246</v>
      </c>
      <c r="Z179" t="s">
        <v>4050</v>
      </c>
      <c r="AA179" s="23" t="str">
        <f>INDEX('Step 2-12'!$M:$M,MATCH('Step 2-12'!$R179,'Step 2-12'!$B:$B,0))</f>
        <v>Basic</v>
      </c>
      <c r="AB179" s="23" t="str">
        <f>INDEX('Step 2-12'!$N:$N,MATCH('Step 2-12'!$R179,'Step 2-12'!$B:$B,0))</f>
        <v>Monthly</v>
      </c>
      <c r="AC179" s="23" t="str">
        <f t="shared" si="1"/>
        <v/>
      </c>
      <c r="AD179" s="23" t="str">
        <f>IF(COUNTIFS($AH:$AH,$R179,$AU:$AU,"Yes",$AJ:$AJ,"&gt;="&amp;'Step 1'!$C$7,$AJ:$AJ,"&lt;="&amp;'Step 1'!$C$8)&gt;0,"Yes","No")</f>
        <v>No</v>
      </c>
      <c r="AG179" t="s">
        <v>1971</v>
      </c>
      <c r="AH179" t="s">
        <v>254</v>
      </c>
      <c r="AI179" t="s">
        <v>255</v>
      </c>
      <c r="AJ179" s="1">
        <v>45431</v>
      </c>
      <c r="AK179" t="s">
        <v>17</v>
      </c>
      <c r="AL179" t="s">
        <v>18</v>
      </c>
      <c r="AM179">
        <v>75</v>
      </c>
      <c r="AN179">
        <v>60</v>
      </c>
      <c r="AO179" s="24" t="str">
        <f>INDEX('Step 2-12'!$Z:$Z,MATCH('Step 2-12'!$AH179,'Step 2-12'!$R:$R,0))</f>
        <v>Paid Search</v>
      </c>
      <c r="AP179" s="24" t="str">
        <f>INDEX('Step 2-12'!$V:$V,MATCH('Step 2-12'!$AH179,'Step 2-12'!$R:$R,0))</f>
        <v>Europe</v>
      </c>
      <c r="AQ179" s="24" t="str">
        <f>INDEX('Step 2-12'!$W:$W,MATCH('Step 2-12'!$AH179,'Step 2-12'!$R:$R,0))</f>
        <v>Tech</v>
      </c>
      <c r="AR179" s="24" t="str">
        <f>INDEX('Step 2-12'!$X:$X,MATCH('Step 2-12'!$AH179,'Step 2-12'!$R:$R,0))</f>
        <v>Mid-Market</v>
      </c>
      <c r="AS179" s="23" t="str">
        <f>INDEX('Step 2-12'!$AA:$AA,MATCH('Step 2-12'!$AH179,'Step 2-12'!$R:$R,0))</f>
        <v>Pro</v>
      </c>
      <c r="AT179" s="23" t="str">
        <f>INDEX('Step 2-12'!$AB:$AB,MATCH('Step 2-12'!$AH179,'Step 2-12'!$R:$R,0))</f>
        <v>Monthly</v>
      </c>
      <c r="AU179" s="23" t="str">
        <f>INDEX($J$20:$J$1603,MATCH($AH179,$B$20:$B$1603,0))</f>
        <v/>
      </c>
    </row>
    <row r="180" spans="1:47" x14ac:dyDescent="0.25">
      <c r="A180" t="s">
        <v>202</v>
      </c>
      <c r="B180" t="s">
        <v>195</v>
      </c>
      <c r="C180" t="s">
        <v>50</v>
      </c>
      <c r="D180" s="1" t="s">
        <v>18</v>
      </c>
      <c r="E180" s="1">
        <v>45153</v>
      </c>
      <c r="F180" s="1">
        <v>45183</v>
      </c>
      <c r="G180" t="s">
        <v>19</v>
      </c>
      <c r="H180">
        <v>135</v>
      </c>
      <c r="I180" s="23" t="str">
        <f>IF(AND(E180&lt;=EOMONTH('Step 1'!$C$7,0),F180&gt;='Step 1'!$C$7),"Yes","No")</f>
        <v>No</v>
      </c>
      <c r="J180" s="23" t="str">
        <f>IF(I180="Yes",IF(COUNTIFS($B$21:$B180,B180,$I$21:$I180,"Yes")=1,"Yes",""),"")</f>
        <v/>
      </c>
      <c r="K180" s="23" t="str">
        <f>IF(J180="Yes",IF(COUNTIFS($B:$B,B180,$F:$F,"&gt;="&amp;'Step 1'!$C$8)&gt;0,"Retained","Churned"),"")</f>
        <v/>
      </c>
      <c r="L180" s="24">
        <f>_xlfn.MINIFS($E:$E,$B:$B,B180)</f>
        <v>44936</v>
      </c>
      <c r="M180" s="24" t="str">
        <f>INDEX($C:$C,MATCH($L180,$E:$E,0))</f>
        <v>Basic</v>
      </c>
      <c r="N180" s="24" t="str">
        <f>INDEX($D:$D,MATCH($L180,$E:$E,0))</f>
        <v>Monthly</v>
      </c>
      <c r="O180" s="23" t="str">
        <f>INDEX('Step 2-12'!$W:$W,MATCH('Step 2-12'!$B180,'Step 2-12'!$R:$R,0))</f>
        <v>Healthcare</v>
      </c>
      <c r="P180" s="23" t="str">
        <f>INDEX('Step 2-12'!$Z:$Z,MATCH('Step 2-12'!$B180,'Step 2-12'!$R:$R,0))</f>
        <v>Affiliate</v>
      </c>
      <c r="R180" t="s">
        <v>1448</v>
      </c>
      <c r="S180" t="s">
        <v>4520</v>
      </c>
      <c r="T180" t="s">
        <v>4521</v>
      </c>
      <c r="U180" t="s">
        <v>4522</v>
      </c>
      <c r="V180" t="s">
        <v>4045</v>
      </c>
      <c r="W180" t="s">
        <v>4046</v>
      </c>
      <c r="X180" t="s">
        <v>4054</v>
      </c>
      <c r="Y180" s="1">
        <v>45323</v>
      </c>
      <c r="Z180" t="s">
        <v>4041</v>
      </c>
      <c r="AA180" s="23" t="str">
        <f>INDEX('Step 2-12'!$M:$M,MATCH('Step 2-12'!$R180,'Step 2-12'!$B:$B,0))</f>
        <v>Pro</v>
      </c>
      <c r="AB180" s="23" t="str">
        <f>INDEX('Step 2-12'!$N:$N,MATCH('Step 2-12'!$R180,'Step 2-12'!$B:$B,0))</f>
        <v>Monthly</v>
      </c>
      <c r="AC180" s="23" t="str">
        <f t="shared" si="1"/>
        <v/>
      </c>
      <c r="AD180" s="23" t="str">
        <f>IF(COUNTIFS($AH:$AH,$R180,$AU:$AU,"Yes",$AJ:$AJ,"&gt;="&amp;'Step 1'!$C$7,$AJ:$AJ,"&lt;="&amp;'Step 1'!$C$8)&gt;0,"Yes","No")</f>
        <v>No</v>
      </c>
      <c r="AG180" t="s">
        <v>1972</v>
      </c>
      <c r="AH180" t="s">
        <v>254</v>
      </c>
      <c r="AI180" t="s">
        <v>256</v>
      </c>
      <c r="AJ180" s="1">
        <v>45462</v>
      </c>
      <c r="AK180" t="s">
        <v>50</v>
      </c>
      <c r="AL180" t="s">
        <v>18</v>
      </c>
      <c r="AM180">
        <v>135</v>
      </c>
      <c r="AN180">
        <v>110.7</v>
      </c>
      <c r="AO180" s="24" t="str">
        <f>INDEX('Step 2-12'!$Z:$Z,MATCH('Step 2-12'!$AH180,'Step 2-12'!$R:$R,0))</f>
        <v>Paid Search</v>
      </c>
      <c r="AP180" s="24" t="str">
        <f>INDEX('Step 2-12'!$V:$V,MATCH('Step 2-12'!$AH180,'Step 2-12'!$R:$R,0))</f>
        <v>Europe</v>
      </c>
      <c r="AQ180" s="24" t="str">
        <f>INDEX('Step 2-12'!$W:$W,MATCH('Step 2-12'!$AH180,'Step 2-12'!$R:$R,0))</f>
        <v>Tech</v>
      </c>
      <c r="AR180" s="24" t="str">
        <f>INDEX('Step 2-12'!$X:$X,MATCH('Step 2-12'!$AH180,'Step 2-12'!$R:$R,0))</f>
        <v>Mid-Market</v>
      </c>
      <c r="AS180" s="23" t="str">
        <f>INDEX('Step 2-12'!$AA:$AA,MATCH('Step 2-12'!$AH180,'Step 2-12'!$R:$R,0))</f>
        <v>Pro</v>
      </c>
      <c r="AT180" s="23" t="str">
        <f>INDEX('Step 2-12'!$AB:$AB,MATCH('Step 2-12'!$AH180,'Step 2-12'!$R:$R,0))</f>
        <v>Monthly</v>
      </c>
      <c r="AU180" s="23" t="str">
        <f>INDEX($J$20:$J$1603,MATCH($AH180,$B$20:$B$1603,0))</f>
        <v/>
      </c>
    </row>
    <row r="181" spans="1:47" x14ac:dyDescent="0.25">
      <c r="A181" t="s">
        <v>203</v>
      </c>
      <c r="B181" t="s">
        <v>195</v>
      </c>
      <c r="C181" t="s">
        <v>50</v>
      </c>
      <c r="D181" s="1" t="s">
        <v>18</v>
      </c>
      <c r="E181" s="1">
        <v>45184</v>
      </c>
      <c r="F181" s="1">
        <v>45214</v>
      </c>
      <c r="G181" t="s">
        <v>19</v>
      </c>
      <c r="H181">
        <v>135</v>
      </c>
      <c r="I181" s="23" t="str">
        <f>IF(AND(E181&lt;=EOMONTH('Step 1'!$C$7,0),F181&gt;='Step 1'!$C$7),"Yes","No")</f>
        <v>No</v>
      </c>
      <c r="J181" s="23" t="str">
        <f>IF(I181="Yes",IF(COUNTIFS($B$21:$B181,B181,$I$21:$I181,"Yes")=1,"Yes",""),"")</f>
        <v/>
      </c>
      <c r="K181" s="23" t="str">
        <f>IF(J181="Yes",IF(COUNTIFS($B:$B,B181,$F:$F,"&gt;="&amp;'Step 1'!$C$8)&gt;0,"Retained","Churned"),"")</f>
        <v/>
      </c>
      <c r="L181" s="24">
        <f>_xlfn.MINIFS($E:$E,$B:$B,B181)</f>
        <v>44936</v>
      </c>
      <c r="M181" s="24" t="str">
        <f>INDEX($C:$C,MATCH($L181,$E:$E,0))</f>
        <v>Basic</v>
      </c>
      <c r="N181" s="24" t="str">
        <f>INDEX($D:$D,MATCH($L181,$E:$E,0))</f>
        <v>Monthly</v>
      </c>
      <c r="O181" s="23" t="str">
        <f>INDEX('Step 2-12'!$W:$W,MATCH('Step 2-12'!$B181,'Step 2-12'!$R:$R,0))</f>
        <v>Healthcare</v>
      </c>
      <c r="P181" s="23" t="str">
        <f>INDEX('Step 2-12'!$Z:$Z,MATCH('Step 2-12'!$B181,'Step 2-12'!$R:$R,0))</f>
        <v>Affiliate</v>
      </c>
      <c r="R181" t="s">
        <v>1450</v>
      </c>
      <c r="S181" t="s">
        <v>4523</v>
      </c>
      <c r="T181" t="s">
        <v>4524</v>
      </c>
      <c r="U181" t="s">
        <v>4525</v>
      </c>
      <c r="V181" t="s">
        <v>4045</v>
      </c>
      <c r="W181" t="s">
        <v>4064</v>
      </c>
      <c r="X181" t="s">
        <v>4034</v>
      </c>
      <c r="Y181" s="1">
        <v>44870</v>
      </c>
      <c r="Z181" t="s">
        <v>4050</v>
      </c>
      <c r="AA181" s="23" t="str">
        <f>INDEX('Step 2-12'!$M:$M,MATCH('Step 2-12'!$R181,'Step 2-12'!$B:$B,0))</f>
        <v>Basic</v>
      </c>
      <c r="AB181" s="23" t="str">
        <f>INDEX('Step 2-12'!$N:$N,MATCH('Step 2-12'!$R181,'Step 2-12'!$B:$B,0))</f>
        <v>Monthly</v>
      </c>
      <c r="AC181" s="23" t="str">
        <f t="shared" si="1"/>
        <v/>
      </c>
      <c r="AD181" s="23" t="str">
        <f>IF(COUNTIFS($AH:$AH,$R181,$AU:$AU,"Yes",$AJ:$AJ,"&gt;="&amp;'Step 1'!$C$7,$AJ:$AJ,"&lt;="&amp;'Step 1'!$C$8)&gt;0,"Yes","No")</f>
        <v>No</v>
      </c>
      <c r="AG181" t="s">
        <v>1973</v>
      </c>
      <c r="AH181" t="s">
        <v>254</v>
      </c>
      <c r="AI181" t="s">
        <v>256</v>
      </c>
      <c r="AJ181" s="1">
        <v>45492</v>
      </c>
      <c r="AK181" t="s">
        <v>50</v>
      </c>
      <c r="AL181" t="s">
        <v>18</v>
      </c>
      <c r="AM181">
        <v>135</v>
      </c>
      <c r="AN181">
        <v>110.7</v>
      </c>
      <c r="AO181" s="24" t="str">
        <f>INDEX('Step 2-12'!$Z:$Z,MATCH('Step 2-12'!$AH181,'Step 2-12'!$R:$R,0))</f>
        <v>Paid Search</v>
      </c>
      <c r="AP181" s="24" t="str">
        <f>INDEX('Step 2-12'!$V:$V,MATCH('Step 2-12'!$AH181,'Step 2-12'!$R:$R,0))</f>
        <v>Europe</v>
      </c>
      <c r="AQ181" s="24" t="str">
        <f>INDEX('Step 2-12'!$W:$W,MATCH('Step 2-12'!$AH181,'Step 2-12'!$R:$R,0))</f>
        <v>Tech</v>
      </c>
      <c r="AR181" s="24" t="str">
        <f>INDEX('Step 2-12'!$X:$X,MATCH('Step 2-12'!$AH181,'Step 2-12'!$R:$R,0))</f>
        <v>Mid-Market</v>
      </c>
      <c r="AS181" s="23" t="str">
        <f>INDEX('Step 2-12'!$AA:$AA,MATCH('Step 2-12'!$AH181,'Step 2-12'!$R:$R,0))</f>
        <v>Pro</v>
      </c>
      <c r="AT181" s="23" t="str">
        <f>INDEX('Step 2-12'!$AB:$AB,MATCH('Step 2-12'!$AH181,'Step 2-12'!$R:$R,0))</f>
        <v>Monthly</v>
      </c>
      <c r="AU181" s="23" t="str">
        <f>INDEX($J$20:$J$1603,MATCH($AH181,$B$20:$B$1603,0))</f>
        <v/>
      </c>
    </row>
    <row r="182" spans="1:47" x14ac:dyDescent="0.25">
      <c r="A182" t="s">
        <v>204</v>
      </c>
      <c r="B182" t="s">
        <v>195</v>
      </c>
      <c r="C182" t="s">
        <v>50</v>
      </c>
      <c r="D182" s="1" t="s">
        <v>18</v>
      </c>
      <c r="E182" s="1">
        <v>45215</v>
      </c>
      <c r="F182" s="1">
        <v>45245</v>
      </c>
      <c r="G182" t="s">
        <v>19</v>
      </c>
      <c r="H182">
        <v>135</v>
      </c>
      <c r="I182" s="23" t="str">
        <f>IF(AND(E182&lt;=EOMONTH('Step 1'!$C$7,0),F182&gt;='Step 1'!$C$7),"Yes","No")</f>
        <v>No</v>
      </c>
      <c r="J182" s="23" t="str">
        <f>IF(I182="Yes",IF(COUNTIFS($B$21:$B182,B182,$I$21:$I182,"Yes")=1,"Yes",""),"")</f>
        <v/>
      </c>
      <c r="K182" s="23" t="str">
        <f>IF(J182="Yes",IF(COUNTIFS($B:$B,B182,$F:$F,"&gt;="&amp;'Step 1'!$C$8)&gt;0,"Retained","Churned"),"")</f>
        <v/>
      </c>
      <c r="L182" s="24">
        <f>_xlfn.MINIFS($E:$E,$B:$B,B182)</f>
        <v>44936</v>
      </c>
      <c r="M182" s="24" t="str">
        <f>INDEX($C:$C,MATCH($L182,$E:$E,0))</f>
        <v>Basic</v>
      </c>
      <c r="N182" s="24" t="str">
        <f>INDEX($D:$D,MATCH($L182,$E:$E,0))</f>
        <v>Monthly</v>
      </c>
      <c r="O182" s="23" t="str">
        <f>INDEX('Step 2-12'!$W:$W,MATCH('Step 2-12'!$B182,'Step 2-12'!$R:$R,0))</f>
        <v>Healthcare</v>
      </c>
      <c r="P182" s="23" t="str">
        <f>INDEX('Step 2-12'!$Z:$Z,MATCH('Step 2-12'!$B182,'Step 2-12'!$R:$R,0))</f>
        <v>Affiliate</v>
      </c>
      <c r="R182" t="s">
        <v>1464</v>
      </c>
      <c r="S182" t="s">
        <v>4526</v>
      </c>
      <c r="T182" t="s">
        <v>4527</v>
      </c>
      <c r="U182" t="s">
        <v>4528</v>
      </c>
      <c r="V182" t="s">
        <v>4032</v>
      </c>
      <c r="W182" t="s">
        <v>4040</v>
      </c>
      <c r="X182" t="s">
        <v>4034</v>
      </c>
      <c r="Y182" s="1">
        <v>45427</v>
      </c>
      <c r="Z182" t="s">
        <v>4023</v>
      </c>
      <c r="AA182" s="23" t="str">
        <f>INDEX('Step 2-12'!$M:$M,MATCH('Step 2-12'!$R182,'Step 2-12'!$B:$B,0))</f>
        <v>Pro</v>
      </c>
      <c r="AB182" s="23" t="str">
        <f>INDEX('Step 2-12'!$N:$N,MATCH('Step 2-12'!$R182,'Step 2-12'!$B:$B,0))</f>
        <v>Monthly</v>
      </c>
      <c r="AC182" s="23" t="str">
        <f t="shared" si="1"/>
        <v/>
      </c>
      <c r="AD182" s="23" t="str">
        <f>IF(COUNTIFS($AH:$AH,$R182,$AU:$AU,"Yes",$AJ:$AJ,"&gt;="&amp;'Step 1'!$C$7,$AJ:$AJ,"&lt;="&amp;'Step 1'!$C$8)&gt;0,"Yes","No")</f>
        <v>No</v>
      </c>
      <c r="AG182" t="s">
        <v>1974</v>
      </c>
      <c r="AH182" t="s">
        <v>254</v>
      </c>
      <c r="AI182" t="s">
        <v>257</v>
      </c>
      <c r="AJ182" s="1">
        <v>45493</v>
      </c>
      <c r="AK182" t="s">
        <v>50</v>
      </c>
      <c r="AL182" t="s">
        <v>18</v>
      </c>
      <c r="AM182">
        <v>135</v>
      </c>
      <c r="AN182">
        <v>110.7</v>
      </c>
      <c r="AO182" s="24" t="str">
        <f>INDEX('Step 2-12'!$Z:$Z,MATCH('Step 2-12'!$AH182,'Step 2-12'!$R:$R,0))</f>
        <v>Paid Search</v>
      </c>
      <c r="AP182" s="24" t="str">
        <f>INDEX('Step 2-12'!$V:$V,MATCH('Step 2-12'!$AH182,'Step 2-12'!$R:$R,0))</f>
        <v>Europe</v>
      </c>
      <c r="AQ182" s="24" t="str">
        <f>INDEX('Step 2-12'!$W:$W,MATCH('Step 2-12'!$AH182,'Step 2-12'!$R:$R,0))</f>
        <v>Tech</v>
      </c>
      <c r="AR182" s="24" t="str">
        <f>INDEX('Step 2-12'!$X:$X,MATCH('Step 2-12'!$AH182,'Step 2-12'!$R:$R,0))</f>
        <v>Mid-Market</v>
      </c>
      <c r="AS182" s="23" t="str">
        <f>INDEX('Step 2-12'!$AA:$AA,MATCH('Step 2-12'!$AH182,'Step 2-12'!$R:$R,0))</f>
        <v>Pro</v>
      </c>
      <c r="AT182" s="23" t="str">
        <f>INDEX('Step 2-12'!$AB:$AB,MATCH('Step 2-12'!$AH182,'Step 2-12'!$R:$R,0))</f>
        <v>Monthly</v>
      </c>
      <c r="AU182" s="23" t="str">
        <f>INDEX($J$20:$J$1603,MATCH($AH182,$B$20:$B$1603,0))</f>
        <v/>
      </c>
    </row>
    <row r="183" spans="1:47" x14ac:dyDescent="0.25">
      <c r="A183" t="s">
        <v>205</v>
      </c>
      <c r="B183" t="s">
        <v>195</v>
      </c>
      <c r="C183" t="s">
        <v>50</v>
      </c>
      <c r="D183" s="1" t="s">
        <v>18</v>
      </c>
      <c r="E183" s="1">
        <v>45246</v>
      </c>
      <c r="F183" s="1">
        <v>45276</v>
      </c>
      <c r="G183" t="s">
        <v>19</v>
      </c>
      <c r="H183">
        <v>135</v>
      </c>
      <c r="I183" s="23" t="str">
        <f>IF(AND(E183&lt;=EOMONTH('Step 1'!$C$7,0),F183&gt;='Step 1'!$C$7),"Yes","No")</f>
        <v>No</v>
      </c>
      <c r="J183" s="23" t="str">
        <f>IF(I183="Yes",IF(COUNTIFS($B$21:$B183,B183,$I$21:$I183,"Yes")=1,"Yes",""),"")</f>
        <v/>
      </c>
      <c r="K183" s="23" t="str">
        <f>IF(J183="Yes",IF(COUNTIFS($B:$B,B183,$F:$F,"&gt;="&amp;'Step 1'!$C$8)&gt;0,"Retained","Churned"),"")</f>
        <v/>
      </c>
      <c r="L183" s="24">
        <f>_xlfn.MINIFS($E:$E,$B:$B,B183)</f>
        <v>44936</v>
      </c>
      <c r="M183" s="24" t="str">
        <f>INDEX($C:$C,MATCH($L183,$E:$E,0))</f>
        <v>Basic</v>
      </c>
      <c r="N183" s="24" t="str">
        <f>INDEX($D:$D,MATCH($L183,$E:$E,0))</f>
        <v>Monthly</v>
      </c>
      <c r="O183" s="23" t="str">
        <f>INDEX('Step 2-12'!$W:$W,MATCH('Step 2-12'!$B183,'Step 2-12'!$R:$R,0))</f>
        <v>Healthcare</v>
      </c>
      <c r="P183" s="23" t="str">
        <f>INDEX('Step 2-12'!$Z:$Z,MATCH('Step 2-12'!$B183,'Step 2-12'!$R:$R,0))</f>
        <v>Affiliate</v>
      </c>
      <c r="R183" t="s">
        <v>1468</v>
      </c>
      <c r="S183" t="s">
        <v>4529</v>
      </c>
      <c r="T183" t="s">
        <v>4530</v>
      </c>
      <c r="U183" t="s">
        <v>4531</v>
      </c>
      <c r="V183" t="s">
        <v>4045</v>
      </c>
      <c r="W183" t="s">
        <v>4064</v>
      </c>
      <c r="X183" t="s">
        <v>4034</v>
      </c>
      <c r="Y183" s="1">
        <v>45443</v>
      </c>
      <c r="Z183" t="s">
        <v>4023</v>
      </c>
      <c r="AA183" s="23" t="str">
        <f>INDEX('Step 2-12'!$M:$M,MATCH('Step 2-12'!$R183,'Step 2-12'!$B:$B,0))</f>
        <v>Pro</v>
      </c>
      <c r="AB183" s="23" t="str">
        <f>INDEX('Step 2-12'!$N:$N,MATCH('Step 2-12'!$R183,'Step 2-12'!$B:$B,0))</f>
        <v>Monthly</v>
      </c>
      <c r="AC183" s="23" t="str">
        <f t="shared" si="1"/>
        <v/>
      </c>
      <c r="AD183" s="23" t="str">
        <f>IF(COUNTIFS($AH:$AH,$R183,$AU:$AU,"Yes",$AJ:$AJ,"&gt;="&amp;'Step 1'!$C$7,$AJ:$AJ,"&lt;="&amp;'Step 1'!$C$8)&gt;0,"Yes","No")</f>
        <v>No</v>
      </c>
      <c r="AG183" t="s">
        <v>1975</v>
      </c>
      <c r="AH183" t="s">
        <v>254</v>
      </c>
      <c r="AI183" t="s">
        <v>258</v>
      </c>
      <c r="AJ183" s="1">
        <v>45524</v>
      </c>
      <c r="AK183" t="s">
        <v>50</v>
      </c>
      <c r="AL183" t="s">
        <v>18</v>
      </c>
      <c r="AM183">
        <v>135</v>
      </c>
      <c r="AN183">
        <v>110.7</v>
      </c>
      <c r="AO183" s="24" t="str">
        <f>INDEX('Step 2-12'!$Z:$Z,MATCH('Step 2-12'!$AH183,'Step 2-12'!$R:$R,0))</f>
        <v>Paid Search</v>
      </c>
      <c r="AP183" s="24" t="str">
        <f>INDEX('Step 2-12'!$V:$V,MATCH('Step 2-12'!$AH183,'Step 2-12'!$R:$R,0))</f>
        <v>Europe</v>
      </c>
      <c r="AQ183" s="24" t="str">
        <f>INDEX('Step 2-12'!$W:$W,MATCH('Step 2-12'!$AH183,'Step 2-12'!$R:$R,0))</f>
        <v>Tech</v>
      </c>
      <c r="AR183" s="24" t="str">
        <f>INDEX('Step 2-12'!$X:$X,MATCH('Step 2-12'!$AH183,'Step 2-12'!$R:$R,0))</f>
        <v>Mid-Market</v>
      </c>
      <c r="AS183" s="23" t="str">
        <f>INDEX('Step 2-12'!$AA:$AA,MATCH('Step 2-12'!$AH183,'Step 2-12'!$R:$R,0))</f>
        <v>Pro</v>
      </c>
      <c r="AT183" s="23" t="str">
        <f>INDEX('Step 2-12'!$AB:$AB,MATCH('Step 2-12'!$AH183,'Step 2-12'!$R:$R,0))</f>
        <v>Monthly</v>
      </c>
      <c r="AU183" s="23" t="str">
        <f>INDEX($J$20:$J$1603,MATCH($AH183,$B$20:$B$1603,0))</f>
        <v/>
      </c>
    </row>
    <row r="184" spans="1:47" x14ac:dyDescent="0.25">
      <c r="A184" t="s">
        <v>206</v>
      </c>
      <c r="B184" t="s">
        <v>195</v>
      </c>
      <c r="C184" t="s">
        <v>50</v>
      </c>
      <c r="D184" s="1" t="s">
        <v>18</v>
      </c>
      <c r="E184" s="1">
        <v>45277</v>
      </c>
      <c r="F184" s="1">
        <v>45307</v>
      </c>
      <c r="G184" t="s">
        <v>19</v>
      </c>
      <c r="H184">
        <v>135</v>
      </c>
      <c r="I184" s="23" t="str">
        <f>IF(AND(E184&lt;=EOMONTH('Step 1'!$C$7,0),F184&gt;='Step 1'!$C$7),"Yes","No")</f>
        <v>No</v>
      </c>
      <c r="J184" s="23" t="str">
        <f>IF(I184="Yes",IF(COUNTIFS($B$21:$B184,B184,$I$21:$I184,"Yes")=1,"Yes",""),"")</f>
        <v/>
      </c>
      <c r="K184" s="23" t="str">
        <f>IF(J184="Yes",IF(COUNTIFS($B:$B,B184,$F:$F,"&gt;="&amp;'Step 1'!$C$8)&gt;0,"Retained","Churned"),"")</f>
        <v/>
      </c>
      <c r="L184" s="24">
        <f>_xlfn.MINIFS($E:$E,$B:$B,B184)</f>
        <v>44936</v>
      </c>
      <c r="M184" s="24" t="str">
        <f>INDEX($C:$C,MATCH($L184,$E:$E,0))</f>
        <v>Basic</v>
      </c>
      <c r="N184" s="24" t="str">
        <f>INDEX($D:$D,MATCH($L184,$E:$E,0))</f>
        <v>Monthly</v>
      </c>
      <c r="O184" s="23" t="str">
        <f>INDEX('Step 2-12'!$W:$W,MATCH('Step 2-12'!$B184,'Step 2-12'!$R:$R,0))</f>
        <v>Healthcare</v>
      </c>
      <c r="P184" s="23" t="str">
        <f>INDEX('Step 2-12'!$Z:$Z,MATCH('Step 2-12'!$B184,'Step 2-12'!$R:$R,0))</f>
        <v>Affiliate</v>
      </c>
      <c r="R184" t="s">
        <v>1476</v>
      </c>
      <c r="S184" t="s">
        <v>4532</v>
      </c>
      <c r="T184" t="s">
        <v>4533</v>
      </c>
      <c r="U184" t="s">
        <v>4534</v>
      </c>
      <c r="V184" t="s">
        <v>4045</v>
      </c>
      <c r="W184" t="s">
        <v>4033</v>
      </c>
      <c r="X184" t="s">
        <v>4034</v>
      </c>
      <c r="Y184" s="1">
        <v>44980</v>
      </c>
      <c r="Z184" t="s">
        <v>4050</v>
      </c>
      <c r="AA184" s="23" t="str">
        <f>INDEX('Step 2-12'!$M:$M,MATCH('Step 2-12'!$R184,'Step 2-12'!$B:$B,0))</f>
        <v>Pro</v>
      </c>
      <c r="AB184" s="23" t="str">
        <f>INDEX('Step 2-12'!$N:$N,MATCH('Step 2-12'!$R184,'Step 2-12'!$B:$B,0))</f>
        <v>Monthly</v>
      </c>
      <c r="AC184" s="23" t="str">
        <f t="shared" si="1"/>
        <v/>
      </c>
      <c r="AD184" s="23" t="str">
        <f>IF(COUNTIFS($AH:$AH,$R184,$AU:$AU,"Yes",$AJ:$AJ,"&gt;="&amp;'Step 1'!$C$7,$AJ:$AJ,"&lt;="&amp;'Step 1'!$C$8)&gt;0,"Yes","No")</f>
        <v>No</v>
      </c>
      <c r="AG184" t="s">
        <v>1976</v>
      </c>
      <c r="AH184" t="s">
        <v>254</v>
      </c>
      <c r="AI184" t="s">
        <v>259</v>
      </c>
      <c r="AJ184" s="1">
        <v>45555</v>
      </c>
      <c r="AK184" t="s">
        <v>50</v>
      </c>
      <c r="AL184" t="s">
        <v>18</v>
      </c>
      <c r="AM184">
        <v>135</v>
      </c>
      <c r="AN184">
        <v>110.7</v>
      </c>
      <c r="AO184" s="24" t="str">
        <f>INDEX('Step 2-12'!$Z:$Z,MATCH('Step 2-12'!$AH184,'Step 2-12'!$R:$R,0))</f>
        <v>Paid Search</v>
      </c>
      <c r="AP184" s="24" t="str">
        <f>INDEX('Step 2-12'!$V:$V,MATCH('Step 2-12'!$AH184,'Step 2-12'!$R:$R,0))</f>
        <v>Europe</v>
      </c>
      <c r="AQ184" s="24" t="str">
        <f>INDEX('Step 2-12'!$W:$W,MATCH('Step 2-12'!$AH184,'Step 2-12'!$R:$R,0))</f>
        <v>Tech</v>
      </c>
      <c r="AR184" s="24" t="str">
        <f>INDEX('Step 2-12'!$X:$X,MATCH('Step 2-12'!$AH184,'Step 2-12'!$R:$R,0))</f>
        <v>Mid-Market</v>
      </c>
      <c r="AS184" s="23" t="str">
        <f>INDEX('Step 2-12'!$AA:$AA,MATCH('Step 2-12'!$AH184,'Step 2-12'!$R:$R,0))</f>
        <v>Pro</v>
      </c>
      <c r="AT184" s="23" t="str">
        <f>INDEX('Step 2-12'!$AB:$AB,MATCH('Step 2-12'!$AH184,'Step 2-12'!$R:$R,0))</f>
        <v>Monthly</v>
      </c>
      <c r="AU184" s="23" t="str">
        <f>INDEX($J$20:$J$1603,MATCH($AH184,$B$20:$B$1603,0))</f>
        <v/>
      </c>
    </row>
    <row r="185" spans="1:47" x14ac:dyDescent="0.25">
      <c r="A185" t="s">
        <v>207</v>
      </c>
      <c r="B185" t="s">
        <v>195</v>
      </c>
      <c r="C185" t="s">
        <v>50</v>
      </c>
      <c r="D185" s="1" t="s">
        <v>18</v>
      </c>
      <c r="E185" s="1">
        <v>45308</v>
      </c>
      <c r="F185" s="1">
        <v>45338</v>
      </c>
      <c r="G185" t="s">
        <v>19</v>
      </c>
      <c r="H185">
        <v>135</v>
      </c>
      <c r="I185" s="23" t="str">
        <f>IF(AND(E185&lt;=EOMONTH('Step 1'!$C$7,0),F185&gt;='Step 1'!$C$7),"Yes","No")</f>
        <v>No</v>
      </c>
      <c r="J185" s="23" t="str">
        <f>IF(I185="Yes",IF(COUNTIFS($B$21:$B185,B185,$I$21:$I185,"Yes")=1,"Yes",""),"")</f>
        <v/>
      </c>
      <c r="K185" s="23" t="str">
        <f>IF(J185="Yes",IF(COUNTIFS($B:$B,B185,$F:$F,"&gt;="&amp;'Step 1'!$C$8)&gt;0,"Retained","Churned"),"")</f>
        <v/>
      </c>
      <c r="L185" s="24">
        <f>_xlfn.MINIFS($E:$E,$B:$B,B185)</f>
        <v>44936</v>
      </c>
      <c r="M185" s="24" t="str">
        <f>INDEX($C:$C,MATCH($L185,$E:$E,0))</f>
        <v>Basic</v>
      </c>
      <c r="N185" s="24" t="str">
        <f>INDEX($D:$D,MATCH($L185,$E:$E,0))</f>
        <v>Monthly</v>
      </c>
      <c r="O185" s="23" t="str">
        <f>INDEX('Step 2-12'!$W:$W,MATCH('Step 2-12'!$B185,'Step 2-12'!$R:$R,0))</f>
        <v>Healthcare</v>
      </c>
      <c r="P185" s="23" t="str">
        <f>INDEX('Step 2-12'!$Z:$Z,MATCH('Step 2-12'!$B185,'Step 2-12'!$R:$R,0))</f>
        <v>Affiliate</v>
      </c>
      <c r="R185" t="s">
        <v>1495</v>
      </c>
      <c r="S185" t="s">
        <v>4535</v>
      </c>
      <c r="T185" t="s">
        <v>4536</v>
      </c>
      <c r="U185" t="s">
        <v>4537</v>
      </c>
      <c r="V185" t="s">
        <v>4039</v>
      </c>
      <c r="W185" t="s">
        <v>4033</v>
      </c>
      <c r="X185" t="s">
        <v>4034</v>
      </c>
      <c r="Y185" s="1">
        <v>44735</v>
      </c>
      <c r="Z185" t="s">
        <v>4023</v>
      </c>
      <c r="AA185" s="23" t="str">
        <f>INDEX('Step 2-12'!$M:$M,MATCH('Step 2-12'!$R185,'Step 2-12'!$B:$B,0))</f>
        <v>Basic</v>
      </c>
      <c r="AB185" s="23" t="str">
        <f>INDEX('Step 2-12'!$N:$N,MATCH('Step 2-12'!$R185,'Step 2-12'!$B:$B,0))</f>
        <v>Monthly</v>
      </c>
      <c r="AC185" s="23" t="str">
        <f t="shared" si="1"/>
        <v/>
      </c>
      <c r="AD185" s="23" t="str">
        <f>IF(COUNTIFS($AH:$AH,$R185,$AU:$AU,"Yes",$AJ:$AJ,"&gt;="&amp;'Step 1'!$C$7,$AJ:$AJ,"&lt;="&amp;'Step 1'!$C$8)&gt;0,"Yes","No")</f>
        <v>No</v>
      </c>
      <c r="AG185" t="s">
        <v>1977</v>
      </c>
      <c r="AH185" t="s">
        <v>254</v>
      </c>
      <c r="AI185" t="s">
        <v>259</v>
      </c>
      <c r="AJ185" s="1">
        <v>45585</v>
      </c>
      <c r="AK185" t="s">
        <v>50</v>
      </c>
      <c r="AL185" t="s">
        <v>18</v>
      </c>
      <c r="AM185">
        <v>135</v>
      </c>
      <c r="AN185">
        <v>110.7</v>
      </c>
      <c r="AO185" s="24" t="str">
        <f>INDEX('Step 2-12'!$Z:$Z,MATCH('Step 2-12'!$AH185,'Step 2-12'!$R:$R,0))</f>
        <v>Paid Search</v>
      </c>
      <c r="AP185" s="24" t="str">
        <f>INDEX('Step 2-12'!$V:$V,MATCH('Step 2-12'!$AH185,'Step 2-12'!$R:$R,0))</f>
        <v>Europe</v>
      </c>
      <c r="AQ185" s="24" t="str">
        <f>INDEX('Step 2-12'!$W:$W,MATCH('Step 2-12'!$AH185,'Step 2-12'!$R:$R,0))</f>
        <v>Tech</v>
      </c>
      <c r="AR185" s="24" t="str">
        <f>INDEX('Step 2-12'!$X:$X,MATCH('Step 2-12'!$AH185,'Step 2-12'!$R:$R,0))</f>
        <v>Mid-Market</v>
      </c>
      <c r="AS185" s="23" t="str">
        <f>INDEX('Step 2-12'!$AA:$AA,MATCH('Step 2-12'!$AH185,'Step 2-12'!$R:$R,0))</f>
        <v>Pro</v>
      </c>
      <c r="AT185" s="23" t="str">
        <f>INDEX('Step 2-12'!$AB:$AB,MATCH('Step 2-12'!$AH185,'Step 2-12'!$R:$R,0))</f>
        <v>Monthly</v>
      </c>
      <c r="AU185" s="23" t="str">
        <f>INDEX($J$20:$J$1603,MATCH($AH185,$B$20:$B$1603,0))</f>
        <v/>
      </c>
    </row>
    <row r="186" spans="1:47" x14ac:dyDescent="0.25">
      <c r="A186" t="s">
        <v>208</v>
      </c>
      <c r="B186" t="s">
        <v>195</v>
      </c>
      <c r="C186" t="s">
        <v>50</v>
      </c>
      <c r="D186" s="1" t="s">
        <v>18</v>
      </c>
      <c r="E186" s="1">
        <v>45339</v>
      </c>
      <c r="F186" s="1">
        <v>45369</v>
      </c>
      <c r="G186" t="s">
        <v>19</v>
      </c>
      <c r="H186">
        <v>135</v>
      </c>
      <c r="I186" s="23" t="str">
        <f>IF(AND(E186&lt;=EOMONTH('Step 1'!$C$7,0),F186&gt;='Step 1'!$C$7),"Yes","No")</f>
        <v>No</v>
      </c>
      <c r="J186" s="23" t="str">
        <f>IF(I186="Yes",IF(COUNTIFS($B$21:$B186,B186,$I$21:$I186,"Yes")=1,"Yes",""),"")</f>
        <v/>
      </c>
      <c r="K186" s="23" t="str">
        <f>IF(J186="Yes",IF(COUNTIFS($B:$B,B186,$F:$F,"&gt;="&amp;'Step 1'!$C$8)&gt;0,"Retained","Churned"),"")</f>
        <v/>
      </c>
      <c r="L186" s="24">
        <f>_xlfn.MINIFS($E:$E,$B:$B,B186)</f>
        <v>44936</v>
      </c>
      <c r="M186" s="24" t="str">
        <f>INDEX($C:$C,MATCH($L186,$E:$E,0))</f>
        <v>Basic</v>
      </c>
      <c r="N186" s="24" t="str">
        <f>INDEX($D:$D,MATCH($L186,$E:$E,0))</f>
        <v>Monthly</v>
      </c>
      <c r="O186" s="23" t="str">
        <f>INDEX('Step 2-12'!$W:$W,MATCH('Step 2-12'!$B186,'Step 2-12'!$R:$R,0))</f>
        <v>Healthcare</v>
      </c>
      <c r="P186" s="23" t="str">
        <f>INDEX('Step 2-12'!$Z:$Z,MATCH('Step 2-12'!$B186,'Step 2-12'!$R:$R,0))</f>
        <v>Affiliate</v>
      </c>
      <c r="R186" t="s">
        <v>1499</v>
      </c>
      <c r="S186" t="s">
        <v>4538</v>
      </c>
      <c r="T186" t="s">
        <v>4539</v>
      </c>
      <c r="U186" t="s">
        <v>4540</v>
      </c>
      <c r="V186" t="s">
        <v>4032</v>
      </c>
      <c r="W186" t="s">
        <v>4033</v>
      </c>
      <c r="X186" t="s">
        <v>4034</v>
      </c>
      <c r="Y186" s="1">
        <v>45010</v>
      </c>
      <c r="Z186" t="s">
        <v>4041</v>
      </c>
      <c r="AA186" s="23" t="str">
        <f>INDEX('Step 2-12'!$M:$M,MATCH('Step 2-12'!$R186,'Step 2-12'!$B:$B,0))</f>
        <v>Basic</v>
      </c>
      <c r="AB186" s="23" t="str">
        <f>INDEX('Step 2-12'!$N:$N,MATCH('Step 2-12'!$R186,'Step 2-12'!$B:$B,0))</f>
        <v>Monthly</v>
      </c>
      <c r="AC186" s="23" t="str">
        <f t="shared" si="1"/>
        <v/>
      </c>
      <c r="AD186" s="23" t="str">
        <f>IF(COUNTIFS($AH:$AH,$R186,$AU:$AU,"Yes",$AJ:$AJ,"&gt;="&amp;'Step 1'!$C$7,$AJ:$AJ,"&lt;="&amp;'Step 1'!$C$8)&gt;0,"Yes","No")</f>
        <v>No</v>
      </c>
      <c r="AG186" t="s">
        <v>1978</v>
      </c>
      <c r="AH186" t="s">
        <v>254</v>
      </c>
      <c r="AI186" t="s">
        <v>260</v>
      </c>
      <c r="AJ186" s="1">
        <v>45586</v>
      </c>
      <c r="AK186" t="s">
        <v>50</v>
      </c>
      <c r="AL186" t="s">
        <v>18</v>
      </c>
      <c r="AM186">
        <v>135</v>
      </c>
      <c r="AN186">
        <v>110.7</v>
      </c>
      <c r="AO186" s="24" t="str">
        <f>INDEX('Step 2-12'!$Z:$Z,MATCH('Step 2-12'!$AH186,'Step 2-12'!$R:$R,0))</f>
        <v>Paid Search</v>
      </c>
      <c r="AP186" s="24" t="str">
        <f>INDEX('Step 2-12'!$V:$V,MATCH('Step 2-12'!$AH186,'Step 2-12'!$R:$R,0))</f>
        <v>Europe</v>
      </c>
      <c r="AQ186" s="24" t="str">
        <f>INDEX('Step 2-12'!$W:$W,MATCH('Step 2-12'!$AH186,'Step 2-12'!$R:$R,0))</f>
        <v>Tech</v>
      </c>
      <c r="AR186" s="24" t="str">
        <f>INDEX('Step 2-12'!$X:$X,MATCH('Step 2-12'!$AH186,'Step 2-12'!$R:$R,0))</f>
        <v>Mid-Market</v>
      </c>
      <c r="AS186" s="23" t="str">
        <f>INDEX('Step 2-12'!$AA:$AA,MATCH('Step 2-12'!$AH186,'Step 2-12'!$R:$R,0))</f>
        <v>Pro</v>
      </c>
      <c r="AT186" s="23" t="str">
        <f>INDEX('Step 2-12'!$AB:$AB,MATCH('Step 2-12'!$AH186,'Step 2-12'!$R:$R,0))</f>
        <v>Monthly</v>
      </c>
      <c r="AU186" s="23" t="str">
        <f>INDEX($J$20:$J$1603,MATCH($AH186,$B$20:$B$1603,0))</f>
        <v/>
      </c>
    </row>
    <row r="187" spans="1:47" x14ac:dyDescent="0.25">
      <c r="A187" t="s">
        <v>209</v>
      </c>
      <c r="B187" t="s">
        <v>195</v>
      </c>
      <c r="C187" t="s">
        <v>50</v>
      </c>
      <c r="D187" s="1" t="s">
        <v>18</v>
      </c>
      <c r="E187" s="1">
        <v>45370</v>
      </c>
      <c r="F187" s="1">
        <v>45386</v>
      </c>
      <c r="G187" t="s">
        <v>47</v>
      </c>
      <c r="H187">
        <v>135</v>
      </c>
      <c r="I187" s="23" t="str">
        <f>IF(AND(E187&lt;=EOMONTH('Step 1'!$C$7,0),F187&gt;='Step 1'!$C$7),"Yes","No")</f>
        <v>No</v>
      </c>
      <c r="J187" s="23" t="str">
        <f>IF(I187="Yes",IF(COUNTIFS($B$21:$B187,B187,$I$21:$I187,"Yes")=1,"Yes",""),"")</f>
        <v/>
      </c>
      <c r="K187" s="23" t="str">
        <f>IF(J187="Yes",IF(COUNTIFS($B:$B,B187,$F:$F,"&gt;="&amp;'Step 1'!$C$8)&gt;0,"Retained","Churned"),"")</f>
        <v/>
      </c>
      <c r="L187" s="24">
        <f>_xlfn.MINIFS($E:$E,$B:$B,B187)</f>
        <v>44936</v>
      </c>
      <c r="M187" s="24" t="str">
        <f>INDEX($C:$C,MATCH($L187,$E:$E,0))</f>
        <v>Basic</v>
      </c>
      <c r="N187" s="24" t="str">
        <f>INDEX($D:$D,MATCH($L187,$E:$E,0))</f>
        <v>Monthly</v>
      </c>
      <c r="O187" s="23" t="str">
        <f>INDEX('Step 2-12'!$W:$W,MATCH('Step 2-12'!$B187,'Step 2-12'!$R:$R,0))</f>
        <v>Healthcare</v>
      </c>
      <c r="P187" s="23" t="str">
        <f>INDEX('Step 2-12'!$Z:$Z,MATCH('Step 2-12'!$B187,'Step 2-12'!$R:$R,0))</f>
        <v>Affiliate</v>
      </c>
      <c r="R187" t="s">
        <v>1517</v>
      </c>
      <c r="S187" t="s">
        <v>4541</v>
      </c>
      <c r="T187" t="s">
        <v>4542</v>
      </c>
      <c r="U187" t="s">
        <v>4543</v>
      </c>
      <c r="V187" t="s">
        <v>4045</v>
      </c>
      <c r="W187" t="s">
        <v>4033</v>
      </c>
      <c r="X187" t="s">
        <v>4054</v>
      </c>
      <c r="Y187" s="1">
        <v>45040</v>
      </c>
      <c r="Z187" t="s">
        <v>4035</v>
      </c>
      <c r="AA187" s="23" t="str">
        <f>INDEX('Step 2-12'!$M:$M,MATCH('Step 2-12'!$R187,'Step 2-12'!$B:$B,0))</f>
        <v>Basic</v>
      </c>
      <c r="AB187" s="23" t="str">
        <f>INDEX('Step 2-12'!$N:$N,MATCH('Step 2-12'!$R187,'Step 2-12'!$B:$B,0))</f>
        <v>Monthly</v>
      </c>
      <c r="AC187" s="23" t="str">
        <f t="shared" si="1"/>
        <v/>
      </c>
      <c r="AD187" s="23" t="str">
        <f>IF(COUNTIFS($AH:$AH,$R187,$AU:$AU,"Yes",$AJ:$AJ,"&gt;="&amp;'Step 1'!$C$7,$AJ:$AJ,"&lt;="&amp;'Step 1'!$C$8)&gt;0,"Yes","No")</f>
        <v>No</v>
      </c>
      <c r="AG187" t="s">
        <v>1979</v>
      </c>
      <c r="AH187" t="s">
        <v>254</v>
      </c>
      <c r="AI187" t="s">
        <v>261</v>
      </c>
      <c r="AJ187" s="1">
        <v>45617</v>
      </c>
      <c r="AK187" t="s">
        <v>50</v>
      </c>
      <c r="AL187" t="s">
        <v>18</v>
      </c>
      <c r="AM187">
        <v>135</v>
      </c>
      <c r="AN187">
        <v>110.7</v>
      </c>
      <c r="AO187" s="24" t="str">
        <f>INDEX('Step 2-12'!$Z:$Z,MATCH('Step 2-12'!$AH187,'Step 2-12'!$R:$R,0))</f>
        <v>Paid Search</v>
      </c>
      <c r="AP187" s="24" t="str">
        <f>INDEX('Step 2-12'!$V:$V,MATCH('Step 2-12'!$AH187,'Step 2-12'!$R:$R,0))</f>
        <v>Europe</v>
      </c>
      <c r="AQ187" s="24" t="str">
        <f>INDEX('Step 2-12'!$W:$W,MATCH('Step 2-12'!$AH187,'Step 2-12'!$R:$R,0))</f>
        <v>Tech</v>
      </c>
      <c r="AR187" s="24" t="str">
        <f>INDEX('Step 2-12'!$X:$X,MATCH('Step 2-12'!$AH187,'Step 2-12'!$R:$R,0))</f>
        <v>Mid-Market</v>
      </c>
      <c r="AS187" s="23" t="str">
        <f>INDEX('Step 2-12'!$AA:$AA,MATCH('Step 2-12'!$AH187,'Step 2-12'!$R:$R,0))</f>
        <v>Pro</v>
      </c>
      <c r="AT187" s="23" t="str">
        <f>INDEX('Step 2-12'!$AB:$AB,MATCH('Step 2-12'!$AH187,'Step 2-12'!$R:$R,0))</f>
        <v>Monthly</v>
      </c>
      <c r="AU187" s="23" t="str">
        <f>INDEX($J$20:$J$1603,MATCH($AH187,$B$20:$B$1603,0))</f>
        <v/>
      </c>
    </row>
    <row r="188" spans="1:47" x14ac:dyDescent="0.25">
      <c r="A188" t="s">
        <v>210</v>
      </c>
      <c r="B188" t="s">
        <v>211</v>
      </c>
      <c r="C188" t="s">
        <v>17</v>
      </c>
      <c r="D188" s="1" t="s">
        <v>18</v>
      </c>
      <c r="E188" s="1">
        <v>45517</v>
      </c>
      <c r="F188" s="1">
        <v>45547</v>
      </c>
      <c r="G188" t="s">
        <v>19</v>
      </c>
      <c r="H188">
        <v>75</v>
      </c>
      <c r="I188" s="23" t="str">
        <f>IF(AND(E188&lt;=EOMONTH('Step 1'!$C$7,0),F188&gt;='Step 1'!$C$7),"Yes","No")</f>
        <v>No</v>
      </c>
      <c r="J188" s="23" t="str">
        <f>IF(I188="Yes",IF(COUNTIFS($B$21:$B188,B188,$I$21:$I188,"Yes")=1,"Yes",""),"")</f>
        <v/>
      </c>
      <c r="K188" s="23" t="str">
        <f>IF(J188="Yes",IF(COUNTIFS($B:$B,B188,$F:$F,"&gt;="&amp;'Step 1'!$C$8)&gt;0,"Retained","Churned"),"")</f>
        <v/>
      </c>
      <c r="L188" s="24">
        <f>_xlfn.MINIFS($E:$E,$B:$B,B188)</f>
        <v>45517</v>
      </c>
      <c r="M188" s="24" t="str">
        <f>INDEX($C:$C,MATCH($L188,$E:$E,0))</f>
        <v>Basic</v>
      </c>
      <c r="N188" s="24" t="str">
        <f>INDEX($D:$D,MATCH($L188,$E:$E,0))</f>
        <v>Monthly</v>
      </c>
      <c r="O188" s="23" t="str">
        <f>INDEX('Step 2-12'!$W:$W,MATCH('Step 2-12'!$B188,'Step 2-12'!$R:$R,0))</f>
        <v>Tech</v>
      </c>
      <c r="P188" s="23" t="str">
        <f>INDEX('Step 2-12'!$Z:$Z,MATCH('Step 2-12'!$B188,'Step 2-12'!$R:$R,0))</f>
        <v>Affiliate</v>
      </c>
      <c r="R188" t="s">
        <v>1538</v>
      </c>
      <c r="S188" t="s">
        <v>4544</v>
      </c>
      <c r="T188" t="s">
        <v>4545</v>
      </c>
      <c r="U188" t="s">
        <v>4546</v>
      </c>
      <c r="V188" t="s">
        <v>4045</v>
      </c>
      <c r="W188" t="s">
        <v>4064</v>
      </c>
      <c r="X188" t="s">
        <v>4054</v>
      </c>
      <c r="Y188" s="1">
        <v>45564</v>
      </c>
      <c r="Z188" t="s">
        <v>4035</v>
      </c>
      <c r="AA188" s="23" t="str">
        <f>INDEX('Step 2-12'!$M:$M,MATCH('Step 2-12'!$R188,'Step 2-12'!$B:$B,0))</f>
        <v>Basic</v>
      </c>
      <c r="AB188" s="23" t="str">
        <f>INDEX('Step 2-12'!$N:$N,MATCH('Step 2-12'!$R188,'Step 2-12'!$B:$B,0))</f>
        <v>Monthly</v>
      </c>
      <c r="AC188" s="23" t="str">
        <f t="shared" si="1"/>
        <v/>
      </c>
      <c r="AD188" s="23" t="str">
        <f>IF(COUNTIFS($AH:$AH,$R188,$AU:$AU,"Yes",$AJ:$AJ,"&gt;="&amp;'Step 1'!$C$7,$AJ:$AJ,"&lt;="&amp;'Step 1'!$C$8)&gt;0,"Yes","No")</f>
        <v>No</v>
      </c>
      <c r="AG188" t="s">
        <v>1980</v>
      </c>
      <c r="AH188" t="s">
        <v>254</v>
      </c>
      <c r="AI188" t="s">
        <v>261</v>
      </c>
      <c r="AJ188" s="1">
        <v>45647</v>
      </c>
      <c r="AK188" t="s">
        <v>50</v>
      </c>
      <c r="AL188" t="s">
        <v>18</v>
      </c>
      <c r="AM188">
        <v>135</v>
      </c>
      <c r="AN188">
        <v>110.7</v>
      </c>
      <c r="AO188" s="24" t="str">
        <f>INDEX('Step 2-12'!$Z:$Z,MATCH('Step 2-12'!$AH188,'Step 2-12'!$R:$R,0))</f>
        <v>Paid Search</v>
      </c>
      <c r="AP188" s="24" t="str">
        <f>INDEX('Step 2-12'!$V:$V,MATCH('Step 2-12'!$AH188,'Step 2-12'!$R:$R,0))</f>
        <v>Europe</v>
      </c>
      <c r="AQ188" s="24" t="str">
        <f>INDEX('Step 2-12'!$W:$W,MATCH('Step 2-12'!$AH188,'Step 2-12'!$R:$R,0))</f>
        <v>Tech</v>
      </c>
      <c r="AR188" s="24" t="str">
        <f>INDEX('Step 2-12'!$X:$X,MATCH('Step 2-12'!$AH188,'Step 2-12'!$R:$R,0))</f>
        <v>Mid-Market</v>
      </c>
      <c r="AS188" s="23" t="str">
        <f>INDEX('Step 2-12'!$AA:$AA,MATCH('Step 2-12'!$AH188,'Step 2-12'!$R:$R,0))</f>
        <v>Pro</v>
      </c>
      <c r="AT188" s="23" t="str">
        <f>INDEX('Step 2-12'!$AB:$AB,MATCH('Step 2-12'!$AH188,'Step 2-12'!$R:$R,0))</f>
        <v>Monthly</v>
      </c>
      <c r="AU188" s="23" t="str">
        <f>INDEX($J$20:$J$1603,MATCH($AH188,$B$20:$B$1603,0))</f>
        <v/>
      </c>
    </row>
    <row r="189" spans="1:47" x14ac:dyDescent="0.25">
      <c r="A189" t="s">
        <v>212</v>
      </c>
      <c r="B189" t="s">
        <v>211</v>
      </c>
      <c r="C189" t="s">
        <v>17</v>
      </c>
      <c r="D189" s="1" t="s">
        <v>18</v>
      </c>
      <c r="E189" s="1">
        <v>45548</v>
      </c>
      <c r="F189" s="1">
        <v>45578</v>
      </c>
      <c r="G189" t="s">
        <v>19</v>
      </c>
      <c r="H189">
        <v>75</v>
      </c>
      <c r="I189" s="23" t="str">
        <f>IF(AND(E189&lt;=EOMONTH('Step 1'!$C$7,0),F189&gt;='Step 1'!$C$7),"Yes","No")</f>
        <v>No</v>
      </c>
      <c r="J189" s="23" t="str">
        <f>IF(I189="Yes",IF(COUNTIFS($B$21:$B189,B189,$I$21:$I189,"Yes")=1,"Yes",""),"")</f>
        <v/>
      </c>
      <c r="K189" s="23" t="str">
        <f>IF(J189="Yes",IF(COUNTIFS($B:$B,B189,$F:$F,"&gt;="&amp;'Step 1'!$C$8)&gt;0,"Retained","Churned"),"")</f>
        <v/>
      </c>
      <c r="L189" s="24">
        <f>_xlfn.MINIFS($E:$E,$B:$B,B189)</f>
        <v>45517</v>
      </c>
      <c r="M189" s="24" t="str">
        <f>INDEX($C:$C,MATCH($L189,$E:$E,0))</f>
        <v>Basic</v>
      </c>
      <c r="N189" s="24" t="str">
        <f>INDEX($D:$D,MATCH($L189,$E:$E,0))</f>
        <v>Monthly</v>
      </c>
      <c r="O189" s="23" t="str">
        <f>INDEX('Step 2-12'!$W:$W,MATCH('Step 2-12'!$B189,'Step 2-12'!$R:$R,0))</f>
        <v>Tech</v>
      </c>
      <c r="P189" s="23" t="str">
        <f>INDEX('Step 2-12'!$Z:$Z,MATCH('Step 2-12'!$B189,'Step 2-12'!$R:$R,0))</f>
        <v>Affiliate</v>
      </c>
      <c r="R189" t="s">
        <v>1542</v>
      </c>
      <c r="S189" t="s">
        <v>4547</v>
      </c>
      <c r="T189" t="s">
        <v>4548</v>
      </c>
      <c r="U189" t="s">
        <v>4549</v>
      </c>
      <c r="V189" t="s">
        <v>4045</v>
      </c>
      <c r="W189" t="s">
        <v>4064</v>
      </c>
      <c r="X189" t="s">
        <v>4034</v>
      </c>
      <c r="Y189" s="1">
        <v>45616</v>
      </c>
      <c r="Z189" t="s">
        <v>4050</v>
      </c>
      <c r="AA189" s="23" t="str">
        <f>INDEX('Step 2-12'!$M:$M,MATCH('Step 2-12'!$R189,'Step 2-12'!$B:$B,0))</f>
        <v>Pro</v>
      </c>
      <c r="AB189" s="23" t="str">
        <f>INDEX('Step 2-12'!$N:$N,MATCH('Step 2-12'!$R189,'Step 2-12'!$B:$B,0))</f>
        <v>Monthly</v>
      </c>
      <c r="AC189" s="23" t="str">
        <f t="shared" si="1"/>
        <v/>
      </c>
      <c r="AD189" s="23" t="str">
        <f>IF(COUNTIFS($AH:$AH,$R189,$AU:$AU,"Yes",$AJ:$AJ,"&gt;="&amp;'Step 1'!$C$7,$AJ:$AJ,"&lt;="&amp;'Step 1'!$C$8)&gt;0,"Yes","No")</f>
        <v>No</v>
      </c>
      <c r="AG189" t="s">
        <v>1981</v>
      </c>
      <c r="AH189" t="s">
        <v>254</v>
      </c>
      <c r="AI189" t="s">
        <v>262</v>
      </c>
      <c r="AJ189" s="1">
        <v>45648</v>
      </c>
      <c r="AK189" t="s">
        <v>50</v>
      </c>
      <c r="AL189" t="s">
        <v>18</v>
      </c>
      <c r="AM189">
        <v>135</v>
      </c>
      <c r="AN189">
        <v>110.7</v>
      </c>
      <c r="AO189" s="24" t="str">
        <f>INDEX('Step 2-12'!$Z:$Z,MATCH('Step 2-12'!$AH189,'Step 2-12'!$R:$R,0))</f>
        <v>Paid Search</v>
      </c>
      <c r="AP189" s="24" t="str">
        <f>INDEX('Step 2-12'!$V:$V,MATCH('Step 2-12'!$AH189,'Step 2-12'!$R:$R,0))</f>
        <v>Europe</v>
      </c>
      <c r="AQ189" s="24" t="str">
        <f>INDEX('Step 2-12'!$W:$W,MATCH('Step 2-12'!$AH189,'Step 2-12'!$R:$R,0))</f>
        <v>Tech</v>
      </c>
      <c r="AR189" s="24" t="str">
        <f>INDEX('Step 2-12'!$X:$X,MATCH('Step 2-12'!$AH189,'Step 2-12'!$R:$R,0))</f>
        <v>Mid-Market</v>
      </c>
      <c r="AS189" s="23" t="str">
        <f>INDEX('Step 2-12'!$AA:$AA,MATCH('Step 2-12'!$AH189,'Step 2-12'!$R:$R,0))</f>
        <v>Pro</v>
      </c>
      <c r="AT189" s="23" t="str">
        <f>INDEX('Step 2-12'!$AB:$AB,MATCH('Step 2-12'!$AH189,'Step 2-12'!$R:$R,0))</f>
        <v>Monthly</v>
      </c>
      <c r="AU189" s="23" t="str">
        <f>INDEX($J$20:$J$1603,MATCH($AH189,$B$20:$B$1603,0))</f>
        <v/>
      </c>
    </row>
    <row r="190" spans="1:47" x14ac:dyDescent="0.25">
      <c r="A190" t="s">
        <v>213</v>
      </c>
      <c r="B190" t="s">
        <v>211</v>
      </c>
      <c r="C190" t="s">
        <v>17</v>
      </c>
      <c r="D190" s="1" t="s">
        <v>18</v>
      </c>
      <c r="E190" s="1">
        <v>45579</v>
      </c>
      <c r="F190" s="1">
        <v>45609</v>
      </c>
      <c r="G190" t="s">
        <v>19</v>
      </c>
      <c r="H190">
        <v>75</v>
      </c>
      <c r="I190" s="23" t="str">
        <f>IF(AND(E190&lt;=EOMONTH('Step 1'!$C$7,0),F190&gt;='Step 1'!$C$7),"Yes","No")</f>
        <v>No</v>
      </c>
      <c r="J190" s="23" t="str">
        <f>IF(I190="Yes",IF(COUNTIFS($B$21:$B190,B190,$I$21:$I190,"Yes")=1,"Yes",""),"")</f>
        <v/>
      </c>
      <c r="K190" s="23" t="str">
        <f>IF(J190="Yes",IF(COUNTIFS($B:$B,B190,$F:$F,"&gt;="&amp;'Step 1'!$C$8)&gt;0,"Retained","Churned"),"")</f>
        <v/>
      </c>
      <c r="L190" s="24">
        <f>_xlfn.MINIFS($E:$E,$B:$B,B190)</f>
        <v>45517</v>
      </c>
      <c r="M190" s="24" t="str">
        <f>INDEX($C:$C,MATCH($L190,$E:$E,0))</f>
        <v>Basic</v>
      </c>
      <c r="N190" s="24" t="str">
        <f>INDEX($D:$D,MATCH($L190,$E:$E,0))</f>
        <v>Monthly</v>
      </c>
      <c r="O190" s="23" t="str">
        <f>INDEX('Step 2-12'!$W:$W,MATCH('Step 2-12'!$B190,'Step 2-12'!$R:$R,0))</f>
        <v>Tech</v>
      </c>
      <c r="P190" s="23" t="str">
        <f>INDEX('Step 2-12'!$Z:$Z,MATCH('Step 2-12'!$B190,'Step 2-12'!$R:$R,0))</f>
        <v>Affiliate</v>
      </c>
      <c r="R190" t="s">
        <v>1545</v>
      </c>
      <c r="S190" t="s">
        <v>4550</v>
      </c>
      <c r="T190" t="s">
        <v>4551</v>
      </c>
      <c r="U190" t="s">
        <v>4552</v>
      </c>
      <c r="V190" t="s">
        <v>4032</v>
      </c>
      <c r="W190" t="s">
        <v>4085</v>
      </c>
      <c r="X190" t="s">
        <v>4034</v>
      </c>
      <c r="Y190" s="1">
        <v>45209</v>
      </c>
      <c r="Z190" t="s">
        <v>4035</v>
      </c>
      <c r="AA190" s="23" t="str">
        <f>INDEX('Step 2-12'!$M:$M,MATCH('Step 2-12'!$R190,'Step 2-12'!$B:$B,0))</f>
        <v>Basic</v>
      </c>
      <c r="AB190" s="23" t="str">
        <f>INDEX('Step 2-12'!$N:$N,MATCH('Step 2-12'!$R190,'Step 2-12'!$B:$B,0))</f>
        <v>Monthly</v>
      </c>
      <c r="AC190" s="23" t="str">
        <f t="shared" si="1"/>
        <v/>
      </c>
      <c r="AD190" s="23" t="str">
        <f>IF(COUNTIFS($AH:$AH,$R190,$AU:$AU,"Yes",$AJ:$AJ,"&gt;="&amp;'Step 1'!$C$7,$AJ:$AJ,"&lt;="&amp;'Step 1'!$C$8)&gt;0,"Yes","No")</f>
        <v>No</v>
      </c>
      <c r="AG190" t="s">
        <v>1982</v>
      </c>
      <c r="AH190" t="s">
        <v>1351</v>
      </c>
      <c r="AI190" t="s">
        <v>1350</v>
      </c>
      <c r="AJ190" s="1">
        <v>44793</v>
      </c>
      <c r="AK190" t="s">
        <v>17</v>
      </c>
      <c r="AL190" t="s">
        <v>51</v>
      </c>
      <c r="AM190">
        <v>600</v>
      </c>
      <c r="AN190">
        <v>480</v>
      </c>
      <c r="AO190" s="24" t="str">
        <f>INDEX('Step 2-12'!$Z:$Z,MATCH('Step 2-12'!$AH190,'Step 2-12'!$R:$R,0))</f>
        <v>Social Media</v>
      </c>
      <c r="AP190" s="24" t="str">
        <f>INDEX('Step 2-12'!$V:$V,MATCH('Step 2-12'!$AH190,'Step 2-12'!$R:$R,0))</f>
        <v>Asia-Pacific</v>
      </c>
      <c r="AQ190" s="24" t="str">
        <f>INDEX('Step 2-12'!$W:$W,MATCH('Step 2-12'!$AH190,'Step 2-12'!$R:$R,0))</f>
        <v>Retail</v>
      </c>
      <c r="AR190" s="24" t="str">
        <f>INDEX('Step 2-12'!$X:$X,MATCH('Step 2-12'!$AH190,'Step 2-12'!$R:$R,0))</f>
        <v>SMBs</v>
      </c>
      <c r="AS190" s="23" t="str">
        <f>INDEX('Step 2-12'!$AA:$AA,MATCH('Step 2-12'!$AH190,'Step 2-12'!$R:$R,0))</f>
        <v>Basic</v>
      </c>
      <c r="AT190" s="23" t="str">
        <f>INDEX('Step 2-12'!$AB:$AB,MATCH('Step 2-12'!$AH190,'Step 2-12'!$R:$R,0))</f>
        <v>Annual</v>
      </c>
      <c r="AU190" s="23" t="str">
        <f>INDEX($J$20:$J$1603,MATCH($AH190,$B$20:$B$1603,0))</f>
        <v>Yes</v>
      </c>
    </row>
    <row r="191" spans="1:47" x14ac:dyDescent="0.25">
      <c r="A191" t="s">
        <v>214</v>
      </c>
      <c r="B191" t="s">
        <v>211</v>
      </c>
      <c r="C191" t="s">
        <v>17</v>
      </c>
      <c r="D191" s="1" t="s">
        <v>18</v>
      </c>
      <c r="E191" s="1">
        <v>45610</v>
      </c>
      <c r="F191" s="1">
        <v>45640</v>
      </c>
      <c r="G191" t="s">
        <v>19</v>
      </c>
      <c r="H191">
        <v>75</v>
      </c>
      <c r="I191" s="23" t="str">
        <f>IF(AND(E191&lt;=EOMONTH('Step 1'!$C$7,0),F191&gt;='Step 1'!$C$7),"Yes","No")</f>
        <v>No</v>
      </c>
      <c r="J191" s="23" t="str">
        <f>IF(I191="Yes",IF(COUNTIFS($B$21:$B191,B191,$I$21:$I191,"Yes")=1,"Yes",""),"")</f>
        <v/>
      </c>
      <c r="K191" s="23" t="str">
        <f>IF(J191="Yes",IF(COUNTIFS($B:$B,B191,$F:$F,"&gt;="&amp;'Step 1'!$C$8)&gt;0,"Retained","Churned"),"")</f>
        <v/>
      </c>
      <c r="L191" s="24">
        <f>_xlfn.MINIFS($E:$E,$B:$B,B191)</f>
        <v>45517</v>
      </c>
      <c r="M191" s="24" t="str">
        <f>INDEX($C:$C,MATCH($L191,$E:$E,0))</f>
        <v>Basic</v>
      </c>
      <c r="N191" s="24" t="str">
        <f>INDEX($D:$D,MATCH($L191,$E:$E,0))</f>
        <v>Monthly</v>
      </c>
      <c r="O191" s="23" t="str">
        <f>INDEX('Step 2-12'!$W:$W,MATCH('Step 2-12'!$B191,'Step 2-12'!$R:$R,0))</f>
        <v>Tech</v>
      </c>
      <c r="P191" s="23" t="str">
        <f>INDEX('Step 2-12'!$Z:$Z,MATCH('Step 2-12'!$B191,'Step 2-12'!$R:$R,0))</f>
        <v>Affiliate</v>
      </c>
      <c r="R191" t="s">
        <v>1561</v>
      </c>
      <c r="S191" t="s">
        <v>4553</v>
      </c>
      <c r="T191" t="s">
        <v>4554</v>
      </c>
      <c r="U191" t="s">
        <v>4555</v>
      </c>
      <c r="V191" t="s">
        <v>4032</v>
      </c>
      <c r="W191" t="s">
        <v>4033</v>
      </c>
      <c r="X191" t="s">
        <v>4034</v>
      </c>
      <c r="Y191" s="1">
        <v>44576</v>
      </c>
      <c r="Z191" t="s">
        <v>4069</v>
      </c>
      <c r="AA191" s="23" t="str">
        <f>INDEX('Step 2-12'!$M:$M,MATCH('Step 2-12'!$R191,'Step 2-12'!$B:$B,0))</f>
        <v>Pro</v>
      </c>
      <c r="AB191" s="23" t="str">
        <f>INDEX('Step 2-12'!$N:$N,MATCH('Step 2-12'!$R191,'Step 2-12'!$B:$B,0))</f>
        <v>Monthly</v>
      </c>
      <c r="AC191" s="23" t="str">
        <f t="shared" si="1"/>
        <v/>
      </c>
      <c r="AD191" s="23" t="str">
        <f>IF(COUNTIFS($AH:$AH,$R191,$AU:$AU,"Yes",$AJ:$AJ,"&gt;="&amp;'Step 1'!$C$7,$AJ:$AJ,"&lt;="&amp;'Step 1'!$C$8)&gt;0,"Yes","No")</f>
        <v>No</v>
      </c>
      <c r="AG191" t="s">
        <v>1983</v>
      </c>
      <c r="AH191" t="s">
        <v>863</v>
      </c>
      <c r="AI191" t="s">
        <v>862</v>
      </c>
      <c r="AJ191" s="1">
        <v>45206</v>
      </c>
      <c r="AK191" t="s">
        <v>17</v>
      </c>
      <c r="AL191" t="s">
        <v>51</v>
      </c>
      <c r="AM191">
        <v>600</v>
      </c>
      <c r="AN191">
        <v>480</v>
      </c>
      <c r="AO191" s="24" t="str">
        <f>INDEX('Step 2-12'!$Z:$Z,MATCH('Step 2-12'!$AH191,'Step 2-12'!$R:$R,0))</f>
        <v>Email</v>
      </c>
      <c r="AP191" s="24" t="str">
        <f>INDEX('Step 2-12'!$V:$V,MATCH('Step 2-12'!$AH191,'Step 2-12'!$R:$R,0))</f>
        <v>Europe</v>
      </c>
      <c r="AQ191" s="24" t="str">
        <f>INDEX('Step 2-12'!$W:$W,MATCH('Step 2-12'!$AH191,'Step 2-12'!$R:$R,0))</f>
        <v>Healthcare</v>
      </c>
      <c r="AR191" s="24" t="str">
        <f>INDEX('Step 2-12'!$X:$X,MATCH('Step 2-12'!$AH191,'Step 2-12'!$R:$R,0))</f>
        <v>SMBs</v>
      </c>
      <c r="AS191" s="23" t="str">
        <f>INDEX('Step 2-12'!$AA:$AA,MATCH('Step 2-12'!$AH191,'Step 2-12'!$R:$R,0))</f>
        <v>Basic</v>
      </c>
      <c r="AT191" s="23" t="str">
        <f>INDEX('Step 2-12'!$AB:$AB,MATCH('Step 2-12'!$AH191,'Step 2-12'!$R:$R,0))</f>
        <v>Annual</v>
      </c>
      <c r="AU191" s="23" t="str">
        <f>INDEX($J$20:$J$1603,MATCH($AH191,$B$20:$B$1603,0))</f>
        <v/>
      </c>
    </row>
    <row r="192" spans="1:47" x14ac:dyDescent="0.25">
      <c r="A192" t="s">
        <v>215</v>
      </c>
      <c r="B192" t="s">
        <v>211</v>
      </c>
      <c r="C192" t="s">
        <v>17</v>
      </c>
      <c r="D192" s="1" t="s">
        <v>18</v>
      </c>
      <c r="E192" s="1">
        <v>45641</v>
      </c>
      <c r="F192" s="1">
        <v>45658</v>
      </c>
      <c r="G192" t="s">
        <v>19</v>
      </c>
      <c r="H192">
        <v>75</v>
      </c>
      <c r="I192" s="23" t="str">
        <f>IF(AND(E192&lt;=EOMONTH('Step 1'!$C$7,0),F192&gt;='Step 1'!$C$7),"Yes","No")</f>
        <v>No</v>
      </c>
      <c r="J192" s="23" t="str">
        <f>IF(I192="Yes",IF(COUNTIFS($B$21:$B192,B192,$I$21:$I192,"Yes")=1,"Yes",""),"")</f>
        <v/>
      </c>
      <c r="K192" s="23" t="str">
        <f>IF(J192="Yes",IF(COUNTIFS($B:$B,B192,$F:$F,"&gt;="&amp;'Step 1'!$C$8)&gt;0,"Retained","Churned"),"")</f>
        <v/>
      </c>
      <c r="L192" s="24">
        <f>_xlfn.MINIFS($E:$E,$B:$B,B192)</f>
        <v>45517</v>
      </c>
      <c r="M192" s="24" t="str">
        <f>INDEX($C:$C,MATCH($L192,$E:$E,0))</f>
        <v>Basic</v>
      </c>
      <c r="N192" s="24" t="str">
        <f>INDEX($D:$D,MATCH($L192,$E:$E,0))</f>
        <v>Monthly</v>
      </c>
      <c r="O192" s="23" t="str">
        <f>INDEX('Step 2-12'!$W:$W,MATCH('Step 2-12'!$B192,'Step 2-12'!$R:$R,0))</f>
        <v>Tech</v>
      </c>
      <c r="P192" s="23" t="str">
        <f>INDEX('Step 2-12'!$Z:$Z,MATCH('Step 2-12'!$B192,'Step 2-12'!$R:$R,0))</f>
        <v>Affiliate</v>
      </c>
      <c r="R192" t="s">
        <v>1574</v>
      </c>
      <c r="S192" t="s">
        <v>4556</v>
      </c>
      <c r="T192" t="s">
        <v>4557</v>
      </c>
      <c r="U192" t="s">
        <v>4558</v>
      </c>
      <c r="V192" t="s">
        <v>4045</v>
      </c>
      <c r="W192" t="s">
        <v>4046</v>
      </c>
      <c r="X192" t="s">
        <v>4034</v>
      </c>
      <c r="Y192" s="1">
        <v>44645</v>
      </c>
      <c r="Z192" t="s">
        <v>4023</v>
      </c>
      <c r="AA192" s="23" t="str">
        <f>INDEX('Step 2-12'!$M:$M,MATCH('Step 2-12'!$R192,'Step 2-12'!$B:$B,0))</f>
        <v>Basic</v>
      </c>
      <c r="AB192" s="23" t="str">
        <f>INDEX('Step 2-12'!$N:$N,MATCH('Step 2-12'!$R192,'Step 2-12'!$B:$B,0))</f>
        <v>Monthly</v>
      </c>
      <c r="AC192" s="23" t="str">
        <f t="shared" si="1"/>
        <v/>
      </c>
      <c r="AD192" s="23" t="str">
        <f>IF(COUNTIFS($AH:$AH,$R192,$AU:$AU,"Yes",$AJ:$AJ,"&gt;="&amp;'Step 1'!$C$7,$AJ:$AJ,"&lt;="&amp;'Step 1'!$C$8)&gt;0,"Yes","No")</f>
        <v>No</v>
      </c>
      <c r="AG192" t="s">
        <v>1984</v>
      </c>
      <c r="AH192" t="s">
        <v>1712</v>
      </c>
      <c r="AI192" t="s">
        <v>1711</v>
      </c>
      <c r="AJ192" s="1">
        <v>44768</v>
      </c>
      <c r="AK192" t="s">
        <v>17</v>
      </c>
      <c r="AL192" t="s">
        <v>51</v>
      </c>
      <c r="AM192">
        <v>600</v>
      </c>
      <c r="AN192">
        <v>480</v>
      </c>
      <c r="AO192" s="24" t="str">
        <f>INDEX('Step 2-12'!$Z:$Z,MATCH('Step 2-12'!$AH192,'Step 2-12'!$R:$R,0))</f>
        <v>Social Media</v>
      </c>
      <c r="AP192" s="24" t="str">
        <f>INDEX('Step 2-12'!$V:$V,MATCH('Step 2-12'!$AH192,'Step 2-12'!$R:$R,0))</f>
        <v>North America</v>
      </c>
      <c r="AQ192" s="24" t="str">
        <f>INDEX('Step 2-12'!$W:$W,MATCH('Step 2-12'!$AH192,'Step 2-12'!$R:$R,0))</f>
        <v>Tech</v>
      </c>
      <c r="AR192" s="24" t="str">
        <f>INDEX('Step 2-12'!$X:$X,MATCH('Step 2-12'!$AH192,'Step 2-12'!$R:$R,0))</f>
        <v>SMBs</v>
      </c>
      <c r="AS192" s="23" t="str">
        <f>INDEX('Step 2-12'!$AA:$AA,MATCH('Step 2-12'!$AH192,'Step 2-12'!$R:$R,0))</f>
        <v>Pro</v>
      </c>
      <c r="AT192" s="23" t="str">
        <f>INDEX('Step 2-12'!$AB:$AB,MATCH('Step 2-12'!$AH192,'Step 2-12'!$R:$R,0))</f>
        <v>Monthly</v>
      </c>
      <c r="AU192" s="23" t="str">
        <f>INDEX($J$20:$J$1603,MATCH($AH192,$B$20:$B$1603,0))</f>
        <v>Yes</v>
      </c>
    </row>
    <row r="193" spans="1:47" x14ac:dyDescent="0.25">
      <c r="A193" t="s">
        <v>216</v>
      </c>
      <c r="B193" t="s">
        <v>217</v>
      </c>
      <c r="C193" t="s">
        <v>17</v>
      </c>
      <c r="D193" s="1" t="s">
        <v>18</v>
      </c>
      <c r="E193" s="1">
        <v>45385</v>
      </c>
      <c r="F193" s="1">
        <v>45415</v>
      </c>
      <c r="G193" t="s">
        <v>19</v>
      </c>
      <c r="H193">
        <v>75</v>
      </c>
      <c r="I193" s="23" t="str">
        <f>IF(AND(E193&lt;=EOMONTH('Step 1'!$C$7,0),F193&gt;='Step 1'!$C$7),"Yes","No")</f>
        <v>No</v>
      </c>
      <c r="J193" s="23" t="str">
        <f>IF(I193="Yes",IF(COUNTIFS($B$21:$B193,B193,$I$21:$I193,"Yes")=1,"Yes",""),"")</f>
        <v/>
      </c>
      <c r="K193" s="23" t="str">
        <f>IF(J193="Yes",IF(COUNTIFS($B:$B,B193,$F:$F,"&gt;="&amp;'Step 1'!$C$8)&gt;0,"Retained","Churned"),"")</f>
        <v/>
      </c>
      <c r="L193" s="24">
        <f>_xlfn.MINIFS($E:$E,$B:$B,B193)</f>
        <v>45385</v>
      </c>
      <c r="M193" s="24" t="str">
        <f>INDEX($C:$C,MATCH($L193,$E:$E,0))</f>
        <v>Basic</v>
      </c>
      <c r="N193" s="24" t="str">
        <f>INDEX($D:$D,MATCH($L193,$E:$E,0))</f>
        <v>Monthly</v>
      </c>
      <c r="O193" s="23" t="str">
        <f>INDEX('Step 2-12'!$W:$W,MATCH('Step 2-12'!$B193,'Step 2-12'!$R:$R,0))</f>
        <v>Tech</v>
      </c>
      <c r="P193" s="23" t="str">
        <f>INDEX('Step 2-12'!$Z:$Z,MATCH('Step 2-12'!$B193,'Step 2-12'!$R:$R,0))</f>
        <v>Content</v>
      </c>
      <c r="R193" t="s">
        <v>1590</v>
      </c>
      <c r="S193" t="s">
        <v>4559</v>
      </c>
      <c r="T193" t="s">
        <v>4560</v>
      </c>
      <c r="U193" t="s">
        <v>4561</v>
      </c>
      <c r="V193" t="s">
        <v>4045</v>
      </c>
      <c r="W193" t="s">
        <v>4033</v>
      </c>
      <c r="X193" t="s">
        <v>4054</v>
      </c>
      <c r="Y193" s="1">
        <v>45288</v>
      </c>
      <c r="Z193" t="s">
        <v>4050</v>
      </c>
      <c r="AA193" s="23" t="str">
        <f>INDEX('Step 2-12'!$M:$M,MATCH('Step 2-12'!$R193,'Step 2-12'!$B:$B,0))</f>
        <v>Basic</v>
      </c>
      <c r="AB193" s="23" t="str">
        <f>INDEX('Step 2-12'!$N:$N,MATCH('Step 2-12'!$R193,'Step 2-12'!$B:$B,0))</f>
        <v>Monthly</v>
      </c>
      <c r="AC193" s="23" t="str">
        <f t="shared" si="1"/>
        <v/>
      </c>
      <c r="AD193" s="23" t="str">
        <f>IF(COUNTIFS($AH:$AH,$R193,$AU:$AU,"Yes",$AJ:$AJ,"&gt;="&amp;'Step 1'!$C$7,$AJ:$AJ,"&lt;="&amp;'Step 1'!$C$8)&gt;0,"Yes","No")</f>
        <v>No</v>
      </c>
      <c r="AG193" t="s">
        <v>1985</v>
      </c>
      <c r="AH193" t="s">
        <v>1712</v>
      </c>
      <c r="AI193" t="s">
        <v>1711</v>
      </c>
      <c r="AJ193" s="1">
        <v>45133</v>
      </c>
      <c r="AK193" t="s">
        <v>17</v>
      </c>
      <c r="AL193" t="s">
        <v>51</v>
      </c>
      <c r="AM193">
        <v>600</v>
      </c>
      <c r="AN193">
        <v>480</v>
      </c>
      <c r="AO193" s="24" t="str">
        <f>INDEX('Step 2-12'!$Z:$Z,MATCH('Step 2-12'!$AH193,'Step 2-12'!$R:$R,0))</f>
        <v>Social Media</v>
      </c>
      <c r="AP193" s="24" t="str">
        <f>INDEX('Step 2-12'!$V:$V,MATCH('Step 2-12'!$AH193,'Step 2-12'!$R:$R,0))</f>
        <v>North America</v>
      </c>
      <c r="AQ193" s="24" t="str">
        <f>INDEX('Step 2-12'!$W:$W,MATCH('Step 2-12'!$AH193,'Step 2-12'!$R:$R,0))</f>
        <v>Tech</v>
      </c>
      <c r="AR193" s="24" t="str">
        <f>INDEX('Step 2-12'!$X:$X,MATCH('Step 2-12'!$AH193,'Step 2-12'!$R:$R,0))</f>
        <v>SMBs</v>
      </c>
      <c r="AS193" s="23" t="str">
        <f>INDEX('Step 2-12'!$AA:$AA,MATCH('Step 2-12'!$AH193,'Step 2-12'!$R:$R,0))</f>
        <v>Pro</v>
      </c>
      <c r="AT193" s="23" t="str">
        <f>INDEX('Step 2-12'!$AB:$AB,MATCH('Step 2-12'!$AH193,'Step 2-12'!$R:$R,0))</f>
        <v>Monthly</v>
      </c>
      <c r="AU193" s="23" t="str">
        <f>INDEX($J$20:$J$1603,MATCH($AH193,$B$20:$B$1603,0))</f>
        <v>Yes</v>
      </c>
    </row>
    <row r="194" spans="1:47" x14ac:dyDescent="0.25">
      <c r="A194" t="s">
        <v>218</v>
      </c>
      <c r="B194" t="s">
        <v>217</v>
      </c>
      <c r="C194" t="s">
        <v>17</v>
      </c>
      <c r="D194" s="1" t="s">
        <v>18</v>
      </c>
      <c r="E194" s="1">
        <v>45416</v>
      </c>
      <c r="F194" s="1">
        <v>45446</v>
      </c>
      <c r="G194" t="s">
        <v>19</v>
      </c>
      <c r="H194">
        <v>75</v>
      </c>
      <c r="I194" s="23" t="str">
        <f>IF(AND(E194&lt;=EOMONTH('Step 1'!$C$7,0),F194&gt;='Step 1'!$C$7),"Yes","No")</f>
        <v>No</v>
      </c>
      <c r="J194" s="23" t="str">
        <f>IF(I194="Yes",IF(COUNTIFS($B$21:$B194,B194,$I$21:$I194,"Yes")=1,"Yes",""),"")</f>
        <v/>
      </c>
      <c r="K194" s="23" t="str">
        <f>IF(J194="Yes",IF(COUNTIFS($B:$B,B194,$F:$F,"&gt;="&amp;'Step 1'!$C$8)&gt;0,"Retained","Churned"),"")</f>
        <v/>
      </c>
      <c r="L194" s="24">
        <f>_xlfn.MINIFS($E:$E,$B:$B,B194)</f>
        <v>45385</v>
      </c>
      <c r="M194" s="24" t="str">
        <f>INDEX($C:$C,MATCH($L194,$E:$E,0))</f>
        <v>Basic</v>
      </c>
      <c r="N194" s="24" t="str">
        <f>INDEX($D:$D,MATCH($L194,$E:$E,0))</f>
        <v>Monthly</v>
      </c>
      <c r="O194" s="23" t="str">
        <f>INDEX('Step 2-12'!$W:$W,MATCH('Step 2-12'!$B194,'Step 2-12'!$R:$R,0))</f>
        <v>Tech</v>
      </c>
      <c r="P194" s="23" t="str">
        <f>INDEX('Step 2-12'!$Z:$Z,MATCH('Step 2-12'!$B194,'Step 2-12'!$R:$R,0))</f>
        <v>Content</v>
      </c>
      <c r="R194" t="s">
        <v>1603</v>
      </c>
      <c r="S194" t="s">
        <v>4562</v>
      </c>
      <c r="T194" t="s">
        <v>4563</v>
      </c>
      <c r="U194" t="s">
        <v>4564</v>
      </c>
      <c r="V194" t="s">
        <v>4032</v>
      </c>
      <c r="W194" t="s">
        <v>4064</v>
      </c>
      <c r="X194" t="s">
        <v>4034</v>
      </c>
      <c r="Y194" s="1">
        <v>45377</v>
      </c>
      <c r="Z194" t="s">
        <v>4023</v>
      </c>
      <c r="AA194" s="23" t="str">
        <f>INDEX('Step 2-12'!$M:$M,MATCH('Step 2-12'!$R194,'Step 2-12'!$B:$B,0))</f>
        <v>Basic</v>
      </c>
      <c r="AB194" s="23" t="str">
        <f>INDEX('Step 2-12'!$N:$N,MATCH('Step 2-12'!$R194,'Step 2-12'!$B:$B,0))</f>
        <v>Monthly</v>
      </c>
      <c r="AC194" s="23" t="str">
        <f t="shared" si="1"/>
        <v/>
      </c>
      <c r="AD194" s="23" t="str">
        <f>IF(COUNTIFS($AH:$AH,$R194,$AU:$AU,"Yes",$AJ:$AJ,"&gt;="&amp;'Step 1'!$C$7,$AJ:$AJ,"&lt;="&amp;'Step 1'!$C$8)&gt;0,"Yes","No")</f>
        <v>No</v>
      </c>
      <c r="AG194" t="s">
        <v>1986</v>
      </c>
      <c r="AH194" t="s">
        <v>1712</v>
      </c>
      <c r="AI194" t="s">
        <v>1713</v>
      </c>
      <c r="AJ194" s="1">
        <v>45134</v>
      </c>
      <c r="AK194" t="s">
        <v>17</v>
      </c>
      <c r="AL194" t="s">
        <v>51</v>
      </c>
      <c r="AM194">
        <v>600</v>
      </c>
      <c r="AN194">
        <v>480</v>
      </c>
      <c r="AO194" s="24" t="str">
        <f>INDEX('Step 2-12'!$Z:$Z,MATCH('Step 2-12'!$AH194,'Step 2-12'!$R:$R,0))</f>
        <v>Social Media</v>
      </c>
      <c r="AP194" s="24" t="str">
        <f>INDEX('Step 2-12'!$V:$V,MATCH('Step 2-12'!$AH194,'Step 2-12'!$R:$R,0))</f>
        <v>North America</v>
      </c>
      <c r="AQ194" s="24" t="str">
        <f>INDEX('Step 2-12'!$W:$W,MATCH('Step 2-12'!$AH194,'Step 2-12'!$R:$R,0))</f>
        <v>Tech</v>
      </c>
      <c r="AR194" s="24" t="str">
        <f>INDEX('Step 2-12'!$X:$X,MATCH('Step 2-12'!$AH194,'Step 2-12'!$R:$R,0))</f>
        <v>SMBs</v>
      </c>
      <c r="AS194" s="23" t="str">
        <f>INDEX('Step 2-12'!$AA:$AA,MATCH('Step 2-12'!$AH194,'Step 2-12'!$R:$R,0))</f>
        <v>Pro</v>
      </c>
      <c r="AT194" s="23" t="str">
        <f>INDEX('Step 2-12'!$AB:$AB,MATCH('Step 2-12'!$AH194,'Step 2-12'!$R:$R,0))</f>
        <v>Monthly</v>
      </c>
      <c r="AU194" s="23" t="str">
        <f>INDEX($J$20:$J$1603,MATCH($AH194,$B$20:$B$1603,0))</f>
        <v>Yes</v>
      </c>
    </row>
    <row r="195" spans="1:47" x14ac:dyDescent="0.25">
      <c r="A195" t="s">
        <v>219</v>
      </c>
      <c r="B195" t="s">
        <v>217</v>
      </c>
      <c r="C195" t="s">
        <v>17</v>
      </c>
      <c r="D195" s="1" t="s">
        <v>18</v>
      </c>
      <c r="E195" s="1">
        <v>45447</v>
      </c>
      <c r="F195" s="1">
        <v>45477</v>
      </c>
      <c r="G195" t="s">
        <v>19</v>
      </c>
      <c r="H195">
        <v>75</v>
      </c>
      <c r="I195" s="23" t="str">
        <f>IF(AND(E195&lt;=EOMONTH('Step 1'!$C$7,0),F195&gt;='Step 1'!$C$7),"Yes","No")</f>
        <v>No</v>
      </c>
      <c r="J195" s="23" t="str">
        <f>IF(I195="Yes",IF(COUNTIFS($B$21:$B195,B195,$I$21:$I195,"Yes")=1,"Yes",""),"")</f>
        <v/>
      </c>
      <c r="K195" s="23" t="str">
        <f>IF(J195="Yes",IF(COUNTIFS($B:$B,B195,$F:$F,"&gt;="&amp;'Step 1'!$C$8)&gt;0,"Retained","Churned"),"")</f>
        <v/>
      </c>
      <c r="L195" s="24">
        <f>_xlfn.MINIFS($E:$E,$B:$B,B195)</f>
        <v>45385</v>
      </c>
      <c r="M195" s="24" t="str">
        <f>INDEX($C:$C,MATCH($L195,$E:$E,0))</f>
        <v>Basic</v>
      </c>
      <c r="N195" s="24" t="str">
        <f>INDEX($D:$D,MATCH($L195,$E:$E,0))</f>
        <v>Monthly</v>
      </c>
      <c r="O195" s="23" t="str">
        <f>INDEX('Step 2-12'!$W:$W,MATCH('Step 2-12'!$B195,'Step 2-12'!$R:$R,0))</f>
        <v>Tech</v>
      </c>
      <c r="P195" s="23" t="str">
        <f>INDEX('Step 2-12'!$Z:$Z,MATCH('Step 2-12'!$B195,'Step 2-12'!$R:$R,0))</f>
        <v>Content</v>
      </c>
      <c r="R195" t="s">
        <v>1613</v>
      </c>
      <c r="S195" t="s">
        <v>4565</v>
      </c>
      <c r="T195" t="s">
        <v>4566</v>
      </c>
      <c r="U195" t="s">
        <v>4567</v>
      </c>
      <c r="V195" t="s">
        <v>4039</v>
      </c>
      <c r="W195" t="s">
        <v>4064</v>
      </c>
      <c r="X195" t="s">
        <v>4054</v>
      </c>
      <c r="Y195" s="1">
        <v>45581</v>
      </c>
      <c r="Z195" t="s">
        <v>4023</v>
      </c>
      <c r="AA195" s="23" t="str">
        <f>INDEX('Step 2-12'!$M:$M,MATCH('Step 2-12'!$R195,'Step 2-12'!$B:$B,0))</f>
        <v>Pro</v>
      </c>
      <c r="AB195" s="23" t="str">
        <f>INDEX('Step 2-12'!$N:$N,MATCH('Step 2-12'!$R195,'Step 2-12'!$B:$B,0))</f>
        <v>Monthly</v>
      </c>
      <c r="AC195" s="23" t="str">
        <f t="shared" si="1"/>
        <v/>
      </c>
      <c r="AD195" s="23" t="str">
        <f>IF(COUNTIFS($AH:$AH,$R195,$AU:$AU,"Yes",$AJ:$AJ,"&gt;="&amp;'Step 1'!$C$7,$AJ:$AJ,"&lt;="&amp;'Step 1'!$C$8)&gt;0,"Yes","No")</f>
        <v>No</v>
      </c>
      <c r="AG195" t="s">
        <v>1987</v>
      </c>
      <c r="AH195" t="s">
        <v>1712</v>
      </c>
      <c r="AI195" t="s">
        <v>1714</v>
      </c>
      <c r="AJ195" s="1">
        <v>45500</v>
      </c>
      <c r="AK195" t="s">
        <v>50</v>
      </c>
      <c r="AL195" t="s">
        <v>51</v>
      </c>
      <c r="AM195">
        <v>1440</v>
      </c>
      <c r="AN195">
        <v>1180.8</v>
      </c>
      <c r="AO195" s="24" t="str">
        <f>INDEX('Step 2-12'!$Z:$Z,MATCH('Step 2-12'!$AH195,'Step 2-12'!$R:$R,0))</f>
        <v>Social Media</v>
      </c>
      <c r="AP195" s="24" t="str">
        <f>INDEX('Step 2-12'!$V:$V,MATCH('Step 2-12'!$AH195,'Step 2-12'!$R:$R,0))</f>
        <v>North America</v>
      </c>
      <c r="AQ195" s="24" t="str">
        <f>INDEX('Step 2-12'!$W:$W,MATCH('Step 2-12'!$AH195,'Step 2-12'!$R:$R,0))</f>
        <v>Tech</v>
      </c>
      <c r="AR195" s="24" t="str">
        <f>INDEX('Step 2-12'!$X:$X,MATCH('Step 2-12'!$AH195,'Step 2-12'!$R:$R,0))</f>
        <v>SMBs</v>
      </c>
      <c r="AS195" s="23" t="str">
        <f>INDEX('Step 2-12'!$AA:$AA,MATCH('Step 2-12'!$AH195,'Step 2-12'!$R:$R,0))</f>
        <v>Pro</v>
      </c>
      <c r="AT195" s="23" t="str">
        <f>INDEX('Step 2-12'!$AB:$AB,MATCH('Step 2-12'!$AH195,'Step 2-12'!$R:$R,0))</f>
        <v>Monthly</v>
      </c>
      <c r="AU195" s="23" t="str">
        <f>INDEX($J$20:$J$1603,MATCH($AH195,$B$20:$B$1603,0))</f>
        <v>Yes</v>
      </c>
    </row>
    <row r="196" spans="1:47" x14ac:dyDescent="0.25">
      <c r="A196" t="s">
        <v>220</v>
      </c>
      <c r="B196" t="s">
        <v>217</v>
      </c>
      <c r="C196" t="s">
        <v>17</v>
      </c>
      <c r="D196" s="1" t="s">
        <v>18</v>
      </c>
      <c r="E196" s="1">
        <v>45478</v>
      </c>
      <c r="F196" s="1">
        <v>45508</v>
      </c>
      <c r="G196" t="s">
        <v>19</v>
      </c>
      <c r="H196">
        <v>75</v>
      </c>
      <c r="I196" s="23" t="str">
        <f>IF(AND(E196&lt;=EOMONTH('Step 1'!$C$7,0),F196&gt;='Step 1'!$C$7),"Yes","No")</f>
        <v>No</v>
      </c>
      <c r="J196" s="23" t="str">
        <f>IF(I196="Yes",IF(COUNTIFS($B$21:$B196,B196,$I$21:$I196,"Yes")=1,"Yes",""),"")</f>
        <v/>
      </c>
      <c r="K196" s="23" t="str">
        <f>IF(J196="Yes",IF(COUNTIFS($B:$B,B196,$F:$F,"&gt;="&amp;'Step 1'!$C$8)&gt;0,"Retained","Churned"),"")</f>
        <v/>
      </c>
      <c r="L196" s="24">
        <f>_xlfn.MINIFS($E:$E,$B:$B,B196)</f>
        <v>45385</v>
      </c>
      <c r="M196" s="24" t="str">
        <f>INDEX($C:$C,MATCH($L196,$E:$E,0))</f>
        <v>Basic</v>
      </c>
      <c r="N196" s="24" t="str">
        <f>INDEX($D:$D,MATCH($L196,$E:$E,0))</f>
        <v>Monthly</v>
      </c>
      <c r="O196" s="23" t="str">
        <f>INDEX('Step 2-12'!$W:$W,MATCH('Step 2-12'!$B196,'Step 2-12'!$R:$R,0))</f>
        <v>Tech</v>
      </c>
      <c r="P196" s="23" t="str">
        <f>INDEX('Step 2-12'!$Z:$Z,MATCH('Step 2-12'!$B196,'Step 2-12'!$R:$R,0))</f>
        <v>Content</v>
      </c>
      <c r="R196" t="s">
        <v>1617</v>
      </c>
      <c r="S196" t="s">
        <v>4568</v>
      </c>
      <c r="T196" t="s">
        <v>4569</v>
      </c>
      <c r="U196" t="s">
        <v>4570</v>
      </c>
      <c r="V196" t="s">
        <v>4032</v>
      </c>
      <c r="W196" t="s">
        <v>4046</v>
      </c>
      <c r="X196" t="s">
        <v>86</v>
      </c>
      <c r="Y196" s="1">
        <v>45118</v>
      </c>
      <c r="Z196" t="s">
        <v>4041</v>
      </c>
      <c r="AA196" s="23" t="str">
        <f>INDEX('Step 2-12'!$M:$M,MATCH('Step 2-12'!$R196,'Step 2-12'!$B:$B,0))</f>
        <v>Pro</v>
      </c>
      <c r="AB196" s="23" t="str">
        <f>INDEX('Step 2-12'!$N:$N,MATCH('Step 2-12'!$R196,'Step 2-12'!$B:$B,0))</f>
        <v>Monthly</v>
      </c>
      <c r="AC196" s="23" t="str">
        <f t="shared" si="1"/>
        <v/>
      </c>
      <c r="AD196" s="23" t="str">
        <f>IF(COUNTIFS($AH:$AH,$R196,$AU:$AU,"Yes",$AJ:$AJ,"&gt;="&amp;'Step 1'!$C$7,$AJ:$AJ,"&lt;="&amp;'Step 1'!$C$8)&gt;0,"Yes","No")</f>
        <v>No</v>
      </c>
      <c r="AG196" t="s">
        <v>1988</v>
      </c>
      <c r="AH196" t="s">
        <v>373</v>
      </c>
      <c r="AI196" t="s">
        <v>372</v>
      </c>
      <c r="AJ196" s="1">
        <v>44756</v>
      </c>
      <c r="AK196" t="s">
        <v>17</v>
      </c>
      <c r="AL196" t="s">
        <v>18</v>
      </c>
      <c r="AM196">
        <v>75</v>
      </c>
      <c r="AN196">
        <v>60</v>
      </c>
      <c r="AO196" s="24" t="str">
        <f>INDEX('Step 2-12'!$Z:$Z,MATCH('Step 2-12'!$AH196,'Step 2-12'!$R:$R,0))</f>
        <v>Paid Search</v>
      </c>
      <c r="AP196" s="24" t="str">
        <f>INDEX('Step 2-12'!$V:$V,MATCH('Step 2-12'!$AH196,'Step 2-12'!$R:$R,0))</f>
        <v>North America</v>
      </c>
      <c r="AQ196" s="24" t="str">
        <f>INDEX('Step 2-12'!$W:$W,MATCH('Step 2-12'!$AH196,'Step 2-12'!$R:$R,0))</f>
        <v>Retail</v>
      </c>
      <c r="AR196" s="24" t="str">
        <f>INDEX('Step 2-12'!$X:$X,MATCH('Step 2-12'!$AH196,'Step 2-12'!$R:$R,0))</f>
        <v>SMBs</v>
      </c>
      <c r="AS196" s="23" t="str">
        <f>INDEX('Step 2-12'!$AA:$AA,MATCH('Step 2-12'!$AH196,'Step 2-12'!$R:$R,0))</f>
        <v>Basic</v>
      </c>
      <c r="AT196" s="23" t="str">
        <f>INDEX('Step 2-12'!$AB:$AB,MATCH('Step 2-12'!$AH196,'Step 2-12'!$R:$R,0))</f>
        <v>Monthly</v>
      </c>
      <c r="AU196" s="23" t="str">
        <f>INDEX($J$20:$J$1603,MATCH($AH196,$B$20:$B$1603,0))</f>
        <v/>
      </c>
    </row>
    <row r="197" spans="1:47" x14ac:dyDescent="0.25">
      <c r="A197" t="s">
        <v>221</v>
      </c>
      <c r="B197" t="s">
        <v>217</v>
      </c>
      <c r="C197" t="s">
        <v>17</v>
      </c>
      <c r="D197" s="1" t="s">
        <v>18</v>
      </c>
      <c r="E197" s="1">
        <v>45509</v>
      </c>
      <c r="F197" s="1">
        <v>45539</v>
      </c>
      <c r="G197" t="s">
        <v>19</v>
      </c>
      <c r="H197">
        <v>75</v>
      </c>
      <c r="I197" s="23" t="str">
        <f>IF(AND(E197&lt;=EOMONTH('Step 1'!$C$7,0),F197&gt;='Step 1'!$C$7),"Yes","No")</f>
        <v>No</v>
      </c>
      <c r="J197" s="23" t="str">
        <f>IF(I197="Yes",IF(COUNTIFS($B$21:$B197,B197,$I$21:$I197,"Yes")=1,"Yes",""),"")</f>
        <v/>
      </c>
      <c r="K197" s="23" t="str">
        <f>IF(J197="Yes",IF(COUNTIFS($B:$B,B197,$F:$F,"&gt;="&amp;'Step 1'!$C$8)&gt;0,"Retained","Churned"),"")</f>
        <v/>
      </c>
      <c r="L197" s="24">
        <f>_xlfn.MINIFS($E:$E,$B:$B,B197)</f>
        <v>45385</v>
      </c>
      <c r="M197" s="24" t="str">
        <f>INDEX($C:$C,MATCH($L197,$E:$E,0))</f>
        <v>Basic</v>
      </c>
      <c r="N197" s="24" t="str">
        <f>INDEX($D:$D,MATCH($L197,$E:$E,0))</f>
        <v>Monthly</v>
      </c>
      <c r="O197" s="23" t="str">
        <f>INDEX('Step 2-12'!$W:$W,MATCH('Step 2-12'!$B197,'Step 2-12'!$R:$R,0))</f>
        <v>Tech</v>
      </c>
      <c r="P197" s="23" t="str">
        <f>INDEX('Step 2-12'!$Z:$Z,MATCH('Step 2-12'!$B197,'Step 2-12'!$R:$R,0))</f>
        <v>Content</v>
      </c>
      <c r="R197" t="s">
        <v>1636</v>
      </c>
      <c r="S197" t="s">
        <v>4571</v>
      </c>
      <c r="T197" t="s">
        <v>4572</v>
      </c>
      <c r="U197" t="s">
        <v>4573</v>
      </c>
      <c r="V197" t="s">
        <v>4045</v>
      </c>
      <c r="W197" t="s">
        <v>4040</v>
      </c>
      <c r="X197" t="s">
        <v>4034</v>
      </c>
      <c r="Y197" s="1">
        <v>44600</v>
      </c>
      <c r="Z197" t="s">
        <v>4050</v>
      </c>
      <c r="AA197" s="23" t="str">
        <f>INDEX('Step 2-12'!$M:$M,MATCH('Step 2-12'!$R197,'Step 2-12'!$B:$B,0))</f>
        <v>Basic</v>
      </c>
      <c r="AB197" s="23" t="str">
        <f>INDEX('Step 2-12'!$N:$N,MATCH('Step 2-12'!$R197,'Step 2-12'!$B:$B,0))</f>
        <v>Monthly</v>
      </c>
      <c r="AC197" s="23" t="str">
        <f t="shared" si="1"/>
        <v/>
      </c>
      <c r="AD197" s="23" t="str">
        <f>IF(COUNTIFS($AH:$AH,$R197,$AU:$AU,"Yes",$AJ:$AJ,"&gt;="&amp;'Step 1'!$C$7,$AJ:$AJ,"&lt;="&amp;'Step 1'!$C$8)&gt;0,"Yes","No")</f>
        <v>No</v>
      </c>
      <c r="AG197" t="s">
        <v>1989</v>
      </c>
      <c r="AH197" t="s">
        <v>373</v>
      </c>
      <c r="AI197" t="s">
        <v>374</v>
      </c>
      <c r="AJ197" s="1">
        <v>44787</v>
      </c>
      <c r="AK197" t="s">
        <v>17</v>
      </c>
      <c r="AL197" t="s">
        <v>18</v>
      </c>
      <c r="AM197">
        <v>75</v>
      </c>
      <c r="AN197">
        <v>60</v>
      </c>
      <c r="AO197" s="24" t="str">
        <f>INDEX('Step 2-12'!$Z:$Z,MATCH('Step 2-12'!$AH197,'Step 2-12'!$R:$R,0))</f>
        <v>Paid Search</v>
      </c>
      <c r="AP197" s="24" t="str">
        <f>INDEX('Step 2-12'!$V:$V,MATCH('Step 2-12'!$AH197,'Step 2-12'!$R:$R,0))</f>
        <v>North America</v>
      </c>
      <c r="AQ197" s="24" t="str">
        <f>INDEX('Step 2-12'!$W:$W,MATCH('Step 2-12'!$AH197,'Step 2-12'!$R:$R,0))</f>
        <v>Retail</v>
      </c>
      <c r="AR197" s="24" t="str">
        <f>INDEX('Step 2-12'!$X:$X,MATCH('Step 2-12'!$AH197,'Step 2-12'!$R:$R,0))</f>
        <v>SMBs</v>
      </c>
      <c r="AS197" s="23" t="str">
        <f>INDEX('Step 2-12'!$AA:$AA,MATCH('Step 2-12'!$AH197,'Step 2-12'!$R:$R,0))</f>
        <v>Basic</v>
      </c>
      <c r="AT197" s="23" t="str">
        <f>INDEX('Step 2-12'!$AB:$AB,MATCH('Step 2-12'!$AH197,'Step 2-12'!$R:$R,0))</f>
        <v>Monthly</v>
      </c>
      <c r="AU197" s="23" t="str">
        <f>INDEX($J$20:$J$1603,MATCH($AH197,$B$20:$B$1603,0))</f>
        <v/>
      </c>
    </row>
    <row r="198" spans="1:47" x14ac:dyDescent="0.25">
      <c r="A198" t="s">
        <v>222</v>
      </c>
      <c r="B198" t="s">
        <v>217</v>
      </c>
      <c r="C198" t="s">
        <v>17</v>
      </c>
      <c r="D198" s="1" t="s">
        <v>18</v>
      </c>
      <c r="E198" s="1">
        <v>45540</v>
      </c>
      <c r="F198" s="1">
        <v>45570</v>
      </c>
      <c r="G198" t="s">
        <v>19</v>
      </c>
      <c r="H198">
        <v>75</v>
      </c>
      <c r="I198" s="23" t="str">
        <f>IF(AND(E198&lt;=EOMONTH('Step 1'!$C$7,0),F198&gt;='Step 1'!$C$7),"Yes","No")</f>
        <v>No</v>
      </c>
      <c r="J198" s="23" t="str">
        <f>IF(I198="Yes",IF(COUNTIFS($B$21:$B198,B198,$I$21:$I198,"Yes")=1,"Yes",""),"")</f>
        <v/>
      </c>
      <c r="K198" s="23" t="str">
        <f>IF(J198="Yes",IF(COUNTIFS($B:$B,B198,$F:$F,"&gt;="&amp;'Step 1'!$C$8)&gt;0,"Retained","Churned"),"")</f>
        <v/>
      </c>
      <c r="L198" s="24">
        <f>_xlfn.MINIFS($E:$E,$B:$B,B198)</f>
        <v>45385</v>
      </c>
      <c r="M198" s="24" t="str">
        <f>INDEX($C:$C,MATCH($L198,$E:$E,0))</f>
        <v>Basic</v>
      </c>
      <c r="N198" s="24" t="str">
        <f>INDEX($D:$D,MATCH($L198,$E:$E,0))</f>
        <v>Monthly</v>
      </c>
      <c r="O198" s="23" t="str">
        <f>INDEX('Step 2-12'!$W:$W,MATCH('Step 2-12'!$B198,'Step 2-12'!$R:$R,0))</f>
        <v>Tech</v>
      </c>
      <c r="P198" s="23" t="str">
        <f>INDEX('Step 2-12'!$Z:$Z,MATCH('Step 2-12'!$B198,'Step 2-12'!$R:$R,0))</f>
        <v>Content</v>
      </c>
      <c r="R198" t="s">
        <v>1665</v>
      </c>
      <c r="S198" t="s">
        <v>4574</v>
      </c>
      <c r="T198" t="s">
        <v>4575</v>
      </c>
      <c r="U198" t="s">
        <v>4576</v>
      </c>
      <c r="V198" t="s">
        <v>4039</v>
      </c>
      <c r="W198" t="s">
        <v>4033</v>
      </c>
      <c r="X198" t="s">
        <v>4034</v>
      </c>
      <c r="Y198" s="1">
        <v>44809</v>
      </c>
      <c r="Z198" t="s">
        <v>4041</v>
      </c>
      <c r="AA198" s="23" t="str">
        <f>INDEX('Step 2-12'!$M:$M,MATCH('Step 2-12'!$R198,'Step 2-12'!$B:$B,0))</f>
        <v>Basic</v>
      </c>
      <c r="AB198" s="23" t="str">
        <f>INDEX('Step 2-12'!$N:$N,MATCH('Step 2-12'!$R198,'Step 2-12'!$B:$B,0))</f>
        <v>Annual</v>
      </c>
      <c r="AC198" s="23" t="str">
        <f t="shared" si="1"/>
        <v>Yes</v>
      </c>
      <c r="AD198" s="23" t="str">
        <f>IF(COUNTIFS($AH:$AH,$R198,$AU:$AU,"Yes",$AJ:$AJ,"&gt;="&amp;'Step 1'!$C$7,$AJ:$AJ,"&lt;="&amp;'Step 1'!$C$8)&gt;0,"Yes","No")</f>
        <v>No</v>
      </c>
      <c r="AG198" t="s">
        <v>1990</v>
      </c>
      <c r="AH198" t="s">
        <v>373</v>
      </c>
      <c r="AI198" t="s">
        <v>375</v>
      </c>
      <c r="AJ198" s="1">
        <v>44818</v>
      </c>
      <c r="AK198" t="s">
        <v>17</v>
      </c>
      <c r="AL198" t="s">
        <v>18</v>
      </c>
      <c r="AM198">
        <v>75</v>
      </c>
      <c r="AN198">
        <v>60</v>
      </c>
      <c r="AO198" s="24" t="str">
        <f>INDEX('Step 2-12'!$Z:$Z,MATCH('Step 2-12'!$AH198,'Step 2-12'!$R:$R,0))</f>
        <v>Paid Search</v>
      </c>
      <c r="AP198" s="24" t="str">
        <f>INDEX('Step 2-12'!$V:$V,MATCH('Step 2-12'!$AH198,'Step 2-12'!$R:$R,0))</f>
        <v>North America</v>
      </c>
      <c r="AQ198" s="24" t="str">
        <f>INDEX('Step 2-12'!$W:$W,MATCH('Step 2-12'!$AH198,'Step 2-12'!$R:$R,0))</f>
        <v>Retail</v>
      </c>
      <c r="AR198" s="24" t="str">
        <f>INDEX('Step 2-12'!$X:$X,MATCH('Step 2-12'!$AH198,'Step 2-12'!$R:$R,0))</f>
        <v>SMBs</v>
      </c>
      <c r="AS198" s="23" t="str">
        <f>INDEX('Step 2-12'!$AA:$AA,MATCH('Step 2-12'!$AH198,'Step 2-12'!$R:$R,0))</f>
        <v>Basic</v>
      </c>
      <c r="AT198" s="23" t="str">
        <f>INDEX('Step 2-12'!$AB:$AB,MATCH('Step 2-12'!$AH198,'Step 2-12'!$R:$R,0))</f>
        <v>Monthly</v>
      </c>
      <c r="AU198" s="23" t="str">
        <f>INDEX($J$20:$J$1603,MATCH($AH198,$B$20:$B$1603,0))</f>
        <v/>
      </c>
    </row>
    <row r="199" spans="1:47" x14ac:dyDescent="0.25">
      <c r="A199" t="s">
        <v>223</v>
      </c>
      <c r="B199" t="s">
        <v>217</v>
      </c>
      <c r="C199" t="s">
        <v>17</v>
      </c>
      <c r="D199" s="1" t="s">
        <v>18</v>
      </c>
      <c r="E199" s="1">
        <v>45571</v>
      </c>
      <c r="F199" s="1">
        <v>45601</v>
      </c>
      <c r="G199" t="s">
        <v>19</v>
      </c>
      <c r="H199">
        <v>75</v>
      </c>
      <c r="I199" s="23" t="str">
        <f>IF(AND(E199&lt;=EOMONTH('Step 1'!$C$7,0),F199&gt;='Step 1'!$C$7),"Yes","No")</f>
        <v>No</v>
      </c>
      <c r="J199" s="23" t="str">
        <f>IF(I199="Yes",IF(COUNTIFS($B$21:$B199,B199,$I$21:$I199,"Yes")=1,"Yes",""),"")</f>
        <v/>
      </c>
      <c r="K199" s="23" t="str">
        <f>IF(J199="Yes",IF(COUNTIFS($B:$B,B199,$F:$F,"&gt;="&amp;'Step 1'!$C$8)&gt;0,"Retained","Churned"),"")</f>
        <v/>
      </c>
      <c r="L199" s="24">
        <f>_xlfn.MINIFS($E:$E,$B:$B,B199)</f>
        <v>45385</v>
      </c>
      <c r="M199" s="24" t="str">
        <f>INDEX($C:$C,MATCH($L199,$E:$E,0))</f>
        <v>Basic</v>
      </c>
      <c r="N199" s="24" t="str">
        <f>INDEX($D:$D,MATCH($L199,$E:$E,0))</f>
        <v>Monthly</v>
      </c>
      <c r="O199" s="23" t="str">
        <f>INDEX('Step 2-12'!$W:$W,MATCH('Step 2-12'!$B199,'Step 2-12'!$R:$R,0))</f>
        <v>Tech</v>
      </c>
      <c r="P199" s="23" t="str">
        <f>INDEX('Step 2-12'!$Z:$Z,MATCH('Step 2-12'!$B199,'Step 2-12'!$R:$R,0))</f>
        <v>Content</v>
      </c>
      <c r="R199" t="s">
        <v>1667</v>
      </c>
      <c r="S199" t="s">
        <v>4577</v>
      </c>
      <c r="T199" t="s">
        <v>4578</v>
      </c>
      <c r="U199" t="s">
        <v>4579</v>
      </c>
      <c r="V199" t="s">
        <v>4032</v>
      </c>
      <c r="W199" t="s">
        <v>4064</v>
      </c>
      <c r="X199" t="s">
        <v>4034</v>
      </c>
      <c r="Y199" s="1">
        <v>44664</v>
      </c>
      <c r="Z199" t="s">
        <v>4023</v>
      </c>
      <c r="AA199" s="23" t="str">
        <f>INDEX('Step 2-12'!$M:$M,MATCH('Step 2-12'!$R199,'Step 2-12'!$B:$B,0))</f>
        <v>Basic</v>
      </c>
      <c r="AB199" s="23" t="str">
        <f>INDEX('Step 2-12'!$N:$N,MATCH('Step 2-12'!$R199,'Step 2-12'!$B:$B,0))</f>
        <v>Monthly</v>
      </c>
      <c r="AC199" s="23" t="str">
        <f t="shared" si="1"/>
        <v/>
      </c>
      <c r="AD199" s="23" t="str">
        <f>IF(COUNTIFS($AH:$AH,$R199,$AU:$AU,"Yes",$AJ:$AJ,"&gt;="&amp;'Step 1'!$C$7,$AJ:$AJ,"&lt;="&amp;'Step 1'!$C$8)&gt;0,"Yes","No")</f>
        <v>No</v>
      </c>
      <c r="AG199" t="s">
        <v>1991</v>
      </c>
      <c r="AH199" t="s">
        <v>373</v>
      </c>
      <c r="AI199" t="s">
        <v>375</v>
      </c>
      <c r="AJ199" s="1">
        <v>44848</v>
      </c>
      <c r="AK199" t="s">
        <v>17</v>
      </c>
      <c r="AL199" t="s">
        <v>18</v>
      </c>
      <c r="AM199">
        <v>75</v>
      </c>
      <c r="AN199">
        <v>60</v>
      </c>
      <c r="AO199" s="24" t="str">
        <f>INDEX('Step 2-12'!$Z:$Z,MATCH('Step 2-12'!$AH199,'Step 2-12'!$R:$R,0))</f>
        <v>Paid Search</v>
      </c>
      <c r="AP199" s="24" t="str">
        <f>INDEX('Step 2-12'!$V:$V,MATCH('Step 2-12'!$AH199,'Step 2-12'!$R:$R,0))</f>
        <v>North America</v>
      </c>
      <c r="AQ199" s="24" t="str">
        <f>INDEX('Step 2-12'!$W:$W,MATCH('Step 2-12'!$AH199,'Step 2-12'!$R:$R,0))</f>
        <v>Retail</v>
      </c>
      <c r="AR199" s="24" t="str">
        <f>INDEX('Step 2-12'!$X:$X,MATCH('Step 2-12'!$AH199,'Step 2-12'!$R:$R,0))</f>
        <v>SMBs</v>
      </c>
      <c r="AS199" s="23" t="str">
        <f>INDEX('Step 2-12'!$AA:$AA,MATCH('Step 2-12'!$AH199,'Step 2-12'!$R:$R,0))</f>
        <v>Basic</v>
      </c>
      <c r="AT199" s="23" t="str">
        <f>INDEX('Step 2-12'!$AB:$AB,MATCH('Step 2-12'!$AH199,'Step 2-12'!$R:$R,0))</f>
        <v>Monthly</v>
      </c>
      <c r="AU199" s="23" t="str">
        <f>INDEX($J$20:$J$1603,MATCH($AH199,$B$20:$B$1603,0))</f>
        <v/>
      </c>
    </row>
    <row r="200" spans="1:47" x14ac:dyDescent="0.25">
      <c r="A200" t="s">
        <v>224</v>
      </c>
      <c r="B200" t="s">
        <v>217</v>
      </c>
      <c r="C200" t="s">
        <v>17</v>
      </c>
      <c r="D200" s="1" t="s">
        <v>18</v>
      </c>
      <c r="E200" s="1">
        <v>45602</v>
      </c>
      <c r="F200" s="1">
        <v>45632</v>
      </c>
      <c r="G200" t="s">
        <v>19</v>
      </c>
      <c r="H200">
        <v>75</v>
      </c>
      <c r="I200" s="23" t="str">
        <f>IF(AND(E200&lt;=EOMONTH('Step 1'!$C$7,0),F200&gt;='Step 1'!$C$7),"Yes","No")</f>
        <v>No</v>
      </c>
      <c r="J200" s="23" t="str">
        <f>IF(I200="Yes",IF(COUNTIFS($B$21:$B200,B200,$I$21:$I200,"Yes")=1,"Yes",""),"")</f>
        <v/>
      </c>
      <c r="K200" s="23" t="str">
        <f>IF(J200="Yes",IF(COUNTIFS($B:$B,B200,$F:$F,"&gt;="&amp;'Step 1'!$C$8)&gt;0,"Retained","Churned"),"")</f>
        <v/>
      </c>
      <c r="L200" s="24">
        <f>_xlfn.MINIFS($E:$E,$B:$B,B200)</f>
        <v>45385</v>
      </c>
      <c r="M200" s="24" t="str">
        <f>INDEX($C:$C,MATCH($L200,$E:$E,0))</f>
        <v>Basic</v>
      </c>
      <c r="N200" s="24" t="str">
        <f>INDEX($D:$D,MATCH($L200,$E:$E,0))</f>
        <v>Monthly</v>
      </c>
      <c r="O200" s="23" t="str">
        <f>INDEX('Step 2-12'!$W:$W,MATCH('Step 2-12'!$B200,'Step 2-12'!$R:$R,0))</f>
        <v>Tech</v>
      </c>
      <c r="P200" s="23" t="str">
        <f>INDEX('Step 2-12'!$Z:$Z,MATCH('Step 2-12'!$B200,'Step 2-12'!$R:$R,0))</f>
        <v>Content</v>
      </c>
      <c r="R200" t="s">
        <v>1684</v>
      </c>
      <c r="S200" t="s">
        <v>4580</v>
      </c>
      <c r="T200" t="s">
        <v>4581</v>
      </c>
      <c r="U200" t="s">
        <v>4582</v>
      </c>
      <c r="V200" t="s">
        <v>4032</v>
      </c>
      <c r="W200" t="s">
        <v>4046</v>
      </c>
      <c r="X200" t="s">
        <v>4054</v>
      </c>
      <c r="Y200" s="1">
        <v>45317</v>
      </c>
      <c r="Z200" t="s">
        <v>4035</v>
      </c>
      <c r="AA200" s="23" t="str">
        <f>INDEX('Step 2-12'!$M:$M,MATCH('Step 2-12'!$R200,'Step 2-12'!$B:$B,0))</f>
        <v>Basic</v>
      </c>
      <c r="AB200" s="23" t="str">
        <f>INDEX('Step 2-12'!$N:$N,MATCH('Step 2-12'!$R200,'Step 2-12'!$B:$B,0))</f>
        <v>Monthly</v>
      </c>
      <c r="AC200" s="23" t="str">
        <f t="shared" si="1"/>
        <v/>
      </c>
      <c r="AD200" s="23" t="str">
        <f>IF(COUNTIFS($AH:$AH,$R200,$AU:$AU,"Yes",$AJ:$AJ,"&gt;="&amp;'Step 1'!$C$7,$AJ:$AJ,"&lt;="&amp;'Step 1'!$C$8)&gt;0,"Yes","No")</f>
        <v>No</v>
      </c>
      <c r="AG200" t="s">
        <v>1992</v>
      </c>
      <c r="AH200" t="s">
        <v>373</v>
      </c>
      <c r="AI200" t="s">
        <v>376</v>
      </c>
      <c r="AJ200" s="1">
        <v>44849</v>
      </c>
      <c r="AK200" t="s">
        <v>17</v>
      </c>
      <c r="AL200" t="s">
        <v>18</v>
      </c>
      <c r="AM200">
        <v>75</v>
      </c>
      <c r="AN200">
        <v>60</v>
      </c>
      <c r="AO200" s="24" t="str">
        <f>INDEX('Step 2-12'!$Z:$Z,MATCH('Step 2-12'!$AH200,'Step 2-12'!$R:$R,0))</f>
        <v>Paid Search</v>
      </c>
      <c r="AP200" s="24" t="str">
        <f>INDEX('Step 2-12'!$V:$V,MATCH('Step 2-12'!$AH200,'Step 2-12'!$R:$R,0))</f>
        <v>North America</v>
      </c>
      <c r="AQ200" s="24" t="str">
        <f>INDEX('Step 2-12'!$W:$W,MATCH('Step 2-12'!$AH200,'Step 2-12'!$R:$R,0))</f>
        <v>Retail</v>
      </c>
      <c r="AR200" s="24" t="str">
        <f>INDEX('Step 2-12'!$X:$X,MATCH('Step 2-12'!$AH200,'Step 2-12'!$R:$R,0))</f>
        <v>SMBs</v>
      </c>
      <c r="AS200" s="23" t="str">
        <f>INDEX('Step 2-12'!$AA:$AA,MATCH('Step 2-12'!$AH200,'Step 2-12'!$R:$R,0))</f>
        <v>Basic</v>
      </c>
      <c r="AT200" s="23" t="str">
        <f>INDEX('Step 2-12'!$AB:$AB,MATCH('Step 2-12'!$AH200,'Step 2-12'!$R:$R,0))</f>
        <v>Monthly</v>
      </c>
      <c r="AU200" s="23" t="str">
        <f>INDEX($J$20:$J$1603,MATCH($AH200,$B$20:$B$1603,0))</f>
        <v/>
      </c>
    </row>
    <row r="201" spans="1:47" x14ac:dyDescent="0.25">
      <c r="A201" t="s">
        <v>225</v>
      </c>
      <c r="B201" t="s">
        <v>217</v>
      </c>
      <c r="C201" t="s">
        <v>17</v>
      </c>
      <c r="D201" s="1" t="s">
        <v>18</v>
      </c>
      <c r="E201" s="1">
        <v>45633</v>
      </c>
      <c r="F201" s="1">
        <v>45658</v>
      </c>
      <c r="G201" t="s">
        <v>19</v>
      </c>
      <c r="H201">
        <v>75</v>
      </c>
      <c r="I201" s="23" t="str">
        <f>IF(AND(E201&lt;=EOMONTH('Step 1'!$C$7,0),F201&gt;='Step 1'!$C$7),"Yes","No")</f>
        <v>No</v>
      </c>
      <c r="J201" s="23" t="str">
        <f>IF(I201="Yes",IF(COUNTIFS($B$21:$B201,B201,$I$21:$I201,"Yes")=1,"Yes",""),"")</f>
        <v/>
      </c>
      <c r="K201" s="23" t="str">
        <f>IF(J201="Yes",IF(COUNTIFS($B:$B,B201,$F:$F,"&gt;="&amp;'Step 1'!$C$8)&gt;0,"Retained","Churned"),"")</f>
        <v/>
      </c>
      <c r="L201" s="24">
        <f>_xlfn.MINIFS($E:$E,$B:$B,B201)</f>
        <v>45385</v>
      </c>
      <c r="M201" s="24" t="str">
        <f>INDEX($C:$C,MATCH($L201,$E:$E,0))</f>
        <v>Basic</v>
      </c>
      <c r="N201" s="24" t="str">
        <f>INDEX($D:$D,MATCH($L201,$E:$E,0))</f>
        <v>Monthly</v>
      </c>
      <c r="O201" s="23" t="str">
        <f>INDEX('Step 2-12'!$W:$W,MATCH('Step 2-12'!$B201,'Step 2-12'!$R:$R,0))</f>
        <v>Tech</v>
      </c>
      <c r="P201" s="23" t="str">
        <f>INDEX('Step 2-12'!$Z:$Z,MATCH('Step 2-12'!$B201,'Step 2-12'!$R:$R,0))</f>
        <v>Content</v>
      </c>
      <c r="R201" t="s">
        <v>4583</v>
      </c>
      <c r="S201" t="s">
        <v>4584</v>
      </c>
      <c r="T201" t="s">
        <v>4585</v>
      </c>
      <c r="U201" t="s">
        <v>4586</v>
      </c>
      <c r="V201" t="s">
        <v>4045</v>
      </c>
      <c r="W201" t="s">
        <v>4064</v>
      </c>
      <c r="X201" t="s">
        <v>4054</v>
      </c>
      <c r="Y201" s="1">
        <v>45656</v>
      </c>
      <c r="Z201" t="s">
        <v>4023</v>
      </c>
      <c r="AA201" s="23" t="e">
        <f>INDEX('Step 2-12'!$M:$M,MATCH('Step 2-12'!$R201,'Step 2-12'!$B:$B,0))</f>
        <v>#N/A</v>
      </c>
      <c r="AB201" s="23" t="e">
        <f>INDEX('Step 2-12'!$N:$N,MATCH('Step 2-12'!$R201,'Step 2-12'!$B:$B,0))</f>
        <v>#N/A</v>
      </c>
      <c r="AC201" s="23" t="e">
        <f t="shared" si="1"/>
        <v>#N/A</v>
      </c>
      <c r="AD201" s="23" t="str">
        <f>IF(COUNTIFS($AH:$AH,$R201,$AU:$AU,"Yes",$AJ:$AJ,"&gt;="&amp;'Step 1'!$C$7,$AJ:$AJ,"&lt;="&amp;'Step 1'!$C$8)&gt;0,"Yes","No")</f>
        <v>No</v>
      </c>
      <c r="AG201" t="s">
        <v>1993</v>
      </c>
      <c r="AH201" t="s">
        <v>373</v>
      </c>
      <c r="AI201" t="s">
        <v>377</v>
      </c>
      <c r="AJ201" s="1">
        <v>44880</v>
      </c>
      <c r="AK201" t="s">
        <v>17</v>
      </c>
      <c r="AL201" t="s">
        <v>18</v>
      </c>
      <c r="AM201">
        <v>75</v>
      </c>
      <c r="AN201">
        <v>60</v>
      </c>
      <c r="AO201" s="24" t="str">
        <f>INDEX('Step 2-12'!$Z:$Z,MATCH('Step 2-12'!$AH201,'Step 2-12'!$R:$R,0))</f>
        <v>Paid Search</v>
      </c>
      <c r="AP201" s="24" t="str">
        <f>INDEX('Step 2-12'!$V:$V,MATCH('Step 2-12'!$AH201,'Step 2-12'!$R:$R,0))</f>
        <v>North America</v>
      </c>
      <c r="AQ201" s="24" t="str">
        <f>INDEX('Step 2-12'!$W:$W,MATCH('Step 2-12'!$AH201,'Step 2-12'!$R:$R,0))</f>
        <v>Retail</v>
      </c>
      <c r="AR201" s="24" t="str">
        <f>INDEX('Step 2-12'!$X:$X,MATCH('Step 2-12'!$AH201,'Step 2-12'!$R:$R,0))</f>
        <v>SMBs</v>
      </c>
      <c r="AS201" s="23" t="str">
        <f>INDEX('Step 2-12'!$AA:$AA,MATCH('Step 2-12'!$AH201,'Step 2-12'!$R:$R,0))</f>
        <v>Basic</v>
      </c>
      <c r="AT201" s="23" t="str">
        <f>INDEX('Step 2-12'!$AB:$AB,MATCH('Step 2-12'!$AH201,'Step 2-12'!$R:$R,0))</f>
        <v>Monthly</v>
      </c>
      <c r="AU201" s="23" t="str">
        <f>INDEX($J$20:$J$1603,MATCH($AH201,$B$20:$B$1603,0))</f>
        <v/>
      </c>
    </row>
    <row r="202" spans="1:47" x14ac:dyDescent="0.25">
      <c r="A202" t="s">
        <v>226</v>
      </c>
      <c r="B202" t="s">
        <v>227</v>
      </c>
      <c r="C202" t="s">
        <v>50</v>
      </c>
      <c r="D202" s="1" t="s">
        <v>51</v>
      </c>
      <c r="E202" s="1">
        <v>44854</v>
      </c>
      <c r="F202" s="1">
        <v>44893</v>
      </c>
      <c r="G202" t="s">
        <v>47</v>
      </c>
      <c r="H202">
        <v>120</v>
      </c>
      <c r="I202" s="23" t="str">
        <f>IF(AND(E202&lt;=EOMONTH('Step 1'!$C$7,0),F202&gt;='Step 1'!$C$7),"Yes","No")</f>
        <v>No</v>
      </c>
      <c r="J202" s="23" t="str">
        <f>IF(I202="Yes",IF(COUNTIFS($B$21:$B202,B202,$I$21:$I202,"Yes")=1,"Yes",""),"")</f>
        <v/>
      </c>
      <c r="K202" s="23" t="str">
        <f>IF(J202="Yes",IF(COUNTIFS($B:$B,B202,$F:$F,"&gt;="&amp;'Step 1'!$C$8)&gt;0,"Retained","Churned"),"")</f>
        <v/>
      </c>
      <c r="L202" s="24">
        <f>_xlfn.MINIFS($E:$E,$B:$B,B202)</f>
        <v>44854</v>
      </c>
      <c r="M202" s="24" t="str">
        <f>INDEX($C:$C,MATCH($L202,$E:$E,0))</f>
        <v>Pro</v>
      </c>
      <c r="N202" s="24" t="str">
        <f>INDEX($D:$D,MATCH($L202,$E:$E,0))</f>
        <v>Annual</v>
      </c>
      <c r="O202" s="23" t="str">
        <f>INDEX('Step 2-12'!$W:$W,MATCH('Step 2-12'!$B202,'Step 2-12'!$R:$R,0))</f>
        <v>Healthcare</v>
      </c>
      <c r="P202" s="23" t="str">
        <f>INDEX('Step 2-12'!$Z:$Z,MATCH('Step 2-12'!$B202,'Step 2-12'!$R:$R,0))</f>
        <v>Paid Search</v>
      </c>
      <c r="R202" t="s">
        <v>1696</v>
      </c>
      <c r="S202" t="s">
        <v>4587</v>
      </c>
      <c r="T202" t="s">
        <v>4588</v>
      </c>
      <c r="U202" t="s">
        <v>4589</v>
      </c>
      <c r="V202" t="s">
        <v>4039</v>
      </c>
      <c r="W202" t="s">
        <v>4040</v>
      </c>
      <c r="X202" t="s">
        <v>4034</v>
      </c>
      <c r="Y202" s="1">
        <v>44735</v>
      </c>
      <c r="Z202" t="s">
        <v>4023</v>
      </c>
      <c r="AA202" s="23" t="str">
        <f>INDEX('Step 2-12'!$M:$M,MATCH('Step 2-12'!$R202,'Step 2-12'!$B:$B,0))</f>
        <v>Basic</v>
      </c>
      <c r="AB202" s="23" t="str">
        <f>INDEX('Step 2-12'!$N:$N,MATCH('Step 2-12'!$R202,'Step 2-12'!$B:$B,0))</f>
        <v>Monthly</v>
      </c>
      <c r="AC202" s="23" t="str">
        <f t="shared" si="1"/>
        <v/>
      </c>
      <c r="AD202" s="23" t="str">
        <f>IF(COUNTIFS($AH:$AH,$R202,$AU:$AU,"Yes",$AJ:$AJ,"&gt;="&amp;'Step 1'!$C$7,$AJ:$AJ,"&lt;="&amp;'Step 1'!$C$8)&gt;0,"Yes","No")</f>
        <v>No</v>
      </c>
      <c r="AG202" t="s">
        <v>1994</v>
      </c>
      <c r="AH202" t="s">
        <v>373</v>
      </c>
      <c r="AI202" t="s">
        <v>377</v>
      </c>
      <c r="AJ202" s="1">
        <v>44910</v>
      </c>
      <c r="AK202" t="s">
        <v>17</v>
      </c>
      <c r="AL202" t="s">
        <v>18</v>
      </c>
      <c r="AM202">
        <v>75</v>
      </c>
      <c r="AN202">
        <v>60</v>
      </c>
      <c r="AO202" s="24" t="str">
        <f>INDEX('Step 2-12'!$Z:$Z,MATCH('Step 2-12'!$AH202,'Step 2-12'!$R:$R,0))</f>
        <v>Paid Search</v>
      </c>
      <c r="AP202" s="24" t="str">
        <f>INDEX('Step 2-12'!$V:$V,MATCH('Step 2-12'!$AH202,'Step 2-12'!$R:$R,0))</f>
        <v>North America</v>
      </c>
      <c r="AQ202" s="24" t="str">
        <f>INDEX('Step 2-12'!$W:$W,MATCH('Step 2-12'!$AH202,'Step 2-12'!$R:$R,0))</f>
        <v>Retail</v>
      </c>
      <c r="AR202" s="24" t="str">
        <f>INDEX('Step 2-12'!$X:$X,MATCH('Step 2-12'!$AH202,'Step 2-12'!$R:$R,0))</f>
        <v>SMBs</v>
      </c>
      <c r="AS202" s="23" t="str">
        <f>INDEX('Step 2-12'!$AA:$AA,MATCH('Step 2-12'!$AH202,'Step 2-12'!$R:$R,0))</f>
        <v>Basic</v>
      </c>
      <c r="AT202" s="23" t="str">
        <f>INDEX('Step 2-12'!$AB:$AB,MATCH('Step 2-12'!$AH202,'Step 2-12'!$R:$R,0))</f>
        <v>Monthly</v>
      </c>
      <c r="AU202" s="23" t="str">
        <f>INDEX($J$20:$J$1603,MATCH($AH202,$B$20:$B$1603,0))</f>
        <v/>
      </c>
    </row>
    <row r="203" spans="1:47" x14ac:dyDescent="0.25">
      <c r="A203" t="s">
        <v>228</v>
      </c>
      <c r="B203" t="s">
        <v>229</v>
      </c>
      <c r="C203" t="s">
        <v>17</v>
      </c>
      <c r="D203" s="1" t="s">
        <v>18</v>
      </c>
      <c r="E203" s="1">
        <v>45041</v>
      </c>
      <c r="F203" s="1">
        <v>45071</v>
      </c>
      <c r="G203" t="s">
        <v>19</v>
      </c>
      <c r="H203">
        <v>75</v>
      </c>
      <c r="I203" s="23" t="str">
        <f>IF(AND(E203&lt;=EOMONTH('Step 1'!$C$7,0),F203&gt;='Step 1'!$C$7),"Yes","No")</f>
        <v>No</v>
      </c>
      <c r="J203" s="23" t="str">
        <f>IF(I203="Yes",IF(COUNTIFS($B$21:$B203,B203,$I$21:$I203,"Yes")=1,"Yes",""),"")</f>
        <v/>
      </c>
      <c r="K203" s="23" t="str">
        <f>IF(J203="Yes",IF(COUNTIFS($B:$B,B203,$F:$F,"&gt;="&amp;'Step 1'!$C$8)&gt;0,"Retained","Churned"),"")</f>
        <v/>
      </c>
      <c r="L203" s="24">
        <f>_xlfn.MINIFS($E:$E,$B:$B,B203)</f>
        <v>45041</v>
      </c>
      <c r="M203" s="24" t="str">
        <f>INDEX($C:$C,MATCH($L203,$E:$E,0))</f>
        <v>Basic</v>
      </c>
      <c r="N203" s="24" t="str">
        <f>INDEX($D:$D,MATCH($L203,$E:$E,0))</f>
        <v>Monthly</v>
      </c>
      <c r="O203" s="23" t="str">
        <f>INDEX('Step 2-12'!$W:$W,MATCH('Step 2-12'!$B203,'Step 2-12'!$R:$R,0))</f>
        <v>Healthcare</v>
      </c>
      <c r="P203" s="23" t="str">
        <f>INDEX('Step 2-12'!$Z:$Z,MATCH('Step 2-12'!$B203,'Step 2-12'!$R:$R,0))</f>
        <v>Email</v>
      </c>
      <c r="R203" t="s">
        <v>1698</v>
      </c>
      <c r="S203" t="s">
        <v>4590</v>
      </c>
      <c r="T203" t="s">
        <v>4591</v>
      </c>
      <c r="U203" t="s">
        <v>4592</v>
      </c>
      <c r="V203" t="s">
        <v>4045</v>
      </c>
      <c r="W203" t="s">
        <v>4033</v>
      </c>
      <c r="X203" t="s">
        <v>4054</v>
      </c>
      <c r="Y203" s="1">
        <v>45084</v>
      </c>
      <c r="Z203" t="s">
        <v>4023</v>
      </c>
      <c r="AA203" s="23" t="str">
        <f>INDEX('Step 2-12'!$M:$M,MATCH('Step 2-12'!$R203,'Step 2-12'!$B:$B,0))</f>
        <v>Basic</v>
      </c>
      <c r="AB203" s="23" t="str">
        <f>INDEX('Step 2-12'!$N:$N,MATCH('Step 2-12'!$R203,'Step 2-12'!$B:$B,0))</f>
        <v>Annual</v>
      </c>
      <c r="AC203" s="23" t="str">
        <f t="shared" si="1"/>
        <v/>
      </c>
      <c r="AD203" s="23" t="str">
        <f>IF(COUNTIFS($AH:$AH,$R203,$AU:$AU,"Yes",$AJ:$AJ,"&gt;="&amp;'Step 1'!$C$7,$AJ:$AJ,"&lt;="&amp;'Step 1'!$C$8)&gt;0,"Yes","No")</f>
        <v>No</v>
      </c>
      <c r="AG203" t="s">
        <v>1995</v>
      </c>
      <c r="AH203" t="s">
        <v>373</v>
      </c>
      <c r="AI203" t="s">
        <v>378</v>
      </c>
      <c r="AJ203" s="1">
        <v>44911</v>
      </c>
      <c r="AK203" t="s">
        <v>17</v>
      </c>
      <c r="AL203" t="s">
        <v>18</v>
      </c>
      <c r="AM203">
        <v>75</v>
      </c>
      <c r="AN203">
        <v>60</v>
      </c>
      <c r="AO203" s="24" t="str">
        <f>INDEX('Step 2-12'!$Z:$Z,MATCH('Step 2-12'!$AH203,'Step 2-12'!$R:$R,0))</f>
        <v>Paid Search</v>
      </c>
      <c r="AP203" s="24" t="str">
        <f>INDEX('Step 2-12'!$V:$V,MATCH('Step 2-12'!$AH203,'Step 2-12'!$R:$R,0))</f>
        <v>North America</v>
      </c>
      <c r="AQ203" s="24" t="str">
        <f>INDEX('Step 2-12'!$W:$W,MATCH('Step 2-12'!$AH203,'Step 2-12'!$R:$R,0))</f>
        <v>Retail</v>
      </c>
      <c r="AR203" s="24" t="str">
        <f>INDEX('Step 2-12'!$X:$X,MATCH('Step 2-12'!$AH203,'Step 2-12'!$R:$R,0))</f>
        <v>SMBs</v>
      </c>
      <c r="AS203" s="23" t="str">
        <f>INDEX('Step 2-12'!$AA:$AA,MATCH('Step 2-12'!$AH203,'Step 2-12'!$R:$R,0))</f>
        <v>Basic</v>
      </c>
      <c r="AT203" s="23" t="str">
        <f>INDEX('Step 2-12'!$AB:$AB,MATCH('Step 2-12'!$AH203,'Step 2-12'!$R:$R,0))</f>
        <v>Monthly</v>
      </c>
      <c r="AU203" s="23" t="str">
        <f>INDEX($J$20:$J$1603,MATCH($AH203,$B$20:$B$1603,0))</f>
        <v/>
      </c>
    </row>
    <row r="204" spans="1:47" x14ac:dyDescent="0.25">
      <c r="A204" t="s">
        <v>230</v>
      </c>
      <c r="B204" t="s">
        <v>229</v>
      </c>
      <c r="C204" t="s">
        <v>17</v>
      </c>
      <c r="D204" s="1" t="s">
        <v>18</v>
      </c>
      <c r="E204" s="1">
        <v>45072</v>
      </c>
      <c r="F204" s="1">
        <v>45102</v>
      </c>
      <c r="G204" t="s">
        <v>19</v>
      </c>
      <c r="H204">
        <v>75</v>
      </c>
      <c r="I204" s="23" t="str">
        <f>IF(AND(E204&lt;=EOMONTH('Step 1'!$C$7,0),F204&gt;='Step 1'!$C$7),"Yes","No")</f>
        <v>No</v>
      </c>
      <c r="J204" s="23" t="str">
        <f>IF(I204="Yes",IF(COUNTIFS($B$21:$B204,B204,$I$21:$I204,"Yes")=1,"Yes",""),"")</f>
        <v/>
      </c>
      <c r="K204" s="23" t="str">
        <f>IF(J204="Yes",IF(COUNTIFS($B:$B,B204,$F:$F,"&gt;="&amp;'Step 1'!$C$8)&gt;0,"Retained","Churned"),"")</f>
        <v/>
      </c>
      <c r="L204" s="24">
        <f>_xlfn.MINIFS($E:$E,$B:$B,B204)</f>
        <v>45041</v>
      </c>
      <c r="M204" s="24" t="str">
        <f>INDEX($C:$C,MATCH($L204,$E:$E,0))</f>
        <v>Basic</v>
      </c>
      <c r="N204" s="24" t="str">
        <f>INDEX($D:$D,MATCH($L204,$E:$E,0))</f>
        <v>Monthly</v>
      </c>
      <c r="O204" s="23" t="str">
        <f>INDEX('Step 2-12'!$W:$W,MATCH('Step 2-12'!$B204,'Step 2-12'!$R:$R,0))</f>
        <v>Healthcare</v>
      </c>
      <c r="P204" s="23" t="str">
        <f>INDEX('Step 2-12'!$Z:$Z,MATCH('Step 2-12'!$B204,'Step 2-12'!$R:$R,0))</f>
        <v>Email</v>
      </c>
      <c r="R204" t="s">
        <v>1701</v>
      </c>
      <c r="S204" t="s">
        <v>4593</v>
      </c>
      <c r="T204" t="s">
        <v>4594</v>
      </c>
      <c r="U204" t="s">
        <v>4595</v>
      </c>
      <c r="V204" t="s">
        <v>4045</v>
      </c>
      <c r="W204" t="s">
        <v>4040</v>
      </c>
      <c r="X204" t="s">
        <v>4034</v>
      </c>
      <c r="Y204" s="1">
        <v>45312</v>
      </c>
      <c r="Z204" t="s">
        <v>4023</v>
      </c>
      <c r="AA204" s="23" t="str">
        <f>INDEX('Step 2-12'!$M:$M,MATCH('Step 2-12'!$R204,'Step 2-12'!$B:$B,0))</f>
        <v>Basic</v>
      </c>
      <c r="AB204" s="23" t="str">
        <f>INDEX('Step 2-12'!$N:$N,MATCH('Step 2-12'!$R204,'Step 2-12'!$B:$B,0))</f>
        <v>Monthly</v>
      </c>
      <c r="AC204" s="23" t="str">
        <f t="shared" si="1"/>
        <v/>
      </c>
      <c r="AD204" s="23" t="str">
        <f>IF(COUNTIFS($AH:$AH,$R204,$AU:$AU,"Yes",$AJ:$AJ,"&gt;="&amp;'Step 1'!$C$7,$AJ:$AJ,"&lt;="&amp;'Step 1'!$C$8)&gt;0,"Yes","No")</f>
        <v>No</v>
      </c>
      <c r="AG204" t="s">
        <v>1996</v>
      </c>
      <c r="AH204" t="s">
        <v>373</v>
      </c>
      <c r="AI204" t="s">
        <v>379</v>
      </c>
      <c r="AJ204" s="1">
        <v>44942</v>
      </c>
      <c r="AK204" t="s">
        <v>17</v>
      </c>
      <c r="AL204" t="s">
        <v>18</v>
      </c>
      <c r="AM204">
        <v>75</v>
      </c>
      <c r="AN204">
        <v>60</v>
      </c>
      <c r="AO204" s="24" t="str">
        <f>INDEX('Step 2-12'!$Z:$Z,MATCH('Step 2-12'!$AH204,'Step 2-12'!$R:$R,0))</f>
        <v>Paid Search</v>
      </c>
      <c r="AP204" s="24" t="str">
        <f>INDEX('Step 2-12'!$V:$V,MATCH('Step 2-12'!$AH204,'Step 2-12'!$R:$R,0))</f>
        <v>North America</v>
      </c>
      <c r="AQ204" s="24" t="str">
        <f>INDEX('Step 2-12'!$W:$W,MATCH('Step 2-12'!$AH204,'Step 2-12'!$R:$R,0))</f>
        <v>Retail</v>
      </c>
      <c r="AR204" s="24" t="str">
        <f>INDEX('Step 2-12'!$X:$X,MATCH('Step 2-12'!$AH204,'Step 2-12'!$R:$R,0))</f>
        <v>SMBs</v>
      </c>
      <c r="AS204" s="23" t="str">
        <f>INDEX('Step 2-12'!$AA:$AA,MATCH('Step 2-12'!$AH204,'Step 2-12'!$R:$R,0))</f>
        <v>Basic</v>
      </c>
      <c r="AT204" s="23" t="str">
        <f>INDEX('Step 2-12'!$AB:$AB,MATCH('Step 2-12'!$AH204,'Step 2-12'!$R:$R,0))</f>
        <v>Monthly</v>
      </c>
      <c r="AU204" s="23" t="str">
        <f>INDEX($J$20:$J$1603,MATCH($AH204,$B$20:$B$1603,0))</f>
        <v/>
      </c>
    </row>
    <row r="205" spans="1:47" x14ac:dyDescent="0.25">
      <c r="A205" t="s">
        <v>231</v>
      </c>
      <c r="B205" t="s">
        <v>229</v>
      </c>
      <c r="C205" t="s">
        <v>17</v>
      </c>
      <c r="D205" s="1" t="s">
        <v>18</v>
      </c>
      <c r="E205" s="1">
        <v>45103</v>
      </c>
      <c r="F205" s="1">
        <v>45133</v>
      </c>
      <c r="G205" t="s">
        <v>19</v>
      </c>
      <c r="H205">
        <v>75</v>
      </c>
      <c r="I205" s="23" t="str">
        <f>IF(AND(E205&lt;=EOMONTH('Step 1'!$C$7,0),F205&gt;='Step 1'!$C$7),"Yes","No")</f>
        <v>No</v>
      </c>
      <c r="J205" s="23" t="str">
        <f>IF(I205="Yes",IF(COUNTIFS($B$21:$B205,B205,$I$21:$I205,"Yes")=1,"Yes",""),"")</f>
        <v/>
      </c>
      <c r="K205" s="23" t="str">
        <f>IF(J205="Yes",IF(COUNTIFS($B:$B,B205,$F:$F,"&gt;="&amp;'Step 1'!$C$8)&gt;0,"Retained","Churned"),"")</f>
        <v/>
      </c>
      <c r="L205" s="24">
        <f>_xlfn.MINIFS($E:$E,$B:$B,B205)</f>
        <v>45041</v>
      </c>
      <c r="M205" s="24" t="str">
        <f>INDEX($C:$C,MATCH($L205,$E:$E,0))</f>
        <v>Basic</v>
      </c>
      <c r="N205" s="24" t="str">
        <f>INDEX($D:$D,MATCH($L205,$E:$E,0))</f>
        <v>Monthly</v>
      </c>
      <c r="O205" s="23" t="str">
        <f>INDEX('Step 2-12'!$W:$W,MATCH('Step 2-12'!$B205,'Step 2-12'!$R:$R,0))</f>
        <v>Healthcare</v>
      </c>
      <c r="P205" s="23" t="str">
        <f>INDEX('Step 2-12'!$Z:$Z,MATCH('Step 2-12'!$B205,'Step 2-12'!$R:$R,0))</f>
        <v>Email</v>
      </c>
      <c r="R205" t="s">
        <v>1712</v>
      </c>
      <c r="S205" t="s">
        <v>4596</v>
      </c>
      <c r="T205" t="s">
        <v>4597</v>
      </c>
      <c r="U205" t="s">
        <v>4598</v>
      </c>
      <c r="V205" t="s">
        <v>4045</v>
      </c>
      <c r="W205" t="s">
        <v>4064</v>
      </c>
      <c r="X205" t="s">
        <v>4034</v>
      </c>
      <c r="Y205" s="1">
        <v>44763</v>
      </c>
      <c r="Z205" t="s">
        <v>4050</v>
      </c>
      <c r="AA205" s="23" t="str">
        <f>INDEX('Step 2-12'!$M:$M,MATCH('Step 2-12'!$R205,'Step 2-12'!$B:$B,0))</f>
        <v>Pro</v>
      </c>
      <c r="AB205" s="23" t="str">
        <f>INDEX('Step 2-12'!$N:$N,MATCH('Step 2-12'!$R205,'Step 2-12'!$B:$B,0))</f>
        <v>Monthly</v>
      </c>
      <c r="AC205" s="23" t="str">
        <f t="shared" si="1"/>
        <v>Yes</v>
      </c>
      <c r="AD205" s="23" t="str">
        <f>IF(COUNTIFS($AH:$AH,$R205,$AU:$AU,"Yes",$AJ:$AJ,"&gt;="&amp;'Step 1'!$C$7,$AJ:$AJ,"&lt;="&amp;'Step 1'!$C$8)&gt;0,"Yes","No")</f>
        <v>Yes</v>
      </c>
      <c r="AG205" t="s">
        <v>1997</v>
      </c>
      <c r="AH205" t="s">
        <v>373</v>
      </c>
      <c r="AI205" t="s">
        <v>380</v>
      </c>
      <c r="AJ205" s="1">
        <v>44973</v>
      </c>
      <c r="AK205" t="s">
        <v>17</v>
      </c>
      <c r="AL205" t="s">
        <v>18</v>
      </c>
      <c r="AM205">
        <v>75</v>
      </c>
      <c r="AN205">
        <v>60</v>
      </c>
      <c r="AO205" s="24" t="str">
        <f>INDEX('Step 2-12'!$Z:$Z,MATCH('Step 2-12'!$AH205,'Step 2-12'!$R:$R,0))</f>
        <v>Paid Search</v>
      </c>
      <c r="AP205" s="24" t="str">
        <f>INDEX('Step 2-12'!$V:$V,MATCH('Step 2-12'!$AH205,'Step 2-12'!$R:$R,0))</f>
        <v>North America</v>
      </c>
      <c r="AQ205" s="24" t="str">
        <f>INDEX('Step 2-12'!$W:$W,MATCH('Step 2-12'!$AH205,'Step 2-12'!$R:$R,0))</f>
        <v>Retail</v>
      </c>
      <c r="AR205" s="24" t="str">
        <f>INDEX('Step 2-12'!$X:$X,MATCH('Step 2-12'!$AH205,'Step 2-12'!$R:$R,0))</f>
        <v>SMBs</v>
      </c>
      <c r="AS205" s="23" t="str">
        <f>INDEX('Step 2-12'!$AA:$AA,MATCH('Step 2-12'!$AH205,'Step 2-12'!$R:$R,0))</f>
        <v>Basic</v>
      </c>
      <c r="AT205" s="23" t="str">
        <f>INDEX('Step 2-12'!$AB:$AB,MATCH('Step 2-12'!$AH205,'Step 2-12'!$R:$R,0))</f>
        <v>Monthly</v>
      </c>
      <c r="AU205" s="23" t="str">
        <f>INDEX($J$20:$J$1603,MATCH($AH205,$B$20:$B$1603,0))</f>
        <v/>
      </c>
    </row>
    <row r="206" spans="1:47" x14ac:dyDescent="0.25">
      <c r="A206" t="s">
        <v>232</v>
      </c>
      <c r="B206" t="s">
        <v>229</v>
      </c>
      <c r="C206" t="s">
        <v>17</v>
      </c>
      <c r="D206" s="1" t="s">
        <v>18</v>
      </c>
      <c r="E206" s="1">
        <v>45134</v>
      </c>
      <c r="F206" s="1">
        <v>45164</v>
      </c>
      <c r="G206" t="s">
        <v>19</v>
      </c>
      <c r="H206">
        <v>75</v>
      </c>
      <c r="I206" s="23" t="str">
        <f>IF(AND(E206&lt;=EOMONTH('Step 1'!$C$7,0),F206&gt;='Step 1'!$C$7),"Yes","No")</f>
        <v>No</v>
      </c>
      <c r="J206" s="23" t="str">
        <f>IF(I206="Yes",IF(COUNTIFS($B$21:$B206,B206,$I$21:$I206,"Yes")=1,"Yes",""),"")</f>
        <v/>
      </c>
      <c r="K206" s="23" t="str">
        <f>IF(J206="Yes",IF(COUNTIFS($B:$B,B206,$F:$F,"&gt;="&amp;'Step 1'!$C$8)&gt;0,"Retained","Churned"),"")</f>
        <v/>
      </c>
      <c r="L206" s="24">
        <f>_xlfn.MINIFS($E:$E,$B:$B,B206)</f>
        <v>45041</v>
      </c>
      <c r="M206" s="24" t="str">
        <f>INDEX($C:$C,MATCH($L206,$E:$E,0))</f>
        <v>Basic</v>
      </c>
      <c r="N206" s="24" t="str">
        <f>INDEX($D:$D,MATCH($L206,$E:$E,0))</f>
        <v>Monthly</v>
      </c>
      <c r="O206" s="23" t="str">
        <f>INDEX('Step 2-12'!$W:$W,MATCH('Step 2-12'!$B206,'Step 2-12'!$R:$R,0))</f>
        <v>Healthcare</v>
      </c>
      <c r="P206" s="23" t="str">
        <f>INDEX('Step 2-12'!$Z:$Z,MATCH('Step 2-12'!$B206,'Step 2-12'!$R:$R,0))</f>
        <v>Email</v>
      </c>
      <c r="R206" t="s">
        <v>1716</v>
      </c>
      <c r="S206" t="s">
        <v>4599</v>
      </c>
      <c r="T206" t="s">
        <v>4600</v>
      </c>
      <c r="U206" t="s">
        <v>4601</v>
      </c>
      <c r="V206" t="s">
        <v>4039</v>
      </c>
      <c r="W206" t="s">
        <v>4046</v>
      </c>
      <c r="X206" t="s">
        <v>4034</v>
      </c>
      <c r="Y206" s="1">
        <v>45613</v>
      </c>
      <c r="Z206" t="s">
        <v>4023</v>
      </c>
      <c r="AA206" s="23" t="str">
        <f>INDEX('Step 2-12'!$M:$M,MATCH('Step 2-12'!$R206,'Step 2-12'!$B:$B,0))</f>
        <v>Pro</v>
      </c>
      <c r="AB206" s="23" t="str">
        <f>INDEX('Step 2-12'!$N:$N,MATCH('Step 2-12'!$R206,'Step 2-12'!$B:$B,0))</f>
        <v>Monthly</v>
      </c>
      <c r="AC206" s="23" t="str">
        <f t="shared" si="1"/>
        <v/>
      </c>
      <c r="AD206" s="23" t="str">
        <f>IF(COUNTIFS($AH:$AH,$R206,$AU:$AU,"Yes",$AJ:$AJ,"&gt;="&amp;'Step 1'!$C$7,$AJ:$AJ,"&lt;="&amp;'Step 1'!$C$8)&gt;0,"Yes","No")</f>
        <v>No</v>
      </c>
      <c r="AG206" t="s">
        <v>1998</v>
      </c>
      <c r="AH206" t="s">
        <v>373</v>
      </c>
      <c r="AI206" t="s">
        <v>380</v>
      </c>
      <c r="AJ206" s="1">
        <v>45001</v>
      </c>
      <c r="AK206" t="s">
        <v>17</v>
      </c>
      <c r="AL206" t="s">
        <v>18</v>
      </c>
      <c r="AM206">
        <v>75</v>
      </c>
      <c r="AN206">
        <v>60</v>
      </c>
      <c r="AO206" s="24" t="str">
        <f>INDEX('Step 2-12'!$Z:$Z,MATCH('Step 2-12'!$AH206,'Step 2-12'!$R:$R,0))</f>
        <v>Paid Search</v>
      </c>
      <c r="AP206" s="24" t="str">
        <f>INDEX('Step 2-12'!$V:$V,MATCH('Step 2-12'!$AH206,'Step 2-12'!$R:$R,0))</f>
        <v>North America</v>
      </c>
      <c r="AQ206" s="24" t="str">
        <f>INDEX('Step 2-12'!$W:$W,MATCH('Step 2-12'!$AH206,'Step 2-12'!$R:$R,0))</f>
        <v>Retail</v>
      </c>
      <c r="AR206" s="24" t="str">
        <f>INDEX('Step 2-12'!$X:$X,MATCH('Step 2-12'!$AH206,'Step 2-12'!$R:$R,0))</f>
        <v>SMBs</v>
      </c>
      <c r="AS206" s="23" t="str">
        <f>INDEX('Step 2-12'!$AA:$AA,MATCH('Step 2-12'!$AH206,'Step 2-12'!$R:$R,0))</f>
        <v>Basic</v>
      </c>
      <c r="AT206" s="23" t="str">
        <f>INDEX('Step 2-12'!$AB:$AB,MATCH('Step 2-12'!$AH206,'Step 2-12'!$R:$R,0))</f>
        <v>Monthly</v>
      </c>
      <c r="AU206" s="23" t="str">
        <f>INDEX($J$20:$J$1603,MATCH($AH206,$B$20:$B$1603,0))</f>
        <v/>
      </c>
    </row>
    <row r="207" spans="1:47" x14ac:dyDescent="0.25">
      <c r="A207" t="s">
        <v>233</v>
      </c>
      <c r="B207" t="s">
        <v>229</v>
      </c>
      <c r="C207" t="s">
        <v>17</v>
      </c>
      <c r="D207" s="1" t="s">
        <v>18</v>
      </c>
      <c r="E207" s="1">
        <v>45165</v>
      </c>
      <c r="F207" s="1">
        <v>45181</v>
      </c>
      <c r="G207" t="s">
        <v>47</v>
      </c>
      <c r="H207">
        <v>75</v>
      </c>
      <c r="I207" s="23" t="str">
        <f>IF(AND(E207&lt;=EOMONTH('Step 1'!$C$7,0),F207&gt;='Step 1'!$C$7),"Yes","No")</f>
        <v>No</v>
      </c>
      <c r="J207" s="23" t="str">
        <f>IF(I207="Yes",IF(COUNTIFS($B$21:$B207,B207,$I$21:$I207,"Yes")=1,"Yes",""),"")</f>
        <v/>
      </c>
      <c r="K207" s="23" t="str">
        <f>IF(J207="Yes",IF(COUNTIFS($B:$B,B207,$F:$F,"&gt;="&amp;'Step 1'!$C$8)&gt;0,"Retained","Churned"),"")</f>
        <v/>
      </c>
      <c r="L207" s="24">
        <f>_xlfn.MINIFS($E:$E,$B:$B,B207)</f>
        <v>45041</v>
      </c>
      <c r="M207" s="24" t="str">
        <f>INDEX($C:$C,MATCH($L207,$E:$E,0))</f>
        <v>Basic</v>
      </c>
      <c r="N207" s="24" t="str">
        <f>INDEX($D:$D,MATCH($L207,$E:$E,0))</f>
        <v>Monthly</v>
      </c>
      <c r="O207" s="23" t="str">
        <f>INDEX('Step 2-12'!$W:$W,MATCH('Step 2-12'!$B207,'Step 2-12'!$R:$R,0))</f>
        <v>Healthcare</v>
      </c>
      <c r="P207" s="23" t="str">
        <f>INDEX('Step 2-12'!$Z:$Z,MATCH('Step 2-12'!$B207,'Step 2-12'!$R:$R,0))</f>
        <v>Email</v>
      </c>
      <c r="R207" t="s">
        <v>1718</v>
      </c>
      <c r="S207" t="s">
        <v>4602</v>
      </c>
      <c r="T207" t="s">
        <v>4356</v>
      </c>
      <c r="U207" t="s">
        <v>4603</v>
      </c>
      <c r="V207" t="s">
        <v>4039</v>
      </c>
      <c r="W207" t="s">
        <v>4064</v>
      </c>
      <c r="X207" t="s">
        <v>4034</v>
      </c>
      <c r="Y207" s="1">
        <v>45546</v>
      </c>
      <c r="Z207" t="s">
        <v>4023</v>
      </c>
      <c r="AA207" s="23" t="str">
        <f>INDEX('Step 2-12'!$M:$M,MATCH('Step 2-12'!$R207,'Step 2-12'!$B:$B,0))</f>
        <v>Pro</v>
      </c>
      <c r="AB207" s="23" t="str">
        <f>INDEX('Step 2-12'!$N:$N,MATCH('Step 2-12'!$R207,'Step 2-12'!$B:$B,0))</f>
        <v>Monthly</v>
      </c>
      <c r="AC207" s="23" t="str">
        <f t="shared" si="1"/>
        <v/>
      </c>
      <c r="AD207" s="23" t="str">
        <f>IF(COUNTIFS($AH:$AH,$R207,$AU:$AU,"Yes",$AJ:$AJ,"&gt;="&amp;'Step 1'!$C$7,$AJ:$AJ,"&lt;="&amp;'Step 1'!$C$8)&gt;0,"Yes","No")</f>
        <v>No</v>
      </c>
      <c r="AG207" t="s">
        <v>1999</v>
      </c>
      <c r="AH207" t="s">
        <v>373</v>
      </c>
      <c r="AI207" t="s">
        <v>381</v>
      </c>
      <c r="AJ207" s="1">
        <v>45004</v>
      </c>
      <c r="AK207" t="s">
        <v>17</v>
      </c>
      <c r="AL207" t="s">
        <v>18</v>
      </c>
      <c r="AM207">
        <v>75</v>
      </c>
      <c r="AN207">
        <v>60</v>
      </c>
      <c r="AO207" s="24" t="str">
        <f>INDEX('Step 2-12'!$Z:$Z,MATCH('Step 2-12'!$AH207,'Step 2-12'!$R:$R,0))</f>
        <v>Paid Search</v>
      </c>
      <c r="AP207" s="24" t="str">
        <f>INDEX('Step 2-12'!$V:$V,MATCH('Step 2-12'!$AH207,'Step 2-12'!$R:$R,0))</f>
        <v>North America</v>
      </c>
      <c r="AQ207" s="24" t="str">
        <f>INDEX('Step 2-12'!$W:$W,MATCH('Step 2-12'!$AH207,'Step 2-12'!$R:$R,0))</f>
        <v>Retail</v>
      </c>
      <c r="AR207" s="24" t="str">
        <f>INDEX('Step 2-12'!$X:$X,MATCH('Step 2-12'!$AH207,'Step 2-12'!$R:$R,0))</f>
        <v>SMBs</v>
      </c>
      <c r="AS207" s="23" t="str">
        <f>INDEX('Step 2-12'!$AA:$AA,MATCH('Step 2-12'!$AH207,'Step 2-12'!$R:$R,0))</f>
        <v>Basic</v>
      </c>
      <c r="AT207" s="23" t="str">
        <f>INDEX('Step 2-12'!$AB:$AB,MATCH('Step 2-12'!$AH207,'Step 2-12'!$R:$R,0))</f>
        <v>Monthly</v>
      </c>
      <c r="AU207" s="23" t="str">
        <f>INDEX($J$20:$J$1603,MATCH($AH207,$B$20:$B$1603,0))</f>
        <v/>
      </c>
    </row>
    <row r="208" spans="1:47" x14ac:dyDescent="0.25">
      <c r="A208" t="s">
        <v>234</v>
      </c>
      <c r="B208" t="s">
        <v>235</v>
      </c>
      <c r="C208" t="s">
        <v>17</v>
      </c>
      <c r="D208" s="1" t="s">
        <v>18</v>
      </c>
      <c r="E208" s="1">
        <v>45121</v>
      </c>
      <c r="F208" s="1">
        <v>45151</v>
      </c>
      <c r="G208" t="s">
        <v>19</v>
      </c>
      <c r="H208">
        <v>75</v>
      </c>
      <c r="I208" s="23" t="str">
        <f>IF(AND(E208&lt;=EOMONTH('Step 1'!$C$7,0),F208&gt;='Step 1'!$C$7),"Yes","No")</f>
        <v>No</v>
      </c>
      <c r="J208" s="23" t="str">
        <f>IF(I208="Yes",IF(COUNTIFS($B$21:$B208,B208,$I$21:$I208,"Yes")=1,"Yes",""),"")</f>
        <v/>
      </c>
      <c r="K208" s="23" t="str">
        <f>IF(J208="Yes",IF(COUNTIFS($B:$B,B208,$F:$F,"&gt;="&amp;'Step 1'!$C$8)&gt;0,"Retained","Churned"),"")</f>
        <v/>
      </c>
      <c r="L208" s="24">
        <f>_xlfn.MINIFS($E:$E,$B:$B,B208)</f>
        <v>45121</v>
      </c>
      <c r="M208" s="24" t="str">
        <f>INDEX($C:$C,MATCH($L208,$E:$E,0))</f>
        <v>Basic</v>
      </c>
      <c r="N208" s="24" t="str">
        <f>INDEX($D:$D,MATCH($L208,$E:$E,0))</f>
        <v>Monthly</v>
      </c>
      <c r="O208" s="23" t="str">
        <f>INDEX('Step 2-12'!$W:$W,MATCH('Step 2-12'!$B208,'Step 2-12'!$R:$R,0))</f>
        <v>Tech</v>
      </c>
      <c r="P208" s="23" t="str">
        <f>INDEX('Step 2-12'!$Z:$Z,MATCH('Step 2-12'!$B208,'Step 2-12'!$R:$R,0))</f>
        <v>Content</v>
      </c>
      <c r="R208" t="s">
        <v>1723</v>
      </c>
      <c r="S208" t="s">
        <v>4604</v>
      </c>
      <c r="T208" t="s">
        <v>4605</v>
      </c>
      <c r="U208" t="s">
        <v>4606</v>
      </c>
      <c r="V208" t="s">
        <v>4045</v>
      </c>
      <c r="W208" t="s">
        <v>4064</v>
      </c>
      <c r="X208" t="s">
        <v>4034</v>
      </c>
      <c r="Y208" s="1">
        <v>44668</v>
      </c>
      <c r="Z208" t="s">
        <v>4035</v>
      </c>
      <c r="AA208" s="23" t="str">
        <f>INDEX('Step 2-12'!$M:$M,MATCH('Step 2-12'!$R208,'Step 2-12'!$B:$B,0))</f>
        <v>Basic</v>
      </c>
      <c r="AB208" s="23" t="str">
        <f>INDEX('Step 2-12'!$N:$N,MATCH('Step 2-12'!$R208,'Step 2-12'!$B:$B,0))</f>
        <v>Annual</v>
      </c>
      <c r="AC208" s="23" t="str">
        <f t="shared" si="1"/>
        <v>Yes</v>
      </c>
      <c r="AD208" s="23" t="str">
        <f>IF(COUNTIFS($AH:$AH,$R208,$AU:$AU,"Yes",$AJ:$AJ,"&gt;="&amp;'Step 1'!$C$7,$AJ:$AJ,"&lt;="&amp;'Step 1'!$C$8)&gt;0,"Yes","No")</f>
        <v>Yes</v>
      </c>
      <c r="AG208" t="s">
        <v>2000</v>
      </c>
      <c r="AH208" t="s">
        <v>373</v>
      </c>
      <c r="AI208" t="s">
        <v>382</v>
      </c>
      <c r="AJ208" s="1">
        <v>45035</v>
      </c>
      <c r="AK208" t="s">
        <v>17</v>
      </c>
      <c r="AL208" t="s">
        <v>18</v>
      </c>
      <c r="AM208">
        <v>75</v>
      </c>
      <c r="AN208">
        <v>60</v>
      </c>
      <c r="AO208" s="24" t="str">
        <f>INDEX('Step 2-12'!$Z:$Z,MATCH('Step 2-12'!$AH208,'Step 2-12'!$R:$R,0))</f>
        <v>Paid Search</v>
      </c>
      <c r="AP208" s="24" t="str">
        <f>INDEX('Step 2-12'!$V:$V,MATCH('Step 2-12'!$AH208,'Step 2-12'!$R:$R,0))</f>
        <v>North America</v>
      </c>
      <c r="AQ208" s="24" t="str">
        <f>INDEX('Step 2-12'!$W:$W,MATCH('Step 2-12'!$AH208,'Step 2-12'!$R:$R,0))</f>
        <v>Retail</v>
      </c>
      <c r="AR208" s="24" t="str">
        <f>INDEX('Step 2-12'!$X:$X,MATCH('Step 2-12'!$AH208,'Step 2-12'!$R:$R,0))</f>
        <v>SMBs</v>
      </c>
      <c r="AS208" s="23" t="str">
        <f>INDEX('Step 2-12'!$AA:$AA,MATCH('Step 2-12'!$AH208,'Step 2-12'!$R:$R,0))</f>
        <v>Basic</v>
      </c>
      <c r="AT208" s="23" t="str">
        <f>INDEX('Step 2-12'!$AB:$AB,MATCH('Step 2-12'!$AH208,'Step 2-12'!$R:$R,0))</f>
        <v>Monthly</v>
      </c>
      <c r="AU208" s="23" t="str">
        <f>INDEX($J$20:$J$1603,MATCH($AH208,$B$20:$B$1603,0))</f>
        <v/>
      </c>
    </row>
    <row r="209" spans="1:47" x14ac:dyDescent="0.25">
      <c r="A209" t="s">
        <v>236</v>
      </c>
      <c r="B209" t="s">
        <v>235</v>
      </c>
      <c r="C209" t="s">
        <v>17</v>
      </c>
      <c r="D209" s="1" t="s">
        <v>18</v>
      </c>
      <c r="E209" s="1">
        <v>45152</v>
      </c>
      <c r="F209" s="1">
        <v>45182</v>
      </c>
      <c r="G209" t="s">
        <v>19</v>
      </c>
      <c r="H209">
        <v>75</v>
      </c>
      <c r="I209" s="23" t="str">
        <f>IF(AND(E209&lt;=EOMONTH('Step 1'!$C$7,0),F209&gt;='Step 1'!$C$7),"Yes","No")</f>
        <v>No</v>
      </c>
      <c r="J209" s="23" t="str">
        <f>IF(I209="Yes",IF(COUNTIFS($B$21:$B209,B209,$I$21:$I209,"Yes")=1,"Yes",""),"")</f>
        <v/>
      </c>
      <c r="K209" s="23" t="str">
        <f>IF(J209="Yes",IF(COUNTIFS($B:$B,B209,$F:$F,"&gt;="&amp;'Step 1'!$C$8)&gt;0,"Retained","Churned"),"")</f>
        <v/>
      </c>
      <c r="L209" s="24">
        <f>_xlfn.MINIFS($E:$E,$B:$B,B209)</f>
        <v>45121</v>
      </c>
      <c r="M209" s="24" t="str">
        <f>INDEX($C:$C,MATCH($L209,$E:$E,0))</f>
        <v>Basic</v>
      </c>
      <c r="N209" s="24" t="str">
        <f>INDEX($D:$D,MATCH($L209,$E:$E,0))</f>
        <v>Monthly</v>
      </c>
      <c r="O209" s="23" t="str">
        <f>INDEX('Step 2-12'!$W:$W,MATCH('Step 2-12'!$B209,'Step 2-12'!$R:$R,0))</f>
        <v>Tech</v>
      </c>
      <c r="P209" s="23" t="str">
        <f>INDEX('Step 2-12'!$Z:$Z,MATCH('Step 2-12'!$B209,'Step 2-12'!$R:$R,0))</f>
        <v>Content</v>
      </c>
      <c r="R209" t="s">
        <v>1727</v>
      </c>
      <c r="S209" t="s">
        <v>4607</v>
      </c>
      <c r="T209" t="s">
        <v>4608</v>
      </c>
      <c r="U209" t="s">
        <v>4609</v>
      </c>
      <c r="V209" t="s">
        <v>4032</v>
      </c>
      <c r="W209" t="s">
        <v>4040</v>
      </c>
      <c r="X209" t="s">
        <v>86</v>
      </c>
      <c r="Y209" s="1">
        <v>45467</v>
      </c>
      <c r="Z209" t="s">
        <v>4023</v>
      </c>
      <c r="AA209" s="23" t="str">
        <f>INDEX('Step 2-12'!$M:$M,MATCH('Step 2-12'!$R209,'Step 2-12'!$B:$B,0))</f>
        <v>Pro</v>
      </c>
      <c r="AB209" s="23" t="str">
        <f>INDEX('Step 2-12'!$N:$N,MATCH('Step 2-12'!$R209,'Step 2-12'!$B:$B,0))</f>
        <v>Monthly</v>
      </c>
      <c r="AC209" s="23" t="str">
        <f t="shared" si="1"/>
        <v/>
      </c>
      <c r="AD209" s="23" t="str">
        <f>IF(COUNTIFS($AH:$AH,$R209,$AU:$AU,"Yes",$AJ:$AJ,"&gt;="&amp;'Step 1'!$C$7,$AJ:$AJ,"&lt;="&amp;'Step 1'!$C$8)&gt;0,"Yes","No")</f>
        <v>No</v>
      </c>
      <c r="AG209" t="s">
        <v>2001</v>
      </c>
      <c r="AH209" t="s">
        <v>373</v>
      </c>
      <c r="AI209" t="s">
        <v>382</v>
      </c>
      <c r="AJ209" s="1">
        <v>45065</v>
      </c>
      <c r="AK209" t="s">
        <v>17</v>
      </c>
      <c r="AL209" t="s">
        <v>18</v>
      </c>
      <c r="AM209">
        <v>75</v>
      </c>
      <c r="AN209">
        <v>60</v>
      </c>
      <c r="AO209" s="24" t="str">
        <f>INDEX('Step 2-12'!$Z:$Z,MATCH('Step 2-12'!$AH209,'Step 2-12'!$R:$R,0))</f>
        <v>Paid Search</v>
      </c>
      <c r="AP209" s="24" t="str">
        <f>INDEX('Step 2-12'!$V:$V,MATCH('Step 2-12'!$AH209,'Step 2-12'!$R:$R,0))</f>
        <v>North America</v>
      </c>
      <c r="AQ209" s="24" t="str">
        <f>INDEX('Step 2-12'!$W:$W,MATCH('Step 2-12'!$AH209,'Step 2-12'!$R:$R,0))</f>
        <v>Retail</v>
      </c>
      <c r="AR209" s="24" t="str">
        <f>INDEX('Step 2-12'!$X:$X,MATCH('Step 2-12'!$AH209,'Step 2-12'!$R:$R,0))</f>
        <v>SMBs</v>
      </c>
      <c r="AS209" s="23" t="str">
        <f>INDEX('Step 2-12'!$AA:$AA,MATCH('Step 2-12'!$AH209,'Step 2-12'!$R:$R,0))</f>
        <v>Basic</v>
      </c>
      <c r="AT209" s="23" t="str">
        <f>INDEX('Step 2-12'!$AB:$AB,MATCH('Step 2-12'!$AH209,'Step 2-12'!$R:$R,0))</f>
        <v>Monthly</v>
      </c>
      <c r="AU209" s="23" t="str">
        <f>INDEX($J$20:$J$1603,MATCH($AH209,$B$20:$B$1603,0))</f>
        <v/>
      </c>
    </row>
    <row r="210" spans="1:47" x14ac:dyDescent="0.25">
      <c r="A210" t="s">
        <v>237</v>
      </c>
      <c r="B210" t="s">
        <v>235</v>
      </c>
      <c r="C210" t="s">
        <v>17</v>
      </c>
      <c r="D210" s="1" t="s">
        <v>18</v>
      </c>
      <c r="E210" s="1">
        <v>45183</v>
      </c>
      <c r="F210" s="1">
        <v>45213</v>
      </c>
      <c r="G210" t="s">
        <v>73</v>
      </c>
      <c r="H210">
        <v>75</v>
      </c>
      <c r="I210" s="23" t="str">
        <f>IF(AND(E210&lt;=EOMONTH('Step 1'!$C$7,0),F210&gt;='Step 1'!$C$7),"Yes","No")</f>
        <v>No</v>
      </c>
      <c r="J210" s="23" t="str">
        <f>IF(I210="Yes",IF(COUNTIFS($B$21:$B210,B210,$I$21:$I210,"Yes")=1,"Yes",""),"")</f>
        <v/>
      </c>
      <c r="K210" s="23" t="str">
        <f>IF(J210="Yes",IF(COUNTIFS($B:$B,B210,$F:$F,"&gt;="&amp;'Step 1'!$C$8)&gt;0,"Retained","Churned"),"")</f>
        <v/>
      </c>
      <c r="L210" s="24">
        <f>_xlfn.MINIFS($E:$E,$B:$B,B210)</f>
        <v>45121</v>
      </c>
      <c r="M210" s="24" t="str">
        <f>INDEX($C:$C,MATCH($L210,$E:$E,0))</f>
        <v>Basic</v>
      </c>
      <c r="N210" s="24" t="str">
        <f>INDEX($D:$D,MATCH($L210,$E:$E,0))</f>
        <v>Monthly</v>
      </c>
      <c r="O210" s="23" t="str">
        <f>INDEX('Step 2-12'!$W:$W,MATCH('Step 2-12'!$B210,'Step 2-12'!$R:$R,0))</f>
        <v>Tech</v>
      </c>
      <c r="P210" s="23" t="str">
        <f>INDEX('Step 2-12'!$Z:$Z,MATCH('Step 2-12'!$B210,'Step 2-12'!$R:$R,0))</f>
        <v>Content</v>
      </c>
      <c r="R210" t="s">
        <v>1731</v>
      </c>
      <c r="S210" t="s">
        <v>4610</v>
      </c>
      <c r="T210" t="s">
        <v>4611</v>
      </c>
      <c r="U210" t="s">
        <v>4612</v>
      </c>
      <c r="V210" t="s">
        <v>4045</v>
      </c>
      <c r="W210" t="s">
        <v>4064</v>
      </c>
      <c r="X210" t="s">
        <v>4034</v>
      </c>
      <c r="Y210" s="1">
        <v>44593</v>
      </c>
      <c r="Z210" t="s">
        <v>4041</v>
      </c>
      <c r="AA210" s="23" t="str">
        <f>INDEX('Step 2-12'!$M:$M,MATCH('Step 2-12'!$R210,'Step 2-12'!$B:$B,0))</f>
        <v>Basic</v>
      </c>
      <c r="AB210" s="23" t="str">
        <f>INDEX('Step 2-12'!$N:$N,MATCH('Step 2-12'!$R210,'Step 2-12'!$B:$B,0))</f>
        <v>Monthly</v>
      </c>
      <c r="AC210" s="23" t="str">
        <f t="shared" si="1"/>
        <v/>
      </c>
      <c r="AD210" s="23" t="str">
        <f>IF(COUNTIFS($AH:$AH,$R210,$AU:$AU,"Yes",$AJ:$AJ,"&gt;="&amp;'Step 1'!$C$7,$AJ:$AJ,"&lt;="&amp;'Step 1'!$C$8)&gt;0,"Yes","No")</f>
        <v>No</v>
      </c>
      <c r="AG210" t="s">
        <v>2002</v>
      </c>
      <c r="AH210" t="s">
        <v>373</v>
      </c>
      <c r="AI210" t="s">
        <v>383</v>
      </c>
      <c r="AJ210" s="1">
        <v>45066</v>
      </c>
      <c r="AK210" t="s">
        <v>50</v>
      </c>
      <c r="AL210" t="s">
        <v>18</v>
      </c>
      <c r="AM210">
        <v>135</v>
      </c>
      <c r="AN210">
        <v>110.7</v>
      </c>
      <c r="AO210" s="24" t="str">
        <f>INDEX('Step 2-12'!$Z:$Z,MATCH('Step 2-12'!$AH210,'Step 2-12'!$R:$R,0))</f>
        <v>Paid Search</v>
      </c>
      <c r="AP210" s="24" t="str">
        <f>INDEX('Step 2-12'!$V:$V,MATCH('Step 2-12'!$AH210,'Step 2-12'!$R:$R,0))</f>
        <v>North America</v>
      </c>
      <c r="AQ210" s="24" t="str">
        <f>INDEX('Step 2-12'!$W:$W,MATCH('Step 2-12'!$AH210,'Step 2-12'!$R:$R,0))</f>
        <v>Retail</v>
      </c>
      <c r="AR210" s="24" t="str">
        <f>INDEX('Step 2-12'!$X:$X,MATCH('Step 2-12'!$AH210,'Step 2-12'!$R:$R,0))</f>
        <v>SMBs</v>
      </c>
      <c r="AS210" s="23" t="str">
        <f>INDEX('Step 2-12'!$AA:$AA,MATCH('Step 2-12'!$AH210,'Step 2-12'!$R:$R,0))</f>
        <v>Basic</v>
      </c>
      <c r="AT210" s="23" t="str">
        <f>INDEX('Step 2-12'!$AB:$AB,MATCH('Step 2-12'!$AH210,'Step 2-12'!$R:$R,0))</f>
        <v>Monthly</v>
      </c>
      <c r="AU210" s="23" t="str">
        <f>INDEX($J$20:$J$1603,MATCH($AH210,$B$20:$B$1603,0))</f>
        <v/>
      </c>
    </row>
    <row r="211" spans="1:47" x14ac:dyDescent="0.25">
      <c r="A211" t="s">
        <v>238</v>
      </c>
      <c r="B211" t="s">
        <v>235</v>
      </c>
      <c r="C211" t="s">
        <v>50</v>
      </c>
      <c r="D211" s="1" t="s">
        <v>18</v>
      </c>
      <c r="E211" s="1">
        <v>45214</v>
      </c>
      <c r="F211" s="1">
        <v>45244</v>
      </c>
      <c r="G211" t="s">
        <v>19</v>
      </c>
      <c r="H211">
        <v>135</v>
      </c>
      <c r="I211" s="23" t="str">
        <f>IF(AND(E211&lt;=EOMONTH('Step 1'!$C$7,0),F211&gt;='Step 1'!$C$7),"Yes","No")</f>
        <v>No</v>
      </c>
      <c r="J211" s="23" t="str">
        <f>IF(I211="Yes",IF(COUNTIFS($B$21:$B211,B211,$I$21:$I211,"Yes")=1,"Yes",""),"")</f>
        <v/>
      </c>
      <c r="K211" s="23" t="str">
        <f>IF(J211="Yes",IF(COUNTIFS($B:$B,B211,$F:$F,"&gt;="&amp;'Step 1'!$C$8)&gt;0,"Retained","Churned"),"")</f>
        <v/>
      </c>
      <c r="L211" s="24">
        <f>_xlfn.MINIFS($E:$E,$B:$B,B211)</f>
        <v>45121</v>
      </c>
      <c r="M211" s="24" t="str">
        <f>INDEX($C:$C,MATCH($L211,$E:$E,0))</f>
        <v>Basic</v>
      </c>
      <c r="N211" s="24" t="str">
        <f>INDEX($D:$D,MATCH($L211,$E:$E,0))</f>
        <v>Monthly</v>
      </c>
      <c r="O211" s="23" t="str">
        <f>INDEX('Step 2-12'!$W:$W,MATCH('Step 2-12'!$B211,'Step 2-12'!$R:$R,0))</f>
        <v>Tech</v>
      </c>
      <c r="P211" s="23" t="str">
        <f>INDEX('Step 2-12'!$Z:$Z,MATCH('Step 2-12'!$B211,'Step 2-12'!$R:$R,0))</f>
        <v>Content</v>
      </c>
      <c r="R211" t="s">
        <v>1739</v>
      </c>
      <c r="S211" t="s">
        <v>4613</v>
      </c>
      <c r="T211" t="s">
        <v>4614</v>
      </c>
      <c r="U211" t="s">
        <v>4615</v>
      </c>
      <c r="V211" t="s">
        <v>4045</v>
      </c>
      <c r="W211" t="s">
        <v>4040</v>
      </c>
      <c r="X211" t="s">
        <v>4034</v>
      </c>
      <c r="Y211" s="1">
        <v>44947</v>
      </c>
      <c r="Z211" t="s">
        <v>4035</v>
      </c>
      <c r="AA211" s="23" t="str">
        <f>INDEX('Step 2-12'!$M:$M,MATCH('Step 2-12'!$R211,'Step 2-12'!$B:$B,0))</f>
        <v>Basic</v>
      </c>
      <c r="AB211" s="23" t="str">
        <f>INDEX('Step 2-12'!$N:$N,MATCH('Step 2-12'!$R211,'Step 2-12'!$B:$B,0))</f>
        <v>Monthly</v>
      </c>
      <c r="AC211" s="23" t="str">
        <f t="shared" si="1"/>
        <v>Yes</v>
      </c>
      <c r="AD211" s="23" t="str">
        <f>IF(COUNTIFS($AH:$AH,$R211,$AU:$AU,"Yes",$AJ:$AJ,"&gt;="&amp;'Step 1'!$C$7,$AJ:$AJ,"&lt;="&amp;'Step 1'!$C$8)&gt;0,"Yes","No")</f>
        <v>Yes</v>
      </c>
      <c r="AG211" t="s">
        <v>2003</v>
      </c>
      <c r="AH211" t="s">
        <v>373</v>
      </c>
      <c r="AI211" t="s">
        <v>384</v>
      </c>
      <c r="AJ211" s="1">
        <v>45097</v>
      </c>
      <c r="AK211" t="s">
        <v>50</v>
      </c>
      <c r="AL211" t="s">
        <v>18</v>
      </c>
      <c r="AM211">
        <v>135</v>
      </c>
      <c r="AN211">
        <v>110.7</v>
      </c>
      <c r="AO211" s="24" t="str">
        <f>INDEX('Step 2-12'!$Z:$Z,MATCH('Step 2-12'!$AH211,'Step 2-12'!$R:$R,0))</f>
        <v>Paid Search</v>
      </c>
      <c r="AP211" s="24" t="str">
        <f>INDEX('Step 2-12'!$V:$V,MATCH('Step 2-12'!$AH211,'Step 2-12'!$R:$R,0))</f>
        <v>North America</v>
      </c>
      <c r="AQ211" s="24" t="str">
        <f>INDEX('Step 2-12'!$W:$W,MATCH('Step 2-12'!$AH211,'Step 2-12'!$R:$R,0))</f>
        <v>Retail</v>
      </c>
      <c r="AR211" s="24" t="str">
        <f>INDEX('Step 2-12'!$X:$X,MATCH('Step 2-12'!$AH211,'Step 2-12'!$R:$R,0))</f>
        <v>SMBs</v>
      </c>
      <c r="AS211" s="23" t="str">
        <f>INDEX('Step 2-12'!$AA:$AA,MATCH('Step 2-12'!$AH211,'Step 2-12'!$R:$R,0))</f>
        <v>Basic</v>
      </c>
      <c r="AT211" s="23" t="str">
        <f>INDEX('Step 2-12'!$AB:$AB,MATCH('Step 2-12'!$AH211,'Step 2-12'!$R:$R,0))</f>
        <v>Monthly</v>
      </c>
      <c r="AU211" s="23" t="str">
        <f>INDEX($J$20:$J$1603,MATCH($AH211,$B$20:$B$1603,0))</f>
        <v/>
      </c>
    </row>
    <row r="212" spans="1:47" x14ac:dyDescent="0.25">
      <c r="A212" t="s">
        <v>239</v>
      </c>
      <c r="B212" t="s">
        <v>235</v>
      </c>
      <c r="C212" t="s">
        <v>50</v>
      </c>
      <c r="D212" s="1" t="s">
        <v>18</v>
      </c>
      <c r="E212" s="1">
        <v>45245</v>
      </c>
      <c r="F212" s="1">
        <v>45275</v>
      </c>
      <c r="G212" t="s">
        <v>19</v>
      </c>
      <c r="H212">
        <v>135</v>
      </c>
      <c r="I212" s="23" t="str">
        <f>IF(AND(E212&lt;=EOMONTH('Step 1'!$C$7,0),F212&gt;='Step 1'!$C$7),"Yes","No")</f>
        <v>No</v>
      </c>
      <c r="J212" s="23" t="str">
        <f>IF(I212="Yes",IF(COUNTIFS($B$21:$B212,B212,$I$21:$I212,"Yes")=1,"Yes",""),"")</f>
        <v/>
      </c>
      <c r="K212" s="23" t="str">
        <f>IF(J212="Yes",IF(COUNTIFS($B:$B,B212,$F:$F,"&gt;="&amp;'Step 1'!$C$8)&gt;0,"Retained","Churned"),"")</f>
        <v/>
      </c>
      <c r="L212" s="24">
        <f>_xlfn.MINIFS($E:$E,$B:$B,B212)</f>
        <v>45121</v>
      </c>
      <c r="M212" s="24" t="str">
        <f>INDEX($C:$C,MATCH($L212,$E:$E,0))</f>
        <v>Basic</v>
      </c>
      <c r="N212" s="24" t="str">
        <f>INDEX($D:$D,MATCH($L212,$E:$E,0))</f>
        <v>Monthly</v>
      </c>
      <c r="O212" s="23" t="str">
        <f>INDEX('Step 2-12'!$W:$W,MATCH('Step 2-12'!$B212,'Step 2-12'!$R:$R,0))</f>
        <v>Tech</v>
      </c>
      <c r="P212" s="23" t="str">
        <f>INDEX('Step 2-12'!$Z:$Z,MATCH('Step 2-12'!$B212,'Step 2-12'!$R:$R,0))</f>
        <v>Content</v>
      </c>
      <c r="R212" t="s">
        <v>1741</v>
      </c>
      <c r="S212" t="s">
        <v>4616</v>
      </c>
      <c r="T212" t="s">
        <v>4617</v>
      </c>
      <c r="U212" t="s">
        <v>4618</v>
      </c>
      <c r="V212" t="s">
        <v>4045</v>
      </c>
      <c r="W212" t="s">
        <v>4033</v>
      </c>
      <c r="X212" t="s">
        <v>4054</v>
      </c>
      <c r="Y212" s="1">
        <v>45615</v>
      </c>
      <c r="Z212" t="s">
        <v>4035</v>
      </c>
      <c r="AA212" s="23" t="str">
        <f>INDEX('Step 2-12'!$M:$M,MATCH('Step 2-12'!$R212,'Step 2-12'!$B:$B,0))</f>
        <v>Pro</v>
      </c>
      <c r="AB212" s="23" t="str">
        <f>INDEX('Step 2-12'!$N:$N,MATCH('Step 2-12'!$R212,'Step 2-12'!$B:$B,0))</f>
        <v>Monthly</v>
      </c>
      <c r="AC212" s="23" t="str">
        <f t="shared" si="1"/>
        <v/>
      </c>
      <c r="AD212" s="23" t="str">
        <f>IF(COUNTIFS($AH:$AH,$R212,$AU:$AU,"Yes",$AJ:$AJ,"&gt;="&amp;'Step 1'!$C$7,$AJ:$AJ,"&lt;="&amp;'Step 1'!$C$8)&gt;0,"Yes","No")</f>
        <v>No</v>
      </c>
      <c r="AG212" t="s">
        <v>2004</v>
      </c>
      <c r="AH212" t="s">
        <v>373</v>
      </c>
      <c r="AI212" t="s">
        <v>384</v>
      </c>
      <c r="AJ212" s="1">
        <v>45127</v>
      </c>
      <c r="AK212" t="s">
        <v>50</v>
      </c>
      <c r="AL212" t="s">
        <v>18</v>
      </c>
      <c r="AM212">
        <v>135</v>
      </c>
      <c r="AN212">
        <v>110.7</v>
      </c>
      <c r="AO212" s="24" t="str">
        <f>INDEX('Step 2-12'!$Z:$Z,MATCH('Step 2-12'!$AH212,'Step 2-12'!$R:$R,0))</f>
        <v>Paid Search</v>
      </c>
      <c r="AP212" s="24" t="str">
        <f>INDEX('Step 2-12'!$V:$V,MATCH('Step 2-12'!$AH212,'Step 2-12'!$R:$R,0))</f>
        <v>North America</v>
      </c>
      <c r="AQ212" s="24" t="str">
        <f>INDEX('Step 2-12'!$W:$W,MATCH('Step 2-12'!$AH212,'Step 2-12'!$R:$R,0))</f>
        <v>Retail</v>
      </c>
      <c r="AR212" s="24" t="str">
        <f>INDEX('Step 2-12'!$X:$X,MATCH('Step 2-12'!$AH212,'Step 2-12'!$R:$R,0))</f>
        <v>SMBs</v>
      </c>
      <c r="AS212" s="23" t="str">
        <f>INDEX('Step 2-12'!$AA:$AA,MATCH('Step 2-12'!$AH212,'Step 2-12'!$R:$R,0))</f>
        <v>Basic</v>
      </c>
      <c r="AT212" s="23" t="str">
        <f>INDEX('Step 2-12'!$AB:$AB,MATCH('Step 2-12'!$AH212,'Step 2-12'!$R:$R,0))</f>
        <v>Monthly</v>
      </c>
      <c r="AU212" s="23" t="str">
        <f>INDEX($J$20:$J$1603,MATCH($AH212,$B$20:$B$1603,0))</f>
        <v/>
      </c>
    </row>
    <row r="213" spans="1:47" x14ac:dyDescent="0.25">
      <c r="A213" t="s">
        <v>240</v>
      </c>
      <c r="B213" t="s">
        <v>235</v>
      </c>
      <c r="C213" t="s">
        <v>50</v>
      </c>
      <c r="D213" s="1" t="s">
        <v>18</v>
      </c>
      <c r="E213" s="1">
        <v>45276</v>
      </c>
      <c r="F213" s="1">
        <v>45306</v>
      </c>
      <c r="G213" t="s">
        <v>19</v>
      </c>
      <c r="H213">
        <v>135</v>
      </c>
      <c r="I213" s="23" t="str">
        <f>IF(AND(E213&lt;=EOMONTH('Step 1'!$C$7,0),F213&gt;='Step 1'!$C$7),"Yes","No")</f>
        <v>No</v>
      </c>
      <c r="J213" s="23" t="str">
        <f>IF(I213="Yes",IF(COUNTIFS($B$21:$B213,B213,$I$21:$I213,"Yes")=1,"Yes",""),"")</f>
        <v/>
      </c>
      <c r="K213" s="23" t="str">
        <f>IF(J213="Yes",IF(COUNTIFS($B:$B,B213,$F:$F,"&gt;="&amp;'Step 1'!$C$8)&gt;0,"Retained","Churned"),"")</f>
        <v/>
      </c>
      <c r="L213" s="24">
        <f>_xlfn.MINIFS($E:$E,$B:$B,B213)</f>
        <v>45121</v>
      </c>
      <c r="M213" s="24" t="str">
        <f>INDEX($C:$C,MATCH($L213,$E:$E,0))</f>
        <v>Basic</v>
      </c>
      <c r="N213" s="24" t="str">
        <f>INDEX($D:$D,MATCH($L213,$E:$E,0))</f>
        <v>Monthly</v>
      </c>
      <c r="O213" s="23" t="str">
        <f>INDEX('Step 2-12'!$W:$W,MATCH('Step 2-12'!$B213,'Step 2-12'!$R:$R,0))</f>
        <v>Tech</v>
      </c>
      <c r="P213" s="23" t="str">
        <f>INDEX('Step 2-12'!$Z:$Z,MATCH('Step 2-12'!$B213,'Step 2-12'!$R:$R,0))</f>
        <v>Content</v>
      </c>
      <c r="R213" t="s">
        <v>1744</v>
      </c>
      <c r="S213" t="s">
        <v>4619</v>
      </c>
      <c r="T213" t="s">
        <v>4620</v>
      </c>
      <c r="U213" t="s">
        <v>4621</v>
      </c>
      <c r="V213" t="s">
        <v>4032</v>
      </c>
      <c r="W213" t="s">
        <v>4040</v>
      </c>
      <c r="X213" t="s">
        <v>4054</v>
      </c>
      <c r="Y213" s="1">
        <v>45134</v>
      </c>
      <c r="Z213" t="s">
        <v>4035</v>
      </c>
      <c r="AA213" s="23" t="str">
        <f>INDEX('Step 2-12'!$M:$M,MATCH('Step 2-12'!$R213,'Step 2-12'!$B:$B,0))</f>
        <v>Basic</v>
      </c>
      <c r="AB213" s="23" t="str">
        <f>INDEX('Step 2-12'!$N:$N,MATCH('Step 2-12'!$R213,'Step 2-12'!$B:$B,0))</f>
        <v>Monthly</v>
      </c>
      <c r="AC213" s="23" t="str">
        <f t="shared" si="1"/>
        <v/>
      </c>
      <c r="AD213" s="23" t="str">
        <f>IF(COUNTIFS($AH:$AH,$R213,$AU:$AU,"Yes",$AJ:$AJ,"&gt;="&amp;'Step 1'!$C$7,$AJ:$AJ,"&lt;="&amp;'Step 1'!$C$8)&gt;0,"Yes","No")</f>
        <v>No</v>
      </c>
      <c r="AG213" t="s">
        <v>2005</v>
      </c>
      <c r="AH213" t="s">
        <v>373</v>
      </c>
      <c r="AI213" t="s">
        <v>385</v>
      </c>
      <c r="AJ213" s="1">
        <v>45128</v>
      </c>
      <c r="AK213" t="s">
        <v>50</v>
      </c>
      <c r="AL213" t="s">
        <v>18</v>
      </c>
      <c r="AM213">
        <v>135</v>
      </c>
      <c r="AN213">
        <v>110.7</v>
      </c>
      <c r="AO213" s="24" t="str">
        <f>INDEX('Step 2-12'!$Z:$Z,MATCH('Step 2-12'!$AH213,'Step 2-12'!$R:$R,0))</f>
        <v>Paid Search</v>
      </c>
      <c r="AP213" s="24" t="str">
        <f>INDEX('Step 2-12'!$V:$V,MATCH('Step 2-12'!$AH213,'Step 2-12'!$R:$R,0))</f>
        <v>North America</v>
      </c>
      <c r="AQ213" s="24" t="str">
        <f>INDEX('Step 2-12'!$W:$W,MATCH('Step 2-12'!$AH213,'Step 2-12'!$R:$R,0))</f>
        <v>Retail</v>
      </c>
      <c r="AR213" s="24" t="str">
        <f>INDEX('Step 2-12'!$X:$X,MATCH('Step 2-12'!$AH213,'Step 2-12'!$R:$R,0))</f>
        <v>SMBs</v>
      </c>
      <c r="AS213" s="23" t="str">
        <f>INDEX('Step 2-12'!$AA:$AA,MATCH('Step 2-12'!$AH213,'Step 2-12'!$R:$R,0))</f>
        <v>Basic</v>
      </c>
      <c r="AT213" s="23" t="str">
        <f>INDEX('Step 2-12'!$AB:$AB,MATCH('Step 2-12'!$AH213,'Step 2-12'!$R:$R,0))</f>
        <v>Monthly</v>
      </c>
      <c r="AU213" s="23" t="str">
        <f>INDEX($J$20:$J$1603,MATCH($AH213,$B$20:$B$1603,0))</f>
        <v/>
      </c>
    </row>
    <row r="214" spans="1:47" x14ac:dyDescent="0.25">
      <c r="A214" t="s">
        <v>241</v>
      </c>
      <c r="B214" t="s">
        <v>235</v>
      </c>
      <c r="C214" t="s">
        <v>50</v>
      </c>
      <c r="D214" s="1" t="s">
        <v>18</v>
      </c>
      <c r="E214" s="1">
        <v>45307</v>
      </c>
      <c r="F214" s="1">
        <v>45337</v>
      </c>
      <c r="G214" t="s">
        <v>19</v>
      </c>
      <c r="H214">
        <v>135</v>
      </c>
      <c r="I214" s="23" t="str">
        <f>IF(AND(E214&lt;=EOMONTH('Step 1'!$C$7,0),F214&gt;='Step 1'!$C$7),"Yes","No")</f>
        <v>No</v>
      </c>
      <c r="J214" s="23" t="str">
        <f>IF(I214="Yes",IF(COUNTIFS($B$21:$B214,B214,$I$21:$I214,"Yes")=1,"Yes",""),"")</f>
        <v/>
      </c>
      <c r="K214" s="23" t="str">
        <f>IF(J214="Yes",IF(COUNTIFS($B:$B,B214,$F:$F,"&gt;="&amp;'Step 1'!$C$8)&gt;0,"Retained","Churned"),"")</f>
        <v/>
      </c>
      <c r="L214" s="24">
        <f>_xlfn.MINIFS($E:$E,$B:$B,B214)</f>
        <v>45121</v>
      </c>
      <c r="M214" s="24" t="str">
        <f>INDEX($C:$C,MATCH($L214,$E:$E,0))</f>
        <v>Basic</v>
      </c>
      <c r="N214" s="24" t="str">
        <f>INDEX($D:$D,MATCH($L214,$E:$E,0))</f>
        <v>Monthly</v>
      </c>
      <c r="O214" s="23" t="str">
        <f>INDEX('Step 2-12'!$W:$W,MATCH('Step 2-12'!$B214,'Step 2-12'!$R:$R,0))</f>
        <v>Tech</v>
      </c>
      <c r="P214" s="23" t="str">
        <f>INDEX('Step 2-12'!$Z:$Z,MATCH('Step 2-12'!$B214,'Step 2-12'!$R:$R,0))</f>
        <v>Content</v>
      </c>
      <c r="R214" t="s">
        <v>1746</v>
      </c>
      <c r="S214" t="s">
        <v>4622</v>
      </c>
      <c r="T214" t="s">
        <v>4623</v>
      </c>
      <c r="U214" t="s">
        <v>4624</v>
      </c>
      <c r="V214" t="s">
        <v>4045</v>
      </c>
      <c r="W214" t="s">
        <v>4085</v>
      </c>
      <c r="X214" t="s">
        <v>4034</v>
      </c>
      <c r="Y214" s="1">
        <v>45295</v>
      </c>
      <c r="Z214" t="s">
        <v>4050</v>
      </c>
      <c r="AA214" s="23" t="str">
        <f>INDEX('Step 2-12'!$M:$M,MATCH('Step 2-12'!$R214,'Step 2-12'!$B:$B,0))</f>
        <v>Basic</v>
      </c>
      <c r="AB214" s="23" t="str">
        <f>INDEX('Step 2-12'!$N:$N,MATCH('Step 2-12'!$R214,'Step 2-12'!$B:$B,0))</f>
        <v>Monthly</v>
      </c>
      <c r="AC214" s="23" t="str">
        <f t="shared" ref="AC214:AC220" si="2">INDEX($J$20:$J$1603,MATCH($R214,$B$20:$B$1603,0))</f>
        <v/>
      </c>
      <c r="AD214" s="23" t="str">
        <f>IF(COUNTIFS($AH:$AH,$R214,$AU:$AU,"Yes",$AJ:$AJ,"&gt;="&amp;'Step 1'!$C$7,$AJ:$AJ,"&lt;="&amp;'Step 1'!$C$8)&gt;0,"Yes","No")</f>
        <v>No</v>
      </c>
      <c r="AG214" t="s">
        <v>2006</v>
      </c>
      <c r="AH214" t="s">
        <v>373</v>
      </c>
      <c r="AI214" t="s">
        <v>386</v>
      </c>
      <c r="AJ214" s="1">
        <v>45159</v>
      </c>
      <c r="AK214" t="s">
        <v>50</v>
      </c>
      <c r="AL214" t="s">
        <v>18</v>
      </c>
      <c r="AM214">
        <v>135</v>
      </c>
      <c r="AN214">
        <v>110.7</v>
      </c>
      <c r="AO214" s="24" t="str">
        <f>INDEX('Step 2-12'!$Z:$Z,MATCH('Step 2-12'!$AH214,'Step 2-12'!$R:$R,0))</f>
        <v>Paid Search</v>
      </c>
      <c r="AP214" s="24" t="str">
        <f>INDEX('Step 2-12'!$V:$V,MATCH('Step 2-12'!$AH214,'Step 2-12'!$R:$R,0))</f>
        <v>North America</v>
      </c>
      <c r="AQ214" s="24" t="str">
        <f>INDEX('Step 2-12'!$W:$W,MATCH('Step 2-12'!$AH214,'Step 2-12'!$R:$R,0))</f>
        <v>Retail</v>
      </c>
      <c r="AR214" s="24" t="str">
        <f>INDEX('Step 2-12'!$X:$X,MATCH('Step 2-12'!$AH214,'Step 2-12'!$R:$R,0))</f>
        <v>SMBs</v>
      </c>
      <c r="AS214" s="23" t="str">
        <f>INDEX('Step 2-12'!$AA:$AA,MATCH('Step 2-12'!$AH214,'Step 2-12'!$R:$R,0))</f>
        <v>Basic</v>
      </c>
      <c r="AT214" s="23" t="str">
        <f>INDEX('Step 2-12'!$AB:$AB,MATCH('Step 2-12'!$AH214,'Step 2-12'!$R:$R,0))</f>
        <v>Monthly</v>
      </c>
      <c r="AU214" s="23" t="str">
        <f>INDEX($J$20:$J$1603,MATCH($AH214,$B$20:$B$1603,0))</f>
        <v/>
      </c>
    </row>
    <row r="215" spans="1:47" x14ac:dyDescent="0.25">
      <c r="A215" t="s">
        <v>242</v>
      </c>
      <c r="B215" t="s">
        <v>235</v>
      </c>
      <c r="C215" t="s">
        <v>50</v>
      </c>
      <c r="D215" s="1" t="s">
        <v>18</v>
      </c>
      <c r="E215" s="1">
        <v>45338</v>
      </c>
      <c r="F215" s="1">
        <v>45368</v>
      </c>
      <c r="G215" t="s">
        <v>19</v>
      </c>
      <c r="H215">
        <v>135</v>
      </c>
      <c r="I215" s="23" t="str">
        <f>IF(AND(E215&lt;=EOMONTH('Step 1'!$C$7,0),F215&gt;='Step 1'!$C$7),"Yes","No")</f>
        <v>No</v>
      </c>
      <c r="J215" s="23" t="str">
        <f>IF(I215="Yes",IF(COUNTIFS($B$21:$B215,B215,$I$21:$I215,"Yes")=1,"Yes",""),"")</f>
        <v/>
      </c>
      <c r="K215" s="23" t="str">
        <f>IF(J215="Yes",IF(COUNTIFS($B:$B,B215,$F:$F,"&gt;="&amp;'Step 1'!$C$8)&gt;0,"Retained","Churned"),"")</f>
        <v/>
      </c>
      <c r="L215" s="24">
        <f>_xlfn.MINIFS($E:$E,$B:$B,B215)</f>
        <v>45121</v>
      </c>
      <c r="M215" s="24" t="str">
        <f>INDEX($C:$C,MATCH($L215,$E:$E,0))</f>
        <v>Basic</v>
      </c>
      <c r="N215" s="24" t="str">
        <f>INDEX($D:$D,MATCH($L215,$E:$E,0))</f>
        <v>Monthly</v>
      </c>
      <c r="O215" s="23" t="str">
        <f>INDEX('Step 2-12'!$W:$W,MATCH('Step 2-12'!$B215,'Step 2-12'!$R:$R,0))</f>
        <v>Tech</v>
      </c>
      <c r="P215" s="23" t="str">
        <f>INDEX('Step 2-12'!$Z:$Z,MATCH('Step 2-12'!$B215,'Step 2-12'!$R:$R,0))</f>
        <v>Content</v>
      </c>
      <c r="R215" t="s">
        <v>1759</v>
      </c>
      <c r="S215" t="s">
        <v>4625</v>
      </c>
      <c r="T215" t="s">
        <v>4626</v>
      </c>
      <c r="U215" t="s">
        <v>4627</v>
      </c>
      <c r="V215" t="s">
        <v>4045</v>
      </c>
      <c r="W215" t="s">
        <v>4064</v>
      </c>
      <c r="X215" t="s">
        <v>4034</v>
      </c>
      <c r="Y215" s="1">
        <v>44808</v>
      </c>
      <c r="Z215" t="s">
        <v>4035</v>
      </c>
      <c r="AA215" s="23" t="str">
        <f>INDEX('Step 2-12'!$M:$M,MATCH('Step 2-12'!$R215,'Step 2-12'!$B:$B,0))</f>
        <v>Pro</v>
      </c>
      <c r="AB215" s="23" t="str">
        <f>INDEX('Step 2-12'!$N:$N,MATCH('Step 2-12'!$R215,'Step 2-12'!$B:$B,0))</f>
        <v>Monthly</v>
      </c>
      <c r="AC215" s="23" t="str">
        <f t="shared" si="2"/>
        <v/>
      </c>
      <c r="AD215" s="23" t="str">
        <f>IF(COUNTIFS($AH:$AH,$R215,$AU:$AU,"Yes",$AJ:$AJ,"&gt;="&amp;'Step 1'!$C$7,$AJ:$AJ,"&lt;="&amp;'Step 1'!$C$8)&gt;0,"Yes","No")</f>
        <v>No</v>
      </c>
      <c r="AG215" t="s">
        <v>2007</v>
      </c>
      <c r="AH215" t="s">
        <v>373</v>
      </c>
      <c r="AI215" t="s">
        <v>387</v>
      </c>
      <c r="AJ215" s="1">
        <v>45190</v>
      </c>
      <c r="AK215" t="s">
        <v>50</v>
      </c>
      <c r="AL215" t="s">
        <v>18</v>
      </c>
      <c r="AM215">
        <v>135</v>
      </c>
      <c r="AN215">
        <v>110.7</v>
      </c>
      <c r="AO215" s="24" t="str">
        <f>INDEX('Step 2-12'!$Z:$Z,MATCH('Step 2-12'!$AH215,'Step 2-12'!$R:$R,0))</f>
        <v>Paid Search</v>
      </c>
      <c r="AP215" s="24" t="str">
        <f>INDEX('Step 2-12'!$V:$V,MATCH('Step 2-12'!$AH215,'Step 2-12'!$R:$R,0))</f>
        <v>North America</v>
      </c>
      <c r="AQ215" s="24" t="str">
        <f>INDEX('Step 2-12'!$W:$W,MATCH('Step 2-12'!$AH215,'Step 2-12'!$R:$R,0))</f>
        <v>Retail</v>
      </c>
      <c r="AR215" s="24" t="str">
        <f>INDEX('Step 2-12'!$X:$X,MATCH('Step 2-12'!$AH215,'Step 2-12'!$R:$R,0))</f>
        <v>SMBs</v>
      </c>
      <c r="AS215" s="23" t="str">
        <f>INDEX('Step 2-12'!$AA:$AA,MATCH('Step 2-12'!$AH215,'Step 2-12'!$R:$R,0))</f>
        <v>Basic</v>
      </c>
      <c r="AT215" s="23" t="str">
        <f>INDEX('Step 2-12'!$AB:$AB,MATCH('Step 2-12'!$AH215,'Step 2-12'!$R:$R,0))</f>
        <v>Monthly</v>
      </c>
      <c r="AU215" s="23" t="str">
        <f>INDEX($J$20:$J$1603,MATCH($AH215,$B$20:$B$1603,0))</f>
        <v/>
      </c>
    </row>
    <row r="216" spans="1:47" x14ac:dyDescent="0.25">
      <c r="A216" t="s">
        <v>243</v>
      </c>
      <c r="B216" t="s">
        <v>235</v>
      </c>
      <c r="C216" t="s">
        <v>50</v>
      </c>
      <c r="D216" s="1" t="s">
        <v>18</v>
      </c>
      <c r="E216" s="1">
        <v>45369</v>
      </c>
      <c r="F216" s="1">
        <v>45399</v>
      </c>
      <c r="G216" t="s">
        <v>19</v>
      </c>
      <c r="H216">
        <v>135</v>
      </c>
      <c r="I216" s="23" t="str">
        <f>IF(AND(E216&lt;=EOMONTH('Step 1'!$C$7,0),F216&gt;='Step 1'!$C$7),"Yes","No")</f>
        <v>No</v>
      </c>
      <c r="J216" s="23" t="str">
        <f>IF(I216="Yes",IF(COUNTIFS($B$21:$B216,B216,$I$21:$I216,"Yes")=1,"Yes",""),"")</f>
        <v/>
      </c>
      <c r="K216" s="23" t="str">
        <f>IF(J216="Yes",IF(COUNTIFS($B:$B,B216,$F:$F,"&gt;="&amp;'Step 1'!$C$8)&gt;0,"Retained","Churned"),"")</f>
        <v/>
      </c>
      <c r="L216" s="24">
        <f>_xlfn.MINIFS($E:$E,$B:$B,B216)</f>
        <v>45121</v>
      </c>
      <c r="M216" s="24" t="str">
        <f>INDEX($C:$C,MATCH($L216,$E:$E,0))</f>
        <v>Basic</v>
      </c>
      <c r="N216" s="24" t="str">
        <f>INDEX($D:$D,MATCH($L216,$E:$E,0))</f>
        <v>Monthly</v>
      </c>
      <c r="O216" s="23" t="str">
        <f>INDEX('Step 2-12'!$W:$W,MATCH('Step 2-12'!$B216,'Step 2-12'!$R:$R,0))</f>
        <v>Tech</v>
      </c>
      <c r="P216" s="23" t="str">
        <f>INDEX('Step 2-12'!$Z:$Z,MATCH('Step 2-12'!$B216,'Step 2-12'!$R:$R,0))</f>
        <v>Content</v>
      </c>
      <c r="R216" t="s">
        <v>1788</v>
      </c>
      <c r="S216" t="s">
        <v>4628</v>
      </c>
      <c r="T216" t="s">
        <v>4629</v>
      </c>
      <c r="U216" t="s">
        <v>4630</v>
      </c>
      <c r="V216" t="s">
        <v>4045</v>
      </c>
      <c r="W216" t="s">
        <v>4064</v>
      </c>
      <c r="X216" t="s">
        <v>4034</v>
      </c>
      <c r="Y216" s="1">
        <v>45493</v>
      </c>
      <c r="Z216" t="s">
        <v>4041</v>
      </c>
      <c r="AA216" s="23" t="str">
        <f>INDEX('Step 2-12'!$M:$M,MATCH('Step 2-12'!$R216,'Step 2-12'!$B:$B,0))</f>
        <v>Basic</v>
      </c>
      <c r="AB216" s="23" t="str">
        <f>INDEX('Step 2-12'!$N:$N,MATCH('Step 2-12'!$R216,'Step 2-12'!$B:$B,0))</f>
        <v>Monthly</v>
      </c>
      <c r="AC216" s="23" t="str">
        <f t="shared" si="2"/>
        <v/>
      </c>
      <c r="AD216" s="23" t="str">
        <f>IF(COUNTIFS($AH:$AH,$R216,$AU:$AU,"Yes",$AJ:$AJ,"&gt;="&amp;'Step 1'!$C$7,$AJ:$AJ,"&lt;="&amp;'Step 1'!$C$8)&gt;0,"Yes","No")</f>
        <v>No</v>
      </c>
      <c r="AG216" t="s">
        <v>2008</v>
      </c>
      <c r="AH216" t="s">
        <v>373</v>
      </c>
      <c r="AI216" t="s">
        <v>387</v>
      </c>
      <c r="AJ216" s="1">
        <v>45220</v>
      </c>
      <c r="AK216" t="s">
        <v>50</v>
      </c>
      <c r="AL216" t="s">
        <v>18</v>
      </c>
      <c r="AM216">
        <v>135</v>
      </c>
      <c r="AN216">
        <v>110.7</v>
      </c>
      <c r="AO216" s="24" t="str">
        <f>INDEX('Step 2-12'!$Z:$Z,MATCH('Step 2-12'!$AH216,'Step 2-12'!$R:$R,0))</f>
        <v>Paid Search</v>
      </c>
      <c r="AP216" s="24" t="str">
        <f>INDEX('Step 2-12'!$V:$V,MATCH('Step 2-12'!$AH216,'Step 2-12'!$R:$R,0))</f>
        <v>North America</v>
      </c>
      <c r="AQ216" s="24" t="str">
        <f>INDEX('Step 2-12'!$W:$W,MATCH('Step 2-12'!$AH216,'Step 2-12'!$R:$R,0))</f>
        <v>Retail</v>
      </c>
      <c r="AR216" s="24" t="str">
        <f>INDEX('Step 2-12'!$X:$X,MATCH('Step 2-12'!$AH216,'Step 2-12'!$R:$R,0))</f>
        <v>SMBs</v>
      </c>
      <c r="AS216" s="23" t="str">
        <f>INDEX('Step 2-12'!$AA:$AA,MATCH('Step 2-12'!$AH216,'Step 2-12'!$R:$R,0))</f>
        <v>Basic</v>
      </c>
      <c r="AT216" s="23" t="str">
        <f>INDEX('Step 2-12'!$AB:$AB,MATCH('Step 2-12'!$AH216,'Step 2-12'!$R:$R,0))</f>
        <v>Monthly</v>
      </c>
      <c r="AU216" s="23" t="str">
        <f>INDEX($J$20:$J$1603,MATCH($AH216,$B$20:$B$1603,0))</f>
        <v/>
      </c>
    </row>
    <row r="217" spans="1:47" x14ac:dyDescent="0.25">
      <c r="A217" t="s">
        <v>244</v>
      </c>
      <c r="B217" t="s">
        <v>235</v>
      </c>
      <c r="C217" t="s">
        <v>50</v>
      </c>
      <c r="D217" s="1" t="s">
        <v>18</v>
      </c>
      <c r="E217" s="1">
        <v>45400</v>
      </c>
      <c r="F217" s="1">
        <v>45430</v>
      </c>
      <c r="G217" t="s">
        <v>19</v>
      </c>
      <c r="H217">
        <v>135</v>
      </c>
      <c r="I217" s="23" t="str">
        <f>IF(AND(E217&lt;=EOMONTH('Step 1'!$C$7,0),F217&gt;='Step 1'!$C$7),"Yes","No")</f>
        <v>No</v>
      </c>
      <c r="J217" s="23" t="str">
        <f>IF(I217="Yes",IF(COUNTIFS($B$21:$B217,B217,$I$21:$I217,"Yes")=1,"Yes",""),"")</f>
        <v/>
      </c>
      <c r="K217" s="23" t="str">
        <f>IF(J217="Yes",IF(COUNTIFS($B:$B,B217,$F:$F,"&gt;="&amp;'Step 1'!$C$8)&gt;0,"Retained","Churned"),"")</f>
        <v/>
      </c>
      <c r="L217" s="24">
        <f>_xlfn.MINIFS($E:$E,$B:$B,B217)</f>
        <v>45121</v>
      </c>
      <c r="M217" s="24" t="str">
        <f>INDEX($C:$C,MATCH($L217,$E:$E,0))</f>
        <v>Basic</v>
      </c>
      <c r="N217" s="24" t="str">
        <f>INDEX($D:$D,MATCH($L217,$E:$E,0))</f>
        <v>Monthly</v>
      </c>
      <c r="O217" s="23" t="str">
        <f>INDEX('Step 2-12'!$W:$W,MATCH('Step 2-12'!$B217,'Step 2-12'!$R:$R,0))</f>
        <v>Tech</v>
      </c>
      <c r="P217" s="23" t="str">
        <f>INDEX('Step 2-12'!$Z:$Z,MATCH('Step 2-12'!$B217,'Step 2-12'!$R:$R,0))</f>
        <v>Content</v>
      </c>
      <c r="R217" t="s">
        <v>1795</v>
      </c>
      <c r="S217" t="s">
        <v>4631</v>
      </c>
      <c r="T217" t="s">
        <v>4632</v>
      </c>
      <c r="U217" t="s">
        <v>4633</v>
      </c>
      <c r="V217" t="s">
        <v>4045</v>
      </c>
      <c r="W217" t="s">
        <v>4033</v>
      </c>
      <c r="X217" t="s">
        <v>4034</v>
      </c>
      <c r="Y217" s="1">
        <v>45634</v>
      </c>
      <c r="Z217" t="s">
        <v>4041</v>
      </c>
      <c r="AA217" s="23" t="str">
        <f>INDEX('Step 2-12'!$M:$M,MATCH('Step 2-12'!$R217,'Step 2-12'!$B:$B,0))</f>
        <v>Pro</v>
      </c>
      <c r="AB217" s="23" t="str">
        <f>INDEX('Step 2-12'!$N:$N,MATCH('Step 2-12'!$R217,'Step 2-12'!$B:$B,0))</f>
        <v>Monthly</v>
      </c>
      <c r="AC217" s="23" t="str">
        <f t="shared" si="2"/>
        <v/>
      </c>
      <c r="AD217" s="23" t="str">
        <f>IF(COUNTIFS($AH:$AH,$R217,$AU:$AU,"Yes",$AJ:$AJ,"&gt;="&amp;'Step 1'!$C$7,$AJ:$AJ,"&lt;="&amp;'Step 1'!$C$8)&gt;0,"Yes","No")</f>
        <v>No</v>
      </c>
      <c r="AG217" t="s">
        <v>2009</v>
      </c>
      <c r="AH217" t="s">
        <v>373</v>
      </c>
      <c r="AI217" t="s">
        <v>388</v>
      </c>
      <c r="AJ217" s="1">
        <v>45221</v>
      </c>
      <c r="AK217" t="s">
        <v>50</v>
      </c>
      <c r="AL217" t="s">
        <v>18</v>
      </c>
      <c r="AM217">
        <v>135</v>
      </c>
      <c r="AN217">
        <v>110.7</v>
      </c>
      <c r="AO217" s="24" t="str">
        <f>INDEX('Step 2-12'!$Z:$Z,MATCH('Step 2-12'!$AH217,'Step 2-12'!$R:$R,0))</f>
        <v>Paid Search</v>
      </c>
      <c r="AP217" s="24" t="str">
        <f>INDEX('Step 2-12'!$V:$V,MATCH('Step 2-12'!$AH217,'Step 2-12'!$R:$R,0))</f>
        <v>North America</v>
      </c>
      <c r="AQ217" s="24" t="str">
        <f>INDEX('Step 2-12'!$W:$W,MATCH('Step 2-12'!$AH217,'Step 2-12'!$R:$R,0))</f>
        <v>Retail</v>
      </c>
      <c r="AR217" s="24" t="str">
        <f>INDEX('Step 2-12'!$X:$X,MATCH('Step 2-12'!$AH217,'Step 2-12'!$R:$R,0))</f>
        <v>SMBs</v>
      </c>
      <c r="AS217" s="23" t="str">
        <f>INDEX('Step 2-12'!$AA:$AA,MATCH('Step 2-12'!$AH217,'Step 2-12'!$R:$R,0))</f>
        <v>Basic</v>
      </c>
      <c r="AT217" s="23" t="str">
        <f>INDEX('Step 2-12'!$AB:$AB,MATCH('Step 2-12'!$AH217,'Step 2-12'!$R:$R,0))</f>
        <v>Monthly</v>
      </c>
      <c r="AU217" s="23" t="str">
        <f>INDEX($J$20:$J$1603,MATCH($AH217,$B$20:$B$1603,0))</f>
        <v/>
      </c>
    </row>
    <row r="218" spans="1:47" x14ac:dyDescent="0.25">
      <c r="A218" t="s">
        <v>245</v>
      </c>
      <c r="B218" t="s">
        <v>235</v>
      </c>
      <c r="C218" t="s">
        <v>50</v>
      </c>
      <c r="D218" s="1" t="s">
        <v>18</v>
      </c>
      <c r="E218" s="1">
        <v>45431</v>
      </c>
      <c r="F218" s="1">
        <v>45461</v>
      </c>
      <c r="G218" t="s">
        <v>19</v>
      </c>
      <c r="H218">
        <v>135</v>
      </c>
      <c r="I218" s="23" t="str">
        <f>IF(AND(E218&lt;=EOMONTH('Step 1'!$C$7,0),F218&gt;='Step 1'!$C$7),"Yes","No")</f>
        <v>No</v>
      </c>
      <c r="J218" s="23" t="str">
        <f>IF(I218="Yes",IF(COUNTIFS($B$21:$B218,B218,$I$21:$I218,"Yes")=1,"Yes",""),"")</f>
        <v/>
      </c>
      <c r="K218" s="23" t="str">
        <f>IF(J218="Yes",IF(COUNTIFS($B:$B,B218,$F:$F,"&gt;="&amp;'Step 1'!$C$8)&gt;0,"Retained","Churned"),"")</f>
        <v/>
      </c>
      <c r="L218" s="24">
        <f>_xlfn.MINIFS($E:$E,$B:$B,B218)</f>
        <v>45121</v>
      </c>
      <c r="M218" s="24" t="str">
        <f>INDEX($C:$C,MATCH($L218,$E:$E,0))</f>
        <v>Basic</v>
      </c>
      <c r="N218" s="24" t="str">
        <f>INDEX($D:$D,MATCH($L218,$E:$E,0))</f>
        <v>Monthly</v>
      </c>
      <c r="O218" s="23" t="str">
        <f>INDEX('Step 2-12'!$W:$W,MATCH('Step 2-12'!$B218,'Step 2-12'!$R:$R,0))</f>
        <v>Tech</v>
      </c>
      <c r="P218" s="23" t="str">
        <f>INDEX('Step 2-12'!$Z:$Z,MATCH('Step 2-12'!$B218,'Step 2-12'!$R:$R,0))</f>
        <v>Content</v>
      </c>
      <c r="R218" t="s">
        <v>1797</v>
      </c>
      <c r="S218" t="s">
        <v>4634</v>
      </c>
      <c r="T218" t="s">
        <v>4635</v>
      </c>
      <c r="U218" t="s">
        <v>4636</v>
      </c>
      <c r="V218" t="s">
        <v>4045</v>
      </c>
      <c r="W218" t="s">
        <v>4064</v>
      </c>
      <c r="X218" t="s">
        <v>4034</v>
      </c>
      <c r="Y218" s="1">
        <v>45621</v>
      </c>
      <c r="Z218" t="s">
        <v>4069</v>
      </c>
      <c r="AA218" s="23" t="str">
        <f>INDEX('Step 2-12'!$M:$M,MATCH('Step 2-12'!$R218,'Step 2-12'!$B:$B,0))</f>
        <v>Pro</v>
      </c>
      <c r="AB218" s="23" t="str">
        <f>INDEX('Step 2-12'!$N:$N,MATCH('Step 2-12'!$R218,'Step 2-12'!$B:$B,0))</f>
        <v>Monthly</v>
      </c>
      <c r="AC218" s="23" t="str">
        <f t="shared" si="2"/>
        <v/>
      </c>
      <c r="AD218" s="23" t="str">
        <f>IF(COUNTIFS($AH:$AH,$R218,$AU:$AU,"Yes",$AJ:$AJ,"&gt;="&amp;'Step 1'!$C$7,$AJ:$AJ,"&lt;="&amp;'Step 1'!$C$8)&gt;0,"Yes","No")</f>
        <v>No</v>
      </c>
      <c r="AG218" t="s">
        <v>2010</v>
      </c>
      <c r="AH218" t="s">
        <v>373</v>
      </c>
      <c r="AI218" t="s">
        <v>389</v>
      </c>
      <c r="AJ218" s="1">
        <v>45252</v>
      </c>
      <c r="AK218" t="s">
        <v>17</v>
      </c>
      <c r="AL218" t="s">
        <v>18</v>
      </c>
      <c r="AM218">
        <v>75</v>
      </c>
      <c r="AN218">
        <v>60</v>
      </c>
      <c r="AO218" s="24" t="str">
        <f>INDEX('Step 2-12'!$Z:$Z,MATCH('Step 2-12'!$AH218,'Step 2-12'!$R:$R,0))</f>
        <v>Paid Search</v>
      </c>
      <c r="AP218" s="24" t="str">
        <f>INDEX('Step 2-12'!$V:$V,MATCH('Step 2-12'!$AH218,'Step 2-12'!$R:$R,0))</f>
        <v>North America</v>
      </c>
      <c r="AQ218" s="24" t="str">
        <f>INDEX('Step 2-12'!$W:$W,MATCH('Step 2-12'!$AH218,'Step 2-12'!$R:$R,0))</f>
        <v>Retail</v>
      </c>
      <c r="AR218" s="24" t="str">
        <f>INDEX('Step 2-12'!$X:$X,MATCH('Step 2-12'!$AH218,'Step 2-12'!$R:$R,0))</f>
        <v>SMBs</v>
      </c>
      <c r="AS218" s="23" t="str">
        <f>INDEX('Step 2-12'!$AA:$AA,MATCH('Step 2-12'!$AH218,'Step 2-12'!$R:$R,0))</f>
        <v>Basic</v>
      </c>
      <c r="AT218" s="23" t="str">
        <f>INDEX('Step 2-12'!$AB:$AB,MATCH('Step 2-12'!$AH218,'Step 2-12'!$R:$R,0))</f>
        <v>Monthly</v>
      </c>
      <c r="AU218" s="23" t="str">
        <f>INDEX($J$20:$J$1603,MATCH($AH218,$B$20:$B$1603,0))</f>
        <v/>
      </c>
    </row>
    <row r="219" spans="1:47" x14ac:dyDescent="0.25">
      <c r="A219" t="s">
        <v>246</v>
      </c>
      <c r="B219" t="s">
        <v>235</v>
      </c>
      <c r="C219" t="s">
        <v>50</v>
      </c>
      <c r="D219" s="1" t="s">
        <v>18</v>
      </c>
      <c r="E219" s="1">
        <v>45462</v>
      </c>
      <c r="F219" s="1">
        <v>45492</v>
      </c>
      <c r="G219" t="s">
        <v>19</v>
      </c>
      <c r="H219">
        <v>135</v>
      </c>
      <c r="I219" s="23" t="str">
        <f>IF(AND(E219&lt;=EOMONTH('Step 1'!$C$7,0),F219&gt;='Step 1'!$C$7),"Yes","No")</f>
        <v>No</v>
      </c>
      <c r="J219" s="23" t="str">
        <f>IF(I219="Yes",IF(COUNTIFS($B$21:$B219,B219,$I$21:$I219,"Yes")=1,"Yes",""),"")</f>
        <v/>
      </c>
      <c r="K219" s="23" t="str">
        <f>IF(J219="Yes",IF(COUNTIFS($B:$B,B219,$F:$F,"&gt;="&amp;'Step 1'!$C$8)&gt;0,"Retained","Churned"),"")</f>
        <v/>
      </c>
      <c r="L219" s="24">
        <f>_xlfn.MINIFS($E:$E,$B:$B,B219)</f>
        <v>45121</v>
      </c>
      <c r="M219" s="24" t="str">
        <f>INDEX($C:$C,MATCH($L219,$E:$E,0))</f>
        <v>Basic</v>
      </c>
      <c r="N219" s="24" t="str">
        <f>INDEX($D:$D,MATCH($L219,$E:$E,0))</f>
        <v>Monthly</v>
      </c>
      <c r="O219" s="23" t="str">
        <f>INDEX('Step 2-12'!$W:$W,MATCH('Step 2-12'!$B219,'Step 2-12'!$R:$R,0))</f>
        <v>Tech</v>
      </c>
      <c r="P219" s="23" t="str">
        <f>INDEX('Step 2-12'!$Z:$Z,MATCH('Step 2-12'!$B219,'Step 2-12'!$R:$R,0))</f>
        <v>Content</v>
      </c>
      <c r="R219" t="s">
        <v>1800</v>
      </c>
      <c r="S219" t="s">
        <v>4637</v>
      </c>
      <c r="T219" t="s">
        <v>4638</v>
      </c>
      <c r="U219" t="s">
        <v>4639</v>
      </c>
      <c r="V219" t="s">
        <v>4045</v>
      </c>
      <c r="W219" t="s">
        <v>4064</v>
      </c>
      <c r="X219" t="s">
        <v>4034</v>
      </c>
      <c r="Y219" s="1">
        <v>44771</v>
      </c>
      <c r="Z219" t="s">
        <v>4035</v>
      </c>
      <c r="AA219" s="23" t="str">
        <f>INDEX('Step 2-12'!$M:$M,MATCH('Step 2-12'!$R219,'Step 2-12'!$B:$B,0))</f>
        <v>Basic</v>
      </c>
      <c r="AB219" s="23" t="str">
        <f>INDEX('Step 2-12'!$N:$N,MATCH('Step 2-12'!$R219,'Step 2-12'!$B:$B,0))</f>
        <v>Monthly</v>
      </c>
      <c r="AC219" s="23" t="str">
        <f t="shared" si="2"/>
        <v/>
      </c>
      <c r="AD219" s="23" t="str">
        <f>IF(COUNTIFS($AH:$AH,$R219,$AU:$AU,"Yes",$AJ:$AJ,"&gt;="&amp;'Step 1'!$C$7,$AJ:$AJ,"&lt;="&amp;'Step 1'!$C$8)&gt;0,"Yes","No")</f>
        <v>No</v>
      </c>
      <c r="AG219" t="s">
        <v>2011</v>
      </c>
      <c r="AH219" t="s">
        <v>373</v>
      </c>
      <c r="AI219" t="s">
        <v>389</v>
      </c>
      <c r="AJ219" s="1">
        <v>45282</v>
      </c>
      <c r="AK219" t="s">
        <v>17</v>
      </c>
      <c r="AL219" t="s">
        <v>18</v>
      </c>
      <c r="AM219">
        <v>75</v>
      </c>
      <c r="AN219">
        <v>60</v>
      </c>
      <c r="AO219" s="24" t="str">
        <f>INDEX('Step 2-12'!$Z:$Z,MATCH('Step 2-12'!$AH219,'Step 2-12'!$R:$R,0))</f>
        <v>Paid Search</v>
      </c>
      <c r="AP219" s="24" t="str">
        <f>INDEX('Step 2-12'!$V:$V,MATCH('Step 2-12'!$AH219,'Step 2-12'!$R:$R,0))</f>
        <v>North America</v>
      </c>
      <c r="AQ219" s="24" t="str">
        <f>INDEX('Step 2-12'!$W:$W,MATCH('Step 2-12'!$AH219,'Step 2-12'!$R:$R,0))</f>
        <v>Retail</v>
      </c>
      <c r="AR219" s="24" t="str">
        <f>INDEX('Step 2-12'!$X:$X,MATCH('Step 2-12'!$AH219,'Step 2-12'!$R:$R,0))</f>
        <v>SMBs</v>
      </c>
      <c r="AS219" s="23" t="str">
        <f>INDEX('Step 2-12'!$AA:$AA,MATCH('Step 2-12'!$AH219,'Step 2-12'!$R:$R,0))</f>
        <v>Basic</v>
      </c>
      <c r="AT219" s="23" t="str">
        <f>INDEX('Step 2-12'!$AB:$AB,MATCH('Step 2-12'!$AH219,'Step 2-12'!$R:$R,0))</f>
        <v>Monthly</v>
      </c>
      <c r="AU219" s="23" t="str">
        <f>INDEX($J$20:$J$1603,MATCH($AH219,$B$20:$B$1603,0))</f>
        <v/>
      </c>
    </row>
    <row r="220" spans="1:47" x14ac:dyDescent="0.25">
      <c r="A220" t="s">
        <v>247</v>
      </c>
      <c r="B220" t="s">
        <v>235</v>
      </c>
      <c r="C220" t="s">
        <v>50</v>
      </c>
      <c r="D220" s="1" t="s">
        <v>18</v>
      </c>
      <c r="E220" s="1">
        <v>45493</v>
      </c>
      <c r="F220" s="1">
        <v>45511</v>
      </c>
      <c r="G220" t="s">
        <v>47</v>
      </c>
      <c r="H220">
        <v>135</v>
      </c>
      <c r="I220" s="23" t="str">
        <f>IF(AND(E220&lt;=EOMONTH('Step 1'!$C$7,0),F220&gt;='Step 1'!$C$7),"Yes","No")</f>
        <v>No</v>
      </c>
      <c r="J220" s="23" t="str">
        <f>IF(I220="Yes",IF(COUNTIFS($B$21:$B220,B220,$I$21:$I220,"Yes")=1,"Yes",""),"")</f>
        <v/>
      </c>
      <c r="K220" s="23" t="str">
        <f>IF(J220="Yes",IF(COUNTIFS($B:$B,B220,$F:$F,"&gt;="&amp;'Step 1'!$C$8)&gt;0,"Retained","Churned"),"")</f>
        <v/>
      </c>
      <c r="L220" s="24">
        <f>_xlfn.MINIFS($E:$E,$B:$B,B220)</f>
        <v>45121</v>
      </c>
      <c r="M220" s="24" t="str">
        <f>INDEX($C:$C,MATCH($L220,$E:$E,0))</f>
        <v>Basic</v>
      </c>
      <c r="N220" s="24" t="str">
        <f>INDEX($D:$D,MATCH($L220,$E:$E,0))</f>
        <v>Monthly</v>
      </c>
      <c r="O220" s="23" t="str">
        <f>INDEX('Step 2-12'!$W:$W,MATCH('Step 2-12'!$B220,'Step 2-12'!$R:$R,0))</f>
        <v>Tech</v>
      </c>
      <c r="P220" s="23" t="str">
        <f>INDEX('Step 2-12'!$Z:$Z,MATCH('Step 2-12'!$B220,'Step 2-12'!$R:$R,0))</f>
        <v>Content</v>
      </c>
      <c r="R220" t="s">
        <v>1804</v>
      </c>
      <c r="S220" t="s">
        <v>4640</v>
      </c>
      <c r="T220" t="s">
        <v>4641</v>
      </c>
      <c r="U220" t="s">
        <v>4642</v>
      </c>
      <c r="V220" t="s">
        <v>4039</v>
      </c>
      <c r="W220" t="s">
        <v>4046</v>
      </c>
      <c r="X220" t="s">
        <v>4034</v>
      </c>
      <c r="Y220" s="1">
        <v>45394</v>
      </c>
      <c r="Z220" t="s">
        <v>4069</v>
      </c>
      <c r="AA220" s="23" t="str">
        <f>INDEX('Step 2-12'!$M:$M,MATCH('Step 2-12'!$R220,'Step 2-12'!$B:$B,0))</f>
        <v>Pro</v>
      </c>
      <c r="AB220" s="23" t="str">
        <f>INDEX('Step 2-12'!$N:$N,MATCH('Step 2-12'!$R220,'Step 2-12'!$B:$B,0))</f>
        <v>Monthly</v>
      </c>
      <c r="AC220" s="23" t="str">
        <f t="shared" si="2"/>
        <v/>
      </c>
      <c r="AD220" s="23" t="str">
        <f>IF(COUNTIFS($AH:$AH,$R220,$AU:$AU,"Yes",$AJ:$AJ,"&gt;="&amp;'Step 1'!$C$7,$AJ:$AJ,"&lt;="&amp;'Step 1'!$C$8)&gt;0,"Yes","No")</f>
        <v>No</v>
      </c>
      <c r="AG220" t="s">
        <v>2012</v>
      </c>
      <c r="AH220" t="s">
        <v>373</v>
      </c>
      <c r="AI220" t="s">
        <v>390</v>
      </c>
      <c r="AJ220" s="1">
        <v>45283</v>
      </c>
      <c r="AK220" t="s">
        <v>50</v>
      </c>
      <c r="AL220" t="s">
        <v>18</v>
      </c>
      <c r="AM220">
        <v>135</v>
      </c>
      <c r="AN220">
        <v>110.7</v>
      </c>
      <c r="AO220" s="24" t="str">
        <f>INDEX('Step 2-12'!$Z:$Z,MATCH('Step 2-12'!$AH220,'Step 2-12'!$R:$R,0))</f>
        <v>Paid Search</v>
      </c>
      <c r="AP220" s="24" t="str">
        <f>INDEX('Step 2-12'!$V:$V,MATCH('Step 2-12'!$AH220,'Step 2-12'!$R:$R,0))</f>
        <v>North America</v>
      </c>
      <c r="AQ220" s="24" t="str">
        <f>INDEX('Step 2-12'!$W:$W,MATCH('Step 2-12'!$AH220,'Step 2-12'!$R:$R,0))</f>
        <v>Retail</v>
      </c>
      <c r="AR220" s="24" t="str">
        <f>INDEX('Step 2-12'!$X:$X,MATCH('Step 2-12'!$AH220,'Step 2-12'!$R:$R,0))</f>
        <v>SMBs</v>
      </c>
      <c r="AS220" s="23" t="str">
        <f>INDEX('Step 2-12'!$AA:$AA,MATCH('Step 2-12'!$AH220,'Step 2-12'!$R:$R,0))</f>
        <v>Basic</v>
      </c>
      <c r="AT220" s="23" t="str">
        <f>INDEX('Step 2-12'!$AB:$AB,MATCH('Step 2-12'!$AH220,'Step 2-12'!$R:$R,0))</f>
        <v>Monthly</v>
      </c>
      <c r="AU220" s="23" t="str">
        <f>INDEX($J$20:$J$1603,MATCH($AH220,$B$20:$B$1603,0))</f>
        <v/>
      </c>
    </row>
    <row r="221" spans="1:47" x14ac:dyDescent="0.25">
      <c r="A221" t="s">
        <v>248</v>
      </c>
      <c r="B221" t="s">
        <v>249</v>
      </c>
      <c r="C221" t="s">
        <v>50</v>
      </c>
      <c r="D221" s="1" t="s">
        <v>51</v>
      </c>
      <c r="E221" s="1">
        <v>45533</v>
      </c>
      <c r="F221" s="1">
        <v>45658</v>
      </c>
      <c r="G221" t="s">
        <v>19</v>
      </c>
      <c r="H221">
        <v>120</v>
      </c>
      <c r="I221" s="23" t="str">
        <f>IF(AND(E221&lt;=EOMONTH('Step 1'!$C$7,0),F221&gt;='Step 1'!$C$7),"Yes","No")</f>
        <v>No</v>
      </c>
      <c r="J221" s="23" t="str">
        <f>IF(I221="Yes",IF(COUNTIFS($B$21:$B221,B221,$I$21:$I221,"Yes")=1,"Yes",""),"")</f>
        <v/>
      </c>
      <c r="K221" s="23" t="str">
        <f>IF(J221="Yes",IF(COUNTIFS($B:$B,B221,$F:$F,"&gt;="&amp;'Step 1'!$C$8)&gt;0,"Retained","Churned"),"")</f>
        <v/>
      </c>
      <c r="L221" s="24">
        <f>_xlfn.MINIFS($E:$E,$B:$B,B221)</f>
        <v>45533</v>
      </c>
      <c r="M221" s="24" t="str">
        <f>INDEX($C:$C,MATCH($L221,$E:$E,0))</f>
        <v>Pro</v>
      </c>
      <c r="N221" s="24" t="str">
        <f>INDEX($D:$D,MATCH($L221,$E:$E,0))</f>
        <v>Annual</v>
      </c>
      <c r="O221" s="23" t="str">
        <f>INDEX('Step 2-12'!$W:$W,MATCH('Step 2-12'!$B221,'Step 2-12'!$R:$R,0))</f>
        <v>Healthcare</v>
      </c>
      <c r="P221" s="23" t="str">
        <f>INDEX('Step 2-12'!$Z:$Z,MATCH('Step 2-12'!$B221,'Step 2-12'!$R:$R,0))</f>
        <v>Paid Search</v>
      </c>
      <c r="AG221" t="s">
        <v>2013</v>
      </c>
      <c r="AH221" t="s">
        <v>373</v>
      </c>
      <c r="AI221" t="s">
        <v>391</v>
      </c>
      <c r="AJ221" s="1">
        <v>45314</v>
      </c>
      <c r="AK221" t="s">
        <v>50</v>
      </c>
      <c r="AL221" t="s">
        <v>18</v>
      </c>
      <c r="AM221">
        <v>135</v>
      </c>
      <c r="AN221">
        <v>110.7</v>
      </c>
      <c r="AO221" s="24" t="str">
        <f>INDEX('Step 2-12'!$Z:$Z,MATCH('Step 2-12'!$AH221,'Step 2-12'!$R:$R,0))</f>
        <v>Paid Search</v>
      </c>
      <c r="AP221" s="24" t="str">
        <f>INDEX('Step 2-12'!$V:$V,MATCH('Step 2-12'!$AH221,'Step 2-12'!$R:$R,0))</f>
        <v>North America</v>
      </c>
      <c r="AQ221" s="24" t="str">
        <f>INDEX('Step 2-12'!$W:$W,MATCH('Step 2-12'!$AH221,'Step 2-12'!$R:$R,0))</f>
        <v>Retail</v>
      </c>
      <c r="AR221" s="24" t="str">
        <f>INDEX('Step 2-12'!$X:$X,MATCH('Step 2-12'!$AH221,'Step 2-12'!$R:$R,0))</f>
        <v>SMBs</v>
      </c>
      <c r="AS221" s="23" t="str">
        <f>INDEX('Step 2-12'!$AA:$AA,MATCH('Step 2-12'!$AH221,'Step 2-12'!$R:$R,0))</f>
        <v>Basic</v>
      </c>
      <c r="AT221" s="23" t="str">
        <f>INDEX('Step 2-12'!$AB:$AB,MATCH('Step 2-12'!$AH221,'Step 2-12'!$R:$R,0))</f>
        <v>Monthly</v>
      </c>
      <c r="AU221" s="23" t="str">
        <f>INDEX($J$20:$J$1603,MATCH($AH221,$B$20:$B$1603,0))</f>
        <v/>
      </c>
    </row>
    <row r="222" spans="1:47" x14ac:dyDescent="0.25">
      <c r="A222" t="s">
        <v>250</v>
      </c>
      <c r="B222" t="s">
        <v>251</v>
      </c>
      <c r="C222" t="s">
        <v>50</v>
      </c>
      <c r="D222" s="1" t="s">
        <v>51</v>
      </c>
      <c r="E222" s="1">
        <v>44748</v>
      </c>
      <c r="F222" s="1">
        <v>45113</v>
      </c>
      <c r="G222" t="s">
        <v>19</v>
      </c>
      <c r="H222">
        <v>120</v>
      </c>
      <c r="I222" s="23" t="str">
        <f>IF(AND(E222&lt;=EOMONTH('Step 1'!$C$7,0),F222&gt;='Step 1'!$C$7),"Yes","No")</f>
        <v>Yes</v>
      </c>
      <c r="J222" s="23" t="str">
        <f>IF(I222="Yes",IF(COUNTIFS($B$21:$B222,B222,$I$21:$I222,"Yes")=1,"Yes",""),"")</f>
        <v>Yes</v>
      </c>
      <c r="K222" s="23" t="str">
        <f>IF(J222="Yes",IF(COUNTIFS($B:$B,B222,$F:$F,"&gt;="&amp;'Step 1'!$C$8)&gt;0,"Retained","Churned"),"")</f>
        <v>Retained</v>
      </c>
      <c r="L222" s="24">
        <f>_xlfn.MINIFS($E:$E,$B:$B,B222)</f>
        <v>44748</v>
      </c>
      <c r="M222" s="24" t="str">
        <f>INDEX($C:$C,MATCH($L222,$E:$E,0))</f>
        <v>Pro</v>
      </c>
      <c r="N222" s="24" t="str">
        <f>INDEX($D:$D,MATCH($L222,$E:$E,0))</f>
        <v>Annual</v>
      </c>
      <c r="O222" s="23" t="str">
        <f>INDEX('Step 2-12'!$W:$W,MATCH('Step 2-12'!$B222,'Step 2-12'!$R:$R,0))</f>
        <v>Tech</v>
      </c>
      <c r="P222" s="23" t="str">
        <f>INDEX('Step 2-12'!$Z:$Z,MATCH('Step 2-12'!$B222,'Step 2-12'!$R:$R,0))</f>
        <v>Social Media</v>
      </c>
      <c r="AG222" t="s">
        <v>2014</v>
      </c>
      <c r="AH222" t="s">
        <v>373</v>
      </c>
      <c r="AI222" t="s">
        <v>392</v>
      </c>
      <c r="AJ222" s="1">
        <v>45345</v>
      </c>
      <c r="AK222" t="s">
        <v>50</v>
      </c>
      <c r="AL222" t="s">
        <v>18</v>
      </c>
      <c r="AM222">
        <v>135</v>
      </c>
      <c r="AN222">
        <v>110.7</v>
      </c>
      <c r="AO222" s="24" t="str">
        <f>INDEX('Step 2-12'!$Z:$Z,MATCH('Step 2-12'!$AH222,'Step 2-12'!$R:$R,0))</f>
        <v>Paid Search</v>
      </c>
      <c r="AP222" s="24" t="str">
        <f>INDEX('Step 2-12'!$V:$V,MATCH('Step 2-12'!$AH222,'Step 2-12'!$R:$R,0))</f>
        <v>North America</v>
      </c>
      <c r="AQ222" s="24" t="str">
        <f>INDEX('Step 2-12'!$W:$W,MATCH('Step 2-12'!$AH222,'Step 2-12'!$R:$R,0))</f>
        <v>Retail</v>
      </c>
      <c r="AR222" s="24" t="str">
        <f>INDEX('Step 2-12'!$X:$X,MATCH('Step 2-12'!$AH222,'Step 2-12'!$R:$R,0))</f>
        <v>SMBs</v>
      </c>
      <c r="AS222" s="23" t="str">
        <f>INDEX('Step 2-12'!$AA:$AA,MATCH('Step 2-12'!$AH222,'Step 2-12'!$R:$R,0))</f>
        <v>Basic</v>
      </c>
      <c r="AT222" s="23" t="str">
        <f>INDEX('Step 2-12'!$AB:$AB,MATCH('Step 2-12'!$AH222,'Step 2-12'!$R:$R,0))</f>
        <v>Monthly</v>
      </c>
      <c r="AU222" s="23" t="str">
        <f>INDEX($J$20:$J$1603,MATCH($AH222,$B$20:$B$1603,0))</f>
        <v/>
      </c>
    </row>
    <row r="223" spans="1:47" x14ac:dyDescent="0.25">
      <c r="A223" t="s">
        <v>252</v>
      </c>
      <c r="B223" t="s">
        <v>251</v>
      </c>
      <c r="C223" t="s">
        <v>50</v>
      </c>
      <c r="D223" s="1" t="s">
        <v>51</v>
      </c>
      <c r="E223" s="1">
        <v>45114</v>
      </c>
      <c r="F223" s="1">
        <v>45297</v>
      </c>
      <c r="G223" t="s">
        <v>47</v>
      </c>
      <c r="H223">
        <v>120</v>
      </c>
      <c r="I223" s="23" t="str">
        <f>IF(AND(E223&lt;=EOMONTH('Step 1'!$C$7,0),F223&gt;='Step 1'!$C$7),"Yes","No")</f>
        <v>No</v>
      </c>
      <c r="J223" s="23" t="str">
        <f>IF(I223="Yes",IF(COUNTIFS($B$21:$B223,B223,$I$21:$I223,"Yes")=1,"Yes",""),"")</f>
        <v/>
      </c>
      <c r="K223" s="23" t="str">
        <f>IF(J223="Yes",IF(COUNTIFS($B:$B,B223,$F:$F,"&gt;="&amp;'Step 1'!$C$8)&gt;0,"Retained","Churned"),"")</f>
        <v/>
      </c>
      <c r="L223" s="24">
        <f>_xlfn.MINIFS($E:$E,$B:$B,B223)</f>
        <v>44748</v>
      </c>
      <c r="M223" s="24" t="str">
        <f>INDEX($C:$C,MATCH($L223,$E:$E,0))</f>
        <v>Pro</v>
      </c>
      <c r="N223" s="24" t="str">
        <f>INDEX($D:$D,MATCH($L223,$E:$E,0))</f>
        <v>Annual</v>
      </c>
      <c r="O223" s="23" t="str">
        <f>INDEX('Step 2-12'!$W:$W,MATCH('Step 2-12'!$B223,'Step 2-12'!$R:$R,0))</f>
        <v>Tech</v>
      </c>
      <c r="P223" s="23" t="str">
        <f>INDEX('Step 2-12'!$Z:$Z,MATCH('Step 2-12'!$B223,'Step 2-12'!$R:$R,0))</f>
        <v>Social Media</v>
      </c>
      <c r="AG223" t="s">
        <v>2015</v>
      </c>
      <c r="AH223" t="s">
        <v>373</v>
      </c>
      <c r="AI223" t="s">
        <v>392</v>
      </c>
      <c r="AJ223" s="1">
        <v>45374</v>
      </c>
      <c r="AK223" t="s">
        <v>50</v>
      </c>
      <c r="AL223" t="s">
        <v>18</v>
      </c>
      <c r="AM223">
        <v>135</v>
      </c>
      <c r="AN223">
        <v>110.7</v>
      </c>
      <c r="AO223" s="24" t="str">
        <f>INDEX('Step 2-12'!$Z:$Z,MATCH('Step 2-12'!$AH223,'Step 2-12'!$R:$R,0))</f>
        <v>Paid Search</v>
      </c>
      <c r="AP223" s="24" t="str">
        <f>INDEX('Step 2-12'!$V:$V,MATCH('Step 2-12'!$AH223,'Step 2-12'!$R:$R,0))</f>
        <v>North America</v>
      </c>
      <c r="AQ223" s="24" t="str">
        <f>INDEX('Step 2-12'!$W:$W,MATCH('Step 2-12'!$AH223,'Step 2-12'!$R:$R,0))</f>
        <v>Retail</v>
      </c>
      <c r="AR223" s="24" t="str">
        <f>INDEX('Step 2-12'!$X:$X,MATCH('Step 2-12'!$AH223,'Step 2-12'!$R:$R,0))</f>
        <v>SMBs</v>
      </c>
      <c r="AS223" s="23" t="str">
        <f>INDEX('Step 2-12'!$AA:$AA,MATCH('Step 2-12'!$AH223,'Step 2-12'!$R:$R,0))</f>
        <v>Basic</v>
      </c>
      <c r="AT223" s="23" t="str">
        <f>INDEX('Step 2-12'!$AB:$AB,MATCH('Step 2-12'!$AH223,'Step 2-12'!$R:$R,0))</f>
        <v>Monthly</v>
      </c>
      <c r="AU223" s="23" t="str">
        <f>INDEX($J$20:$J$1603,MATCH($AH223,$B$20:$B$1603,0))</f>
        <v/>
      </c>
    </row>
    <row r="224" spans="1:47" x14ac:dyDescent="0.25">
      <c r="A224" t="s">
        <v>253</v>
      </c>
      <c r="B224" t="s">
        <v>254</v>
      </c>
      <c r="C224" t="s">
        <v>17</v>
      </c>
      <c r="D224" s="1" t="s">
        <v>18</v>
      </c>
      <c r="E224" s="1">
        <v>45400</v>
      </c>
      <c r="F224" s="1">
        <v>45430</v>
      </c>
      <c r="G224" t="s">
        <v>19</v>
      </c>
      <c r="H224">
        <v>75</v>
      </c>
      <c r="I224" s="23" t="str">
        <f>IF(AND(E224&lt;=EOMONTH('Step 1'!$C$7,0),F224&gt;='Step 1'!$C$7),"Yes","No")</f>
        <v>No</v>
      </c>
      <c r="J224" s="23" t="str">
        <f>IF(I224="Yes",IF(COUNTIFS($B$21:$B224,B224,$I$21:$I224,"Yes")=1,"Yes",""),"")</f>
        <v/>
      </c>
      <c r="K224" s="23" t="str">
        <f>IF(J224="Yes",IF(COUNTIFS($B:$B,B224,$F:$F,"&gt;="&amp;'Step 1'!$C$8)&gt;0,"Retained","Churned"),"")</f>
        <v/>
      </c>
      <c r="L224" s="24">
        <f>_xlfn.MINIFS($E:$E,$B:$B,B224)</f>
        <v>45400</v>
      </c>
      <c r="M224" s="24" t="str">
        <f>INDEX($C:$C,MATCH($L224,$E:$E,0))</f>
        <v>Pro</v>
      </c>
      <c r="N224" s="24" t="str">
        <f>INDEX($D:$D,MATCH($L224,$E:$E,0))</f>
        <v>Monthly</v>
      </c>
      <c r="O224" s="23" t="str">
        <f>INDEX('Step 2-12'!$W:$W,MATCH('Step 2-12'!$B224,'Step 2-12'!$R:$R,0))</f>
        <v>Tech</v>
      </c>
      <c r="P224" s="23" t="str">
        <f>INDEX('Step 2-12'!$Z:$Z,MATCH('Step 2-12'!$B224,'Step 2-12'!$R:$R,0))</f>
        <v>Paid Search</v>
      </c>
      <c r="AG224" t="s">
        <v>2016</v>
      </c>
      <c r="AH224" t="s">
        <v>373</v>
      </c>
      <c r="AI224" t="s">
        <v>393</v>
      </c>
      <c r="AJ224" s="1">
        <v>45376</v>
      </c>
      <c r="AK224" t="s">
        <v>50</v>
      </c>
      <c r="AL224" t="s">
        <v>18</v>
      </c>
      <c r="AM224">
        <v>135</v>
      </c>
      <c r="AN224">
        <v>110.7</v>
      </c>
      <c r="AO224" s="24" t="str">
        <f>INDEX('Step 2-12'!$Z:$Z,MATCH('Step 2-12'!$AH224,'Step 2-12'!$R:$R,0))</f>
        <v>Paid Search</v>
      </c>
      <c r="AP224" s="24" t="str">
        <f>INDEX('Step 2-12'!$V:$V,MATCH('Step 2-12'!$AH224,'Step 2-12'!$R:$R,0))</f>
        <v>North America</v>
      </c>
      <c r="AQ224" s="24" t="str">
        <f>INDEX('Step 2-12'!$W:$W,MATCH('Step 2-12'!$AH224,'Step 2-12'!$R:$R,0))</f>
        <v>Retail</v>
      </c>
      <c r="AR224" s="24" t="str">
        <f>INDEX('Step 2-12'!$X:$X,MATCH('Step 2-12'!$AH224,'Step 2-12'!$R:$R,0))</f>
        <v>SMBs</v>
      </c>
      <c r="AS224" s="23" t="str">
        <f>INDEX('Step 2-12'!$AA:$AA,MATCH('Step 2-12'!$AH224,'Step 2-12'!$R:$R,0))</f>
        <v>Basic</v>
      </c>
      <c r="AT224" s="23" t="str">
        <f>INDEX('Step 2-12'!$AB:$AB,MATCH('Step 2-12'!$AH224,'Step 2-12'!$R:$R,0))</f>
        <v>Monthly</v>
      </c>
      <c r="AU224" s="23" t="str">
        <f>INDEX($J$20:$J$1603,MATCH($AH224,$B$20:$B$1603,0))</f>
        <v/>
      </c>
    </row>
    <row r="225" spans="1:47" x14ac:dyDescent="0.25">
      <c r="A225" t="s">
        <v>255</v>
      </c>
      <c r="B225" t="s">
        <v>254</v>
      </c>
      <c r="C225" t="s">
        <v>17</v>
      </c>
      <c r="D225" s="1" t="s">
        <v>18</v>
      </c>
      <c r="E225" s="1">
        <v>45431</v>
      </c>
      <c r="F225" s="1">
        <v>45461</v>
      </c>
      <c r="G225" t="s">
        <v>73</v>
      </c>
      <c r="H225">
        <v>75</v>
      </c>
      <c r="I225" s="23" t="str">
        <f>IF(AND(E225&lt;=EOMONTH('Step 1'!$C$7,0),F225&gt;='Step 1'!$C$7),"Yes","No")</f>
        <v>No</v>
      </c>
      <c r="J225" s="23" t="str">
        <f>IF(I225="Yes",IF(COUNTIFS($B$21:$B225,B225,$I$21:$I225,"Yes")=1,"Yes",""),"")</f>
        <v/>
      </c>
      <c r="K225" s="23" t="str">
        <f>IF(J225="Yes",IF(COUNTIFS($B:$B,B225,$F:$F,"&gt;="&amp;'Step 1'!$C$8)&gt;0,"Retained","Churned"),"")</f>
        <v/>
      </c>
      <c r="L225" s="24">
        <f>_xlfn.MINIFS($E:$E,$B:$B,B225)</f>
        <v>45400</v>
      </c>
      <c r="M225" s="24" t="str">
        <f>INDEX($C:$C,MATCH($L225,$E:$E,0))</f>
        <v>Pro</v>
      </c>
      <c r="N225" s="24" t="str">
        <f>INDEX($D:$D,MATCH($L225,$E:$E,0))</f>
        <v>Monthly</v>
      </c>
      <c r="O225" s="23" t="str">
        <f>INDEX('Step 2-12'!$W:$W,MATCH('Step 2-12'!$B225,'Step 2-12'!$R:$R,0))</f>
        <v>Tech</v>
      </c>
      <c r="P225" s="23" t="str">
        <f>INDEX('Step 2-12'!$Z:$Z,MATCH('Step 2-12'!$B225,'Step 2-12'!$R:$R,0))</f>
        <v>Paid Search</v>
      </c>
      <c r="AG225" t="s">
        <v>2017</v>
      </c>
      <c r="AH225" t="s">
        <v>373</v>
      </c>
      <c r="AI225" t="s">
        <v>394</v>
      </c>
      <c r="AJ225" s="1">
        <v>45407</v>
      </c>
      <c r="AK225" t="s">
        <v>50</v>
      </c>
      <c r="AL225" t="s">
        <v>18</v>
      </c>
      <c r="AM225">
        <v>135</v>
      </c>
      <c r="AN225">
        <v>110.7</v>
      </c>
      <c r="AO225" s="24" t="str">
        <f>INDEX('Step 2-12'!$Z:$Z,MATCH('Step 2-12'!$AH225,'Step 2-12'!$R:$R,0))</f>
        <v>Paid Search</v>
      </c>
      <c r="AP225" s="24" t="str">
        <f>INDEX('Step 2-12'!$V:$V,MATCH('Step 2-12'!$AH225,'Step 2-12'!$R:$R,0))</f>
        <v>North America</v>
      </c>
      <c r="AQ225" s="24" t="str">
        <f>INDEX('Step 2-12'!$W:$W,MATCH('Step 2-12'!$AH225,'Step 2-12'!$R:$R,0))</f>
        <v>Retail</v>
      </c>
      <c r="AR225" s="24" t="str">
        <f>INDEX('Step 2-12'!$X:$X,MATCH('Step 2-12'!$AH225,'Step 2-12'!$R:$R,0))</f>
        <v>SMBs</v>
      </c>
      <c r="AS225" s="23" t="str">
        <f>INDEX('Step 2-12'!$AA:$AA,MATCH('Step 2-12'!$AH225,'Step 2-12'!$R:$R,0))</f>
        <v>Basic</v>
      </c>
      <c r="AT225" s="23" t="str">
        <f>INDEX('Step 2-12'!$AB:$AB,MATCH('Step 2-12'!$AH225,'Step 2-12'!$R:$R,0))</f>
        <v>Monthly</v>
      </c>
      <c r="AU225" s="23" t="str">
        <f>INDEX($J$20:$J$1603,MATCH($AH225,$B$20:$B$1603,0))</f>
        <v/>
      </c>
    </row>
    <row r="226" spans="1:47" x14ac:dyDescent="0.25">
      <c r="A226" t="s">
        <v>256</v>
      </c>
      <c r="B226" t="s">
        <v>254</v>
      </c>
      <c r="C226" t="s">
        <v>50</v>
      </c>
      <c r="D226" s="1" t="s">
        <v>18</v>
      </c>
      <c r="E226" s="1">
        <v>45462</v>
      </c>
      <c r="F226" s="1">
        <v>45492</v>
      </c>
      <c r="G226" t="s">
        <v>19</v>
      </c>
      <c r="H226">
        <v>135</v>
      </c>
      <c r="I226" s="23" t="str">
        <f>IF(AND(E226&lt;=EOMONTH('Step 1'!$C$7,0),F226&gt;='Step 1'!$C$7),"Yes","No")</f>
        <v>No</v>
      </c>
      <c r="J226" s="23" t="str">
        <f>IF(I226="Yes",IF(COUNTIFS($B$21:$B226,B226,$I$21:$I226,"Yes")=1,"Yes",""),"")</f>
        <v/>
      </c>
      <c r="K226" s="23" t="str">
        <f>IF(J226="Yes",IF(COUNTIFS($B:$B,B226,$F:$F,"&gt;="&amp;'Step 1'!$C$8)&gt;0,"Retained","Churned"),"")</f>
        <v/>
      </c>
      <c r="L226" s="24">
        <f>_xlfn.MINIFS($E:$E,$B:$B,B226)</f>
        <v>45400</v>
      </c>
      <c r="M226" s="24" t="str">
        <f>INDEX($C:$C,MATCH($L226,$E:$E,0))</f>
        <v>Pro</v>
      </c>
      <c r="N226" s="24" t="str">
        <f>INDEX($D:$D,MATCH($L226,$E:$E,0))</f>
        <v>Monthly</v>
      </c>
      <c r="O226" s="23" t="str">
        <f>INDEX('Step 2-12'!$W:$W,MATCH('Step 2-12'!$B226,'Step 2-12'!$R:$R,0))</f>
        <v>Tech</v>
      </c>
      <c r="P226" s="23" t="str">
        <f>INDEX('Step 2-12'!$Z:$Z,MATCH('Step 2-12'!$B226,'Step 2-12'!$R:$R,0))</f>
        <v>Paid Search</v>
      </c>
      <c r="AG226" t="s">
        <v>2018</v>
      </c>
      <c r="AH226" t="s">
        <v>373</v>
      </c>
      <c r="AI226" t="s">
        <v>394</v>
      </c>
      <c r="AJ226" s="1">
        <v>45437</v>
      </c>
      <c r="AK226" t="s">
        <v>50</v>
      </c>
      <c r="AL226" t="s">
        <v>18</v>
      </c>
      <c r="AM226">
        <v>135</v>
      </c>
      <c r="AN226">
        <v>110.7</v>
      </c>
      <c r="AO226" s="24" t="str">
        <f>INDEX('Step 2-12'!$Z:$Z,MATCH('Step 2-12'!$AH226,'Step 2-12'!$R:$R,0))</f>
        <v>Paid Search</v>
      </c>
      <c r="AP226" s="24" t="str">
        <f>INDEX('Step 2-12'!$V:$V,MATCH('Step 2-12'!$AH226,'Step 2-12'!$R:$R,0))</f>
        <v>North America</v>
      </c>
      <c r="AQ226" s="24" t="str">
        <f>INDEX('Step 2-12'!$W:$W,MATCH('Step 2-12'!$AH226,'Step 2-12'!$R:$R,0))</f>
        <v>Retail</v>
      </c>
      <c r="AR226" s="24" t="str">
        <f>INDEX('Step 2-12'!$X:$X,MATCH('Step 2-12'!$AH226,'Step 2-12'!$R:$R,0))</f>
        <v>SMBs</v>
      </c>
      <c r="AS226" s="23" t="str">
        <f>INDEX('Step 2-12'!$AA:$AA,MATCH('Step 2-12'!$AH226,'Step 2-12'!$R:$R,0))</f>
        <v>Basic</v>
      </c>
      <c r="AT226" s="23" t="str">
        <f>INDEX('Step 2-12'!$AB:$AB,MATCH('Step 2-12'!$AH226,'Step 2-12'!$R:$R,0))</f>
        <v>Monthly</v>
      </c>
      <c r="AU226" s="23" t="str">
        <f>INDEX($J$20:$J$1603,MATCH($AH226,$B$20:$B$1603,0))</f>
        <v/>
      </c>
    </row>
    <row r="227" spans="1:47" x14ac:dyDescent="0.25">
      <c r="A227" t="s">
        <v>257</v>
      </c>
      <c r="B227" t="s">
        <v>254</v>
      </c>
      <c r="C227" t="s">
        <v>50</v>
      </c>
      <c r="D227" s="1" t="s">
        <v>18</v>
      </c>
      <c r="E227" s="1">
        <v>45493</v>
      </c>
      <c r="F227" s="1">
        <v>45523</v>
      </c>
      <c r="G227" t="s">
        <v>19</v>
      </c>
      <c r="H227">
        <v>135</v>
      </c>
      <c r="I227" s="23" t="str">
        <f>IF(AND(E227&lt;=EOMONTH('Step 1'!$C$7,0),F227&gt;='Step 1'!$C$7),"Yes","No")</f>
        <v>No</v>
      </c>
      <c r="J227" s="23" t="str">
        <f>IF(I227="Yes",IF(COUNTIFS($B$21:$B227,B227,$I$21:$I227,"Yes")=1,"Yes",""),"")</f>
        <v/>
      </c>
      <c r="K227" s="23" t="str">
        <f>IF(J227="Yes",IF(COUNTIFS($B:$B,B227,$F:$F,"&gt;="&amp;'Step 1'!$C$8)&gt;0,"Retained","Churned"),"")</f>
        <v/>
      </c>
      <c r="L227" s="24">
        <f>_xlfn.MINIFS($E:$E,$B:$B,B227)</f>
        <v>45400</v>
      </c>
      <c r="M227" s="24" t="str">
        <f>INDEX($C:$C,MATCH($L227,$E:$E,0))</f>
        <v>Pro</v>
      </c>
      <c r="N227" s="24" t="str">
        <f>INDEX($D:$D,MATCH($L227,$E:$E,0))</f>
        <v>Monthly</v>
      </c>
      <c r="O227" s="23" t="str">
        <f>INDEX('Step 2-12'!$W:$W,MATCH('Step 2-12'!$B227,'Step 2-12'!$R:$R,0))</f>
        <v>Tech</v>
      </c>
      <c r="P227" s="23" t="str">
        <f>INDEX('Step 2-12'!$Z:$Z,MATCH('Step 2-12'!$B227,'Step 2-12'!$R:$R,0))</f>
        <v>Paid Search</v>
      </c>
      <c r="AG227" t="s">
        <v>2019</v>
      </c>
      <c r="AH227" t="s">
        <v>373</v>
      </c>
      <c r="AI227" t="s">
        <v>395</v>
      </c>
      <c r="AJ227" s="1">
        <v>45438</v>
      </c>
      <c r="AK227" t="s">
        <v>50</v>
      </c>
      <c r="AL227" t="s">
        <v>18</v>
      </c>
      <c r="AM227">
        <v>135</v>
      </c>
      <c r="AN227">
        <v>110.7</v>
      </c>
      <c r="AO227" s="24" t="str">
        <f>INDEX('Step 2-12'!$Z:$Z,MATCH('Step 2-12'!$AH227,'Step 2-12'!$R:$R,0))</f>
        <v>Paid Search</v>
      </c>
      <c r="AP227" s="24" t="str">
        <f>INDEX('Step 2-12'!$V:$V,MATCH('Step 2-12'!$AH227,'Step 2-12'!$R:$R,0))</f>
        <v>North America</v>
      </c>
      <c r="AQ227" s="24" t="str">
        <f>INDEX('Step 2-12'!$W:$W,MATCH('Step 2-12'!$AH227,'Step 2-12'!$R:$R,0))</f>
        <v>Retail</v>
      </c>
      <c r="AR227" s="24" t="str">
        <f>INDEX('Step 2-12'!$X:$X,MATCH('Step 2-12'!$AH227,'Step 2-12'!$R:$R,0))</f>
        <v>SMBs</v>
      </c>
      <c r="AS227" s="23" t="str">
        <f>INDEX('Step 2-12'!$AA:$AA,MATCH('Step 2-12'!$AH227,'Step 2-12'!$R:$R,0))</f>
        <v>Basic</v>
      </c>
      <c r="AT227" s="23" t="str">
        <f>INDEX('Step 2-12'!$AB:$AB,MATCH('Step 2-12'!$AH227,'Step 2-12'!$R:$R,0))</f>
        <v>Monthly</v>
      </c>
      <c r="AU227" s="23" t="str">
        <f>INDEX($J$20:$J$1603,MATCH($AH227,$B$20:$B$1603,0))</f>
        <v/>
      </c>
    </row>
    <row r="228" spans="1:47" x14ac:dyDescent="0.25">
      <c r="A228" t="s">
        <v>258</v>
      </c>
      <c r="B228" t="s">
        <v>254</v>
      </c>
      <c r="C228" t="s">
        <v>50</v>
      </c>
      <c r="D228" s="1" t="s">
        <v>18</v>
      </c>
      <c r="E228" s="1">
        <v>45524</v>
      </c>
      <c r="F228" s="1">
        <v>45554</v>
      </c>
      <c r="G228" t="s">
        <v>19</v>
      </c>
      <c r="H228">
        <v>135</v>
      </c>
      <c r="I228" s="23" t="str">
        <f>IF(AND(E228&lt;=EOMONTH('Step 1'!$C$7,0),F228&gt;='Step 1'!$C$7),"Yes","No")</f>
        <v>No</v>
      </c>
      <c r="J228" s="23" t="str">
        <f>IF(I228="Yes",IF(COUNTIFS($B$21:$B228,B228,$I$21:$I228,"Yes")=1,"Yes",""),"")</f>
        <v/>
      </c>
      <c r="K228" s="23" t="str">
        <f>IF(J228="Yes",IF(COUNTIFS($B:$B,B228,$F:$F,"&gt;="&amp;'Step 1'!$C$8)&gt;0,"Retained","Churned"),"")</f>
        <v/>
      </c>
      <c r="L228" s="24">
        <f>_xlfn.MINIFS($E:$E,$B:$B,B228)</f>
        <v>45400</v>
      </c>
      <c r="M228" s="24" t="str">
        <f>INDEX($C:$C,MATCH($L228,$E:$E,0))</f>
        <v>Pro</v>
      </c>
      <c r="N228" s="24" t="str">
        <f>INDEX($D:$D,MATCH($L228,$E:$E,0))</f>
        <v>Monthly</v>
      </c>
      <c r="O228" s="23" t="str">
        <f>INDEX('Step 2-12'!$W:$W,MATCH('Step 2-12'!$B228,'Step 2-12'!$R:$R,0))</f>
        <v>Tech</v>
      </c>
      <c r="P228" s="23" t="str">
        <f>INDEX('Step 2-12'!$Z:$Z,MATCH('Step 2-12'!$B228,'Step 2-12'!$R:$R,0))</f>
        <v>Paid Search</v>
      </c>
      <c r="AG228" t="s">
        <v>2020</v>
      </c>
      <c r="AH228" t="s">
        <v>373</v>
      </c>
      <c r="AI228" t="s">
        <v>396</v>
      </c>
      <c r="AJ228" s="1">
        <v>45469</v>
      </c>
      <c r="AK228" t="s">
        <v>50</v>
      </c>
      <c r="AL228" t="s">
        <v>18</v>
      </c>
      <c r="AM228">
        <v>135</v>
      </c>
      <c r="AN228">
        <v>110.7</v>
      </c>
      <c r="AO228" s="24" t="str">
        <f>INDEX('Step 2-12'!$Z:$Z,MATCH('Step 2-12'!$AH228,'Step 2-12'!$R:$R,0))</f>
        <v>Paid Search</v>
      </c>
      <c r="AP228" s="24" t="str">
        <f>INDEX('Step 2-12'!$V:$V,MATCH('Step 2-12'!$AH228,'Step 2-12'!$R:$R,0))</f>
        <v>North America</v>
      </c>
      <c r="AQ228" s="24" t="str">
        <f>INDEX('Step 2-12'!$W:$W,MATCH('Step 2-12'!$AH228,'Step 2-12'!$R:$R,0))</f>
        <v>Retail</v>
      </c>
      <c r="AR228" s="24" t="str">
        <f>INDEX('Step 2-12'!$X:$X,MATCH('Step 2-12'!$AH228,'Step 2-12'!$R:$R,0))</f>
        <v>SMBs</v>
      </c>
      <c r="AS228" s="23" t="str">
        <f>INDEX('Step 2-12'!$AA:$AA,MATCH('Step 2-12'!$AH228,'Step 2-12'!$R:$R,0))</f>
        <v>Basic</v>
      </c>
      <c r="AT228" s="23" t="str">
        <f>INDEX('Step 2-12'!$AB:$AB,MATCH('Step 2-12'!$AH228,'Step 2-12'!$R:$R,0))</f>
        <v>Monthly</v>
      </c>
      <c r="AU228" s="23" t="str">
        <f>INDEX($J$20:$J$1603,MATCH($AH228,$B$20:$B$1603,0))</f>
        <v/>
      </c>
    </row>
    <row r="229" spans="1:47" x14ac:dyDescent="0.25">
      <c r="A229" t="s">
        <v>259</v>
      </c>
      <c r="B229" t="s">
        <v>254</v>
      </c>
      <c r="C229" t="s">
        <v>50</v>
      </c>
      <c r="D229" s="1" t="s">
        <v>18</v>
      </c>
      <c r="E229" s="1">
        <v>45555</v>
      </c>
      <c r="F229" s="1">
        <v>45585</v>
      </c>
      <c r="G229" t="s">
        <v>19</v>
      </c>
      <c r="H229">
        <v>135</v>
      </c>
      <c r="I229" s="23" t="str">
        <f>IF(AND(E229&lt;=EOMONTH('Step 1'!$C$7,0),F229&gt;='Step 1'!$C$7),"Yes","No")</f>
        <v>No</v>
      </c>
      <c r="J229" s="23" t="str">
        <f>IF(I229="Yes",IF(COUNTIFS($B$21:$B229,B229,$I$21:$I229,"Yes")=1,"Yes",""),"")</f>
        <v/>
      </c>
      <c r="K229" s="23" t="str">
        <f>IF(J229="Yes",IF(COUNTIFS($B:$B,B229,$F:$F,"&gt;="&amp;'Step 1'!$C$8)&gt;0,"Retained","Churned"),"")</f>
        <v/>
      </c>
      <c r="L229" s="24">
        <f>_xlfn.MINIFS($E:$E,$B:$B,B229)</f>
        <v>45400</v>
      </c>
      <c r="M229" s="24" t="str">
        <f>INDEX($C:$C,MATCH($L229,$E:$E,0))</f>
        <v>Pro</v>
      </c>
      <c r="N229" s="24" t="str">
        <f>INDEX($D:$D,MATCH($L229,$E:$E,0))</f>
        <v>Monthly</v>
      </c>
      <c r="O229" s="23" t="str">
        <f>INDEX('Step 2-12'!$W:$W,MATCH('Step 2-12'!$B229,'Step 2-12'!$R:$R,0))</f>
        <v>Tech</v>
      </c>
      <c r="P229" s="23" t="str">
        <f>INDEX('Step 2-12'!$Z:$Z,MATCH('Step 2-12'!$B229,'Step 2-12'!$R:$R,0))</f>
        <v>Paid Search</v>
      </c>
      <c r="AG229" t="s">
        <v>2021</v>
      </c>
      <c r="AH229" t="s">
        <v>373</v>
      </c>
      <c r="AI229" t="s">
        <v>396</v>
      </c>
      <c r="AJ229" s="1">
        <v>45499</v>
      </c>
      <c r="AK229" t="s">
        <v>50</v>
      </c>
      <c r="AL229" t="s">
        <v>18</v>
      </c>
      <c r="AM229">
        <v>135</v>
      </c>
      <c r="AN229">
        <v>110.7</v>
      </c>
      <c r="AO229" s="24" t="str">
        <f>INDEX('Step 2-12'!$Z:$Z,MATCH('Step 2-12'!$AH229,'Step 2-12'!$R:$R,0))</f>
        <v>Paid Search</v>
      </c>
      <c r="AP229" s="24" t="str">
        <f>INDEX('Step 2-12'!$V:$V,MATCH('Step 2-12'!$AH229,'Step 2-12'!$R:$R,0))</f>
        <v>North America</v>
      </c>
      <c r="AQ229" s="24" t="str">
        <f>INDEX('Step 2-12'!$W:$W,MATCH('Step 2-12'!$AH229,'Step 2-12'!$R:$R,0))</f>
        <v>Retail</v>
      </c>
      <c r="AR229" s="24" t="str">
        <f>INDEX('Step 2-12'!$X:$X,MATCH('Step 2-12'!$AH229,'Step 2-12'!$R:$R,0))</f>
        <v>SMBs</v>
      </c>
      <c r="AS229" s="23" t="str">
        <f>INDEX('Step 2-12'!$AA:$AA,MATCH('Step 2-12'!$AH229,'Step 2-12'!$R:$R,0))</f>
        <v>Basic</v>
      </c>
      <c r="AT229" s="23" t="str">
        <f>INDEX('Step 2-12'!$AB:$AB,MATCH('Step 2-12'!$AH229,'Step 2-12'!$R:$R,0))</f>
        <v>Monthly</v>
      </c>
      <c r="AU229" s="23" t="str">
        <f>INDEX($J$20:$J$1603,MATCH($AH229,$B$20:$B$1603,0))</f>
        <v/>
      </c>
    </row>
    <row r="230" spans="1:47" x14ac:dyDescent="0.25">
      <c r="A230" t="s">
        <v>260</v>
      </c>
      <c r="B230" t="s">
        <v>254</v>
      </c>
      <c r="C230" t="s">
        <v>50</v>
      </c>
      <c r="D230" s="1" t="s">
        <v>18</v>
      </c>
      <c r="E230" s="1">
        <v>45586</v>
      </c>
      <c r="F230" s="1">
        <v>45616</v>
      </c>
      <c r="G230" t="s">
        <v>19</v>
      </c>
      <c r="H230">
        <v>135</v>
      </c>
      <c r="I230" s="23" t="str">
        <f>IF(AND(E230&lt;=EOMONTH('Step 1'!$C$7,0),F230&gt;='Step 1'!$C$7),"Yes","No")</f>
        <v>No</v>
      </c>
      <c r="J230" s="23" t="str">
        <f>IF(I230="Yes",IF(COUNTIFS($B$21:$B230,B230,$I$21:$I230,"Yes")=1,"Yes",""),"")</f>
        <v/>
      </c>
      <c r="K230" s="23" t="str">
        <f>IF(J230="Yes",IF(COUNTIFS($B:$B,B230,$F:$F,"&gt;="&amp;'Step 1'!$C$8)&gt;0,"Retained","Churned"),"")</f>
        <v/>
      </c>
      <c r="L230" s="24">
        <f>_xlfn.MINIFS($E:$E,$B:$B,B230)</f>
        <v>45400</v>
      </c>
      <c r="M230" s="24" t="str">
        <f>INDEX($C:$C,MATCH($L230,$E:$E,0))</f>
        <v>Pro</v>
      </c>
      <c r="N230" s="24" t="str">
        <f>INDEX($D:$D,MATCH($L230,$E:$E,0))</f>
        <v>Monthly</v>
      </c>
      <c r="O230" s="23" t="str">
        <f>INDEX('Step 2-12'!$W:$W,MATCH('Step 2-12'!$B230,'Step 2-12'!$R:$R,0))</f>
        <v>Tech</v>
      </c>
      <c r="P230" s="23" t="str">
        <f>INDEX('Step 2-12'!$Z:$Z,MATCH('Step 2-12'!$B230,'Step 2-12'!$R:$R,0))</f>
        <v>Paid Search</v>
      </c>
      <c r="AG230" t="s">
        <v>2022</v>
      </c>
      <c r="AH230" t="s">
        <v>373</v>
      </c>
      <c r="AI230" t="s">
        <v>397</v>
      </c>
      <c r="AJ230" s="1">
        <v>45500</v>
      </c>
      <c r="AK230" t="s">
        <v>50</v>
      </c>
      <c r="AL230" t="s">
        <v>18</v>
      </c>
      <c r="AM230">
        <v>135</v>
      </c>
      <c r="AN230">
        <v>110.7</v>
      </c>
      <c r="AO230" s="24" t="str">
        <f>INDEX('Step 2-12'!$Z:$Z,MATCH('Step 2-12'!$AH230,'Step 2-12'!$R:$R,0))</f>
        <v>Paid Search</v>
      </c>
      <c r="AP230" s="24" t="str">
        <f>INDEX('Step 2-12'!$V:$V,MATCH('Step 2-12'!$AH230,'Step 2-12'!$R:$R,0))</f>
        <v>North America</v>
      </c>
      <c r="AQ230" s="24" t="str">
        <f>INDEX('Step 2-12'!$W:$W,MATCH('Step 2-12'!$AH230,'Step 2-12'!$R:$R,0))</f>
        <v>Retail</v>
      </c>
      <c r="AR230" s="24" t="str">
        <f>INDEX('Step 2-12'!$X:$X,MATCH('Step 2-12'!$AH230,'Step 2-12'!$R:$R,0))</f>
        <v>SMBs</v>
      </c>
      <c r="AS230" s="23" t="str">
        <f>INDEX('Step 2-12'!$AA:$AA,MATCH('Step 2-12'!$AH230,'Step 2-12'!$R:$R,0))</f>
        <v>Basic</v>
      </c>
      <c r="AT230" s="23" t="str">
        <f>INDEX('Step 2-12'!$AB:$AB,MATCH('Step 2-12'!$AH230,'Step 2-12'!$R:$R,0))</f>
        <v>Monthly</v>
      </c>
      <c r="AU230" s="23" t="str">
        <f>INDEX($J$20:$J$1603,MATCH($AH230,$B$20:$B$1603,0))</f>
        <v/>
      </c>
    </row>
    <row r="231" spans="1:47" x14ac:dyDescent="0.25">
      <c r="A231" t="s">
        <v>261</v>
      </c>
      <c r="B231" t="s">
        <v>254</v>
      </c>
      <c r="C231" t="s">
        <v>50</v>
      </c>
      <c r="D231" s="1" t="s">
        <v>18</v>
      </c>
      <c r="E231" s="1">
        <v>45617</v>
      </c>
      <c r="F231" s="1">
        <v>45647</v>
      </c>
      <c r="G231" t="s">
        <v>19</v>
      </c>
      <c r="H231">
        <v>135</v>
      </c>
      <c r="I231" s="23" t="str">
        <f>IF(AND(E231&lt;=EOMONTH('Step 1'!$C$7,0),F231&gt;='Step 1'!$C$7),"Yes","No")</f>
        <v>No</v>
      </c>
      <c r="J231" s="23" t="str">
        <f>IF(I231="Yes",IF(COUNTIFS($B$21:$B231,B231,$I$21:$I231,"Yes")=1,"Yes",""),"")</f>
        <v/>
      </c>
      <c r="K231" s="23" t="str">
        <f>IF(J231="Yes",IF(COUNTIFS($B:$B,B231,$F:$F,"&gt;="&amp;'Step 1'!$C$8)&gt;0,"Retained","Churned"),"")</f>
        <v/>
      </c>
      <c r="L231" s="24">
        <f>_xlfn.MINIFS($E:$E,$B:$B,B231)</f>
        <v>45400</v>
      </c>
      <c r="M231" s="24" t="str">
        <f>INDEX($C:$C,MATCH($L231,$E:$E,0))</f>
        <v>Pro</v>
      </c>
      <c r="N231" s="24" t="str">
        <f>INDEX($D:$D,MATCH($L231,$E:$E,0))</f>
        <v>Monthly</v>
      </c>
      <c r="O231" s="23" t="str">
        <f>INDEX('Step 2-12'!$W:$W,MATCH('Step 2-12'!$B231,'Step 2-12'!$R:$R,0))</f>
        <v>Tech</v>
      </c>
      <c r="P231" s="23" t="str">
        <f>INDEX('Step 2-12'!$Z:$Z,MATCH('Step 2-12'!$B231,'Step 2-12'!$R:$R,0))</f>
        <v>Paid Search</v>
      </c>
      <c r="AG231" t="s">
        <v>2023</v>
      </c>
      <c r="AH231" t="s">
        <v>373</v>
      </c>
      <c r="AI231" t="s">
        <v>398</v>
      </c>
      <c r="AJ231" s="1">
        <v>45531</v>
      </c>
      <c r="AK231" t="s">
        <v>50</v>
      </c>
      <c r="AL231" t="s">
        <v>18</v>
      </c>
      <c r="AM231">
        <v>135</v>
      </c>
      <c r="AN231">
        <v>110.7</v>
      </c>
      <c r="AO231" s="24" t="str">
        <f>INDEX('Step 2-12'!$Z:$Z,MATCH('Step 2-12'!$AH231,'Step 2-12'!$R:$R,0))</f>
        <v>Paid Search</v>
      </c>
      <c r="AP231" s="24" t="str">
        <f>INDEX('Step 2-12'!$V:$V,MATCH('Step 2-12'!$AH231,'Step 2-12'!$R:$R,0))</f>
        <v>North America</v>
      </c>
      <c r="AQ231" s="24" t="str">
        <f>INDEX('Step 2-12'!$W:$W,MATCH('Step 2-12'!$AH231,'Step 2-12'!$R:$R,0))</f>
        <v>Retail</v>
      </c>
      <c r="AR231" s="24" t="str">
        <f>INDEX('Step 2-12'!$X:$X,MATCH('Step 2-12'!$AH231,'Step 2-12'!$R:$R,0))</f>
        <v>SMBs</v>
      </c>
      <c r="AS231" s="23" t="str">
        <f>INDEX('Step 2-12'!$AA:$AA,MATCH('Step 2-12'!$AH231,'Step 2-12'!$R:$R,0))</f>
        <v>Basic</v>
      </c>
      <c r="AT231" s="23" t="str">
        <f>INDEX('Step 2-12'!$AB:$AB,MATCH('Step 2-12'!$AH231,'Step 2-12'!$R:$R,0))</f>
        <v>Monthly</v>
      </c>
      <c r="AU231" s="23" t="str">
        <f>INDEX($J$20:$J$1603,MATCH($AH231,$B$20:$B$1603,0))</f>
        <v/>
      </c>
    </row>
    <row r="232" spans="1:47" x14ac:dyDescent="0.25">
      <c r="A232" t="s">
        <v>262</v>
      </c>
      <c r="B232" t="s">
        <v>254</v>
      </c>
      <c r="C232" t="s">
        <v>50</v>
      </c>
      <c r="D232" s="1" t="s">
        <v>18</v>
      </c>
      <c r="E232" s="1">
        <v>45648</v>
      </c>
      <c r="F232" s="1">
        <v>45658</v>
      </c>
      <c r="G232" t="s">
        <v>19</v>
      </c>
      <c r="H232">
        <v>135</v>
      </c>
      <c r="I232" s="23" t="str">
        <f>IF(AND(E232&lt;=EOMONTH('Step 1'!$C$7,0),F232&gt;='Step 1'!$C$7),"Yes","No")</f>
        <v>No</v>
      </c>
      <c r="J232" s="23" t="str">
        <f>IF(I232="Yes",IF(COUNTIFS($B$21:$B232,B232,$I$21:$I232,"Yes")=1,"Yes",""),"")</f>
        <v/>
      </c>
      <c r="K232" s="23" t="str">
        <f>IF(J232="Yes",IF(COUNTIFS($B:$B,B232,$F:$F,"&gt;="&amp;'Step 1'!$C$8)&gt;0,"Retained","Churned"),"")</f>
        <v/>
      </c>
      <c r="L232" s="24">
        <f>_xlfn.MINIFS($E:$E,$B:$B,B232)</f>
        <v>45400</v>
      </c>
      <c r="M232" s="24" t="str">
        <f>INDEX($C:$C,MATCH($L232,$E:$E,0))</f>
        <v>Pro</v>
      </c>
      <c r="N232" s="24" t="str">
        <f>INDEX($D:$D,MATCH($L232,$E:$E,0))</f>
        <v>Monthly</v>
      </c>
      <c r="O232" s="23" t="str">
        <f>INDEX('Step 2-12'!$W:$W,MATCH('Step 2-12'!$B232,'Step 2-12'!$R:$R,0))</f>
        <v>Tech</v>
      </c>
      <c r="P232" s="23" t="str">
        <f>INDEX('Step 2-12'!$Z:$Z,MATCH('Step 2-12'!$B232,'Step 2-12'!$R:$R,0))</f>
        <v>Paid Search</v>
      </c>
      <c r="AG232" t="s">
        <v>2024</v>
      </c>
      <c r="AH232" t="s">
        <v>373</v>
      </c>
      <c r="AI232" t="s">
        <v>399</v>
      </c>
      <c r="AJ232" s="1">
        <v>45562</v>
      </c>
      <c r="AK232" t="s">
        <v>50</v>
      </c>
      <c r="AL232" t="s">
        <v>18</v>
      </c>
      <c r="AM232">
        <v>135</v>
      </c>
      <c r="AN232">
        <v>110.7</v>
      </c>
      <c r="AO232" s="24" t="str">
        <f>INDEX('Step 2-12'!$Z:$Z,MATCH('Step 2-12'!$AH232,'Step 2-12'!$R:$R,0))</f>
        <v>Paid Search</v>
      </c>
      <c r="AP232" s="24" t="str">
        <f>INDEX('Step 2-12'!$V:$V,MATCH('Step 2-12'!$AH232,'Step 2-12'!$R:$R,0))</f>
        <v>North America</v>
      </c>
      <c r="AQ232" s="24" t="str">
        <f>INDEX('Step 2-12'!$W:$W,MATCH('Step 2-12'!$AH232,'Step 2-12'!$R:$R,0))</f>
        <v>Retail</v>
      </c>
      <c r="AR232" s="24" t="str">
        <f>INDEX('Step 2-12'!$X:$X,MATCH('Step 2-12'!$AH232,'Step 2-12'!$R:$R,0))</f>
        <v>SMBs</v>
      </c>
      <c r="AS232" s="23" t="str">
        <f>INDEX('Step 2-12'!$AA:$AA,MATCH('Step 2-12'!$AH232,'Step 2-12'!$R:$R,0))</f>
        <v>Basic</v>
      </c>
      <c r="AT232" s="23" t="str">
        <f>INDEX('Step 2-12'!$AB:$AB,MATCH('Step 2-12'!$AH232,'Step 2-12'!$R:$R,0))</f>
        <v>Monthly</v>
      </c>
      <c r="AU232" s="23" t="str">
        <f>INDEX($J$20:$J$1603,MATCH($AH232,$B$20:$B$1603,0))</f>
        <v/>
      </c>
    </row>
    <row r="233" spans="1:47" x14ac:dyDescent="0.25">
      <c r="A233" t="s">
        <v>263</v>
      </c>
      <c r="B233" t="s">
        <v>264</v>
      </c>
      <c r="C233" t="s">
        <v>50</v>
      </c>
      <c r="D233" s="1" t="s">
        <v>51</v>
      </c>
      <c r="E233" s="1">
        <v>44944</v>
      </c>
      <c r="F233" s="1">
        <v>45309</v>
      </c>
      <c r="G233" t="s">
        <v>19</v>
      </c>
      <c r="H233">
        <v>120</v>
      </c>
      <c r="I233" s="23" t="str">
        <f>IF(AND(E233&lt;=EOMONTH('Step 1'!$C$7,0),F233&gt;='Step 1'!$C$7),"Yes","No")</f>
        <v>Yes</v>
      </c>
      <c r="J233" s="23" t="str">
        <f>IF(I233="Yes",IF(COUNTIFS($B$21:$B233,B233,$I$21:$I233,"Yes")=1,"Yes",""),"")</f>
        <v>Yes</v>
      </c>
      <c r="K233" s="23" t="str">
        <f>IF(J233="Yes",IF(COUNTIFS($B:$B,B233,$F:$F,"&gt;="&amp;'Step 1'!$C$8)&gt;0,"Retained","Churned"),"")</f>
        <v>Retained</v>
      </c>
      <c r="L233" s="24">
        <f>_xlfn.MINIFS($E:$E,$B:$B,B233)</f>
        <v>44944</v>
      </c>
      <c r="M233" s="24" t="str">
        <f>INDEX($C:$C,MATCH($L233,$E:$E,0))</f>
        <v>Pro</v>
      </c>
      <c r="N233" s="24" t="str">
        <f>INDEX($D:$D,MATCH($L233,$E:$E,0))</f>
        <v>Annual</v>
      </c>
      <c r="O233" s="23" t="str">
        <f>INDEX('Step 2-12'!$W:$W,MATCH('Step 2-12'!$B233,'Step 2-12'!$R:$R,0))</f>
        <v>Retail</v>
      </c>
      <c r="P233" s="23" t="str">
        <f>INDEX('Step 2-12'!$Z:$Z,MATCH('Step 2-12'!$B233,'Step 2-12'!$R:$R,0))</f>
        <v>Paid Search</v>
      </c>
      <c r="AG233" t="s">
        <v>2025</v>
      </c>
      <c r="AH233" t="s">
        <v>373</v>
      </c>
      <c r="AI233" t="s">
        <v>399</v>
      </c>
      <c r="AJ233" s="1">
        <v>45592</v>
      </c>
      <c r="AK233" t="s">
        <v>50</v>
      </c>
      <c r="AL233" t="s">
        <v>18</v>
      </c>
      <c r="AM233">
        <v>135</v>
      </c>
      <c r="AN233">
        <v>110.7</v>
      </c>
      <c r="AO233" s="24" t="str">
        <f>INDEX('Step 2-12'!$Z:$Z,MATCH('Step 2-12'!$AH233,'Step 2-12'!$R:$R,0))</f>
        <v>Paid Search</v>
      </c>
      <c r="AP233" s="24" t="str">
        <f>INDEX('Step 2-12'!$V:$V,MATCH('Step 2-12'!$AH233,'Step 2-12'!$R:$R,0))</f>
        <v>North America</v>
      </c>
      <c r="AQ233" s="24" t="str">
        <f>INDEX('Step 2-12'!$W:$W,MATCH('Step 2-12'!$AH233,'Step 2-12'!$R:$R,0))</f>
        <v>Retail</v>
      </c>
      <c r="AR233" s="24" t="str">
        <f>INDEX('Step 2-12'!$X:$X,MATCH('Step 2-12'!$AH233,'Step 2-12'!$R:$R,0))</f>
        <v>SMBs</v>
      </c>
      <c r="AS233" s="23" t="str">
        <f>INDEX('Step 2-12'!$AA:$AA,MATCH('Step 2-12'!$AH233,'Step 2-12'!$R:$R,0))</f>
        <v>Basic</v>
      </c>
      <c r="AT233" s="23" t="str">
        <f>INDEX('Step 2-12'!$AB:$AB,MATCH('Step 2-12'!$AH233,'Step 2-12'!$R:$R,0))</f>
        <v>Monthly</v>
      </c>
      <c r="AU233" s="23" t="str">
        <f>INDEX($J$20:$J$1603,MATCH($AH233,$B$20:$B$1603,0))</f>
        <v/>
      </c>
    </row>
    <row r="234" spans="1:47" x14ac:dyDescent="0.25">
      <c r="A234" t="s">
        <v>265</v>
      </c>
      <c r="B234" t="s">
        <v>264</v>
      </c>
      <c r="C234" t="s">
        <v>50</v>
      </c>
      <c r="D234" s="1" t="s">
        <v>51</v>
      </c>
      <c r="E234" s="1">
        <v>45310</v>
      </c>
      <c r="F234" s="1">
        <v>45658</v>
      </c>
      <c r="G234" t="s">
        <v>19</v>
      </c>
      <c r="H234">
        <v>120</v>
      </c>
      <c r="I234" s="23" t="str">
        <f>IF(AND(E234&lt;=EOMONTH('Step 1'!$C$7,0),F234&gt;='Step 1'!$C$7),"Yes","No")</f>
        <v>No</v>
      </c>
      <c r="J234" s="23" t="str">
        <f>IF(I234="Yes",IF(COUNTIFS($B$21:$B234,B234,$I$21:$I234,"Yes")=1,"Yes",""),"")</f>
        <v/>
      </c>
      <c r="K234" s="23" t="str">
        <f>IF(J234="Yes",IF(COUNTIFS($B:$B,B234,$F:$F,"&gt;="&amp;'Step 1'!$C$8)&gt;0,"Retained","Churned"),"")</f>
        <v/>
      </c>
      <c r="L234" s="24">
        <f>_xlfn.MINIFS($E:$E,$B:$B,B234)</f>
        <v>44944</v>
      </c>
      <c r="M234" s="24" t="str">
        <f>INDEX($C:$C,MATCH($L234,$E:$E,0))</f>
        <v>Pro</v>
      </c>
      <c r="N234" s="24" t="str">
        <f>INDEX($D:$D,MATCH($L234,$E:$E,0))</f>
        <v>Annual</v>
      </c>
      <c r="O234" s="23" t="str">
        <f>INDEX('Step 2-12'!$W:$W,MATCH('Step 2-12'!$B234,'Step 2-12'!$R:$R,0))</f>
        <v>Retail</v>
      </c>
      <c r="P234" s="23" t="str">
        <f>INDEX('Step 2-12'!$Z:$Z,MATCH('Step 2-12'!$B234,'Step 2-12'!$R:$R,0))</f>
        <v>Paid Search</v>
      </c>
      <c r="AG234" t="s">
        <v>2026</v>
      </c>
      <c r="AH234" t="s">
        <v>373</v>
      </c>
      <c r="AI234" t="s">
        <v>400</v>
      </c>
      <c r="AJ234" s="1">
        <v>45593</v>
      </c>
      <c r="AK234" t="s">
        <v>50</v>
      </c>
      <c r="AL234" t="s">
        <v>18</v>
      </c>
      <c r="AM234">
        <v>135</v>
      </c>
      <c r="AN234">
        <v>110.7</v>
      </c>
      <c r="AO234" s="24" t="str">
        <f>INDEX('Step 2-12'!$Z:$Z,MATCH('Step 2-12'!$AH234,'Step 2-12'!$R:$R,0))</f>
        <v>Paid Search</v>
      </c>
      <c r="AP234" s="24" t="str">
        <f>INDEX('Step 2-12'!$V:$V,MATCH('Step 2-12'!$AH234,'Step 2-12'!$R:$R,0))</f>
        <v>North America</v>
      </c>
      <c r="AQ234" s="24" t="str">
        <f>INDEX('Step 2-12'!$W:$W,MATCH('Step 2-12'!$AH234,'Step 2-12'!$R:$R,0))</f>
        <v>Retail</v>
      </c>
      <c r="AR234" s="24" t="str">
        <f>INDEX('Step 2-12'!$X:$X,MATCH('Step 2-12'!$AH234,'Step 2-12'!$R:$R,0))</f>
        <v>SMBs</v>
      </c>
      <c r="AS234" s="23" t="str">
        <f>INDEX('Step 2-12'!$AA:$AA,MATCH('Step 2-12'!$AH234,'Step 2-12'!$R:$R,0))</f>
        <v>Basic</v>
      </c>
      <c r="AT234" s="23" t="str">
        <f>INDEX('Step 2-12'!$AB:$AB,MATCH('Step 2-12'!$AH234,'Step 2-12'!$R:$R,0))</f>
        <v>Monthly</v>
      </c>
      <c r="AU234" s="23" t="str">
        <f>INDEX($J$20:$J$1603,MATCH($AH234,$B$20:$B$1603,0))</f>
        <v/>
      </c>
    </row>
    <row r="235" spans="1:47" x14ac:dyDescent="0.25">
      <c r="A235" t="s">
        <v>266</v>
      </c>
      <c r="B235" t="s">
        <v>267</v>
      </c>
      <c r="C235" t="s">
        <v>17</v>
      </c>
      <c r="D235" s="1" t="s">
        <v>18</v>
      </c>
      <c r="E235" s="1">
        <v>45046</v>
      </c>
      <c r="F235" s="1">
        <v>45076</v>
      </c>
      <c r="G235" t="s">
        <v>73</v>
      </c>
      <c r="H235">
        <v>75</v>
      </c>
      <c r="I235" s="23" t="str">
        <f>IF(AND(E235&lt;=EOMONTH('Step 1'!$C$7,0),F235&gt;='Step 1'!$C$7),"Yes","No")</f>
        <v>No</v>
      </c>
      <c r="J235" s="23" t="str">
        <f>IF(I235="Yes",IF(COUNTIFS($B$21:$B235,B235,$I$21:$I235,"Yes")=1,"Yes",""),"")</f>
        <v/>
      </c>
      <c r="K235" s="23" t="str">
        <f>IF(J235="Yes",IF(COUNTIFS($B:$B,B235,$F:$F,"&gt;="&amp;'Step 1'!$C$8)&gt;0,"Retained","Churned"),"")</f>
        <v/>
      </c>
      <c r="L235" s="24">
        <f>_xlfn.MINIFS($E:$E,$B:$B,B235)</f>
        <v>45046</v>
      </c>
      <c r="M235" s="24" t="str">
        <f>INDEX($C:$C,MATCH($L235,$E:$E,0))</f>
        <v>Basic</v>
      </c>
      <c r="N235" s="24" t="str">
        <f>INDEX($D:$D,MATCH($L235,$E:$E,0))</f>
        <v>Monthly</v>
      </c>
      <c r="O235" s="23" t="str">
        <f>INDEX('Step 2-12'!$W:$W,MATCH('Step 2-12'!$B235,'Step 2-12'!$R:$R,0))</f>
        <v>Retail</v>
      </c>
      <c r="P235" s="23" t="str">
        <f>INDEX('Step 2-12'!$Z:$Z,MATCH('Step 2-12'!$B235,'Step 2-12'!$R:$R,0))</f>
        <v>Paid Search</v>
      </c>
      <c r="AG235" t="s">
        <v>2027</v>
      </c>
      <c r="AH235" t="s">
        <v>576</v>
      </c>
      <c r="AI235" t="s">
        <v>575</v>
      </c>
      <c r="AJ235" s="1">
        <v>44652</v>
      </c>
      <c r="AK235" t="s">
        <v>17</v>
      </c>
      <c r="AL235" t="s">
        <v>18</v>
      </c>
      <c r="AM235">
        <v>75</v>
      </c>
      <c r="AN235">
        <v>60</v>
      </c>
      <c r="AO235" s="24" t="str">
        <f>INDEX('Step 2-12'!$Z:$Z,MATCH('Step 2-12'!$AH235,'Step 2-12'!$R:$R,0))</f>
        <v>Paid Search</v>
      </c>
      <c r="AP235" s="24" t="str">
        <f>INDEX('Step 2-12'!$V:$V,MATCH('Step 2-12'!$AH235,'Step 2-12'!$R:$R,0))</f>
        <v>Asia-Pacific</v>
      </c>
      <c r="AQ235" s="24" t="str">
        <f>INDEX('Step 2-12'!$W:$W,MATCH('Step 2-12'!$AH235,'Step 2-12'!$R:$R,0))</f>
        <v>Healthcare</v>
      </c>
      <c r="AR235" s="24" t="str">
        <f>INDEX('Step 2-12'!$X:$X,MATCH('Step 2-12'!$AH235,'Step 2-12'!$R:$R,0))</f>
        <v>SMBs</v>
      </c>
      <c r="AS235" s="23" t="str">
        <f>INDEX('Step 2-12'!$AA:$AA,MATCH('Step 2-12'!$AH235,'Step 2-12'!$R:$R,0))</f>
        <v>Basic</v>
      </c>
      <c r="AT235" s="23" t="str">
        <f>INDEX('Step 2-12'!$AB:$AB,MATCH('Step 2-12'!$AH235,'Step 2-12'!$R:$R,0))</f>
        <v>Monthly</v>
      </c>
      <c r="AU235" s="23" t="str">
        <f>INDEX($J$20:$J$1603,MATCH($AH235,$B$20:$B$1603,0))</f>
        <v/>
      </c>
    </row>
    <row r="236" spans="1:47" x14ac:dyDescent="0.25">
      <c r="A236" t="s">
        <v>268</v>
      </c>
      <c r="B236" t="s">
        <v>267</v>
      </c>
      <c r="C236" t="s">
        <v>50</v>
      </c>
      <c r="D236" s="1" t="s">
        <v>18</v>
      </c>
      <c r="E236" s="1">
        <v>45077</v>
      </c>
      <c r="F236" s="1">
        <v>45107</v>
      </c>
      <c r="G236" t="s">
        <v>19</v>
      </c>
      <c r="H236">
        <v>135</v>
      </c>
      <c r="I236" s="23" t="str">
        <f>IF(AND(E236&lt;=EOMONTH('Step 1'!$C$7,0),F236&gt;='Step 1'!$C$7),"Yes","No")</f>
        <v>No</v>
      </c>
      <c r="J236" s="23" t="str">
        <f>IF(I236="Yes",IF(COUNTIFS($B$21:$B236,B236,$I$21:$I236,"Yes")=1,"Yes",""),"")</f>
        <v/>
      </c>
      <c r="K236" s="23" t="str">
        <f>IF(J236="Yes",IF(COUNTIFS($B:$B,B236,$F:$F,"&gt;="&amp;'Step 1'!$C$8)&gt;0,"Retained","Churned"),"")</f>
        <v/>
      </c>
      <c r="L236" s="24">
        <f>_xlfn.MINIFS($E:$E,$B:$B,B236)</f>
        <v>45046</v>
      </c>
      <c r="M236" s="24" t="str">
        <f>INDEX($C:$C,MATCH($L236,$E:$E,0))</f>
        <v>Basic</v>
      </c>
      <c r="N236" s="24" t="str">
        <f>INDEX($D:$D,MATCH($L236,$E:$E,0))</f>
        <v>Monthly</v>
      </c>
      <c r="O236" s="23" t="str">
        <f>INDEX('Step 2-12'!$W:$W,MATCH('Step 2-12'!$B236,'Step 2-12'!$R:$R,0))</f>
        <v>Retail</v>
      </c>
      <c r="P236" s="23" t="str">
        <f>INDEX('Step 2-12'!$Z:$Z,MATCH('Step 2-12'!$B236,'Step 2-12'!$R:$R,0))</f>
        <v>Paid Search</v>
      </c>
      <c r="AG236" t="s">
        <v>2028</v>
      </c>
      <c r="AH236" t="s">
        <v>909</v>
      </c>
      <c r="AI236" t="s">
        <v>908</v>
      </c>
      <c r="AJ236" s="1">
        <v>45290</v>
      </c>
      <c r="AK236" t="s">
        <v>50</v>
      </c>
      <c r="AL236" t="s">
        <v>18</v>
      </c>
      <c r="AM236">
        <v>135</v>
      </c>
      <c r="AN236">
        <v>110.7</v>
      </c>
      <c r="AO236" s="24" t="str">
        <f>INDEX('Step 2-12'!$Z:$Z,MATCH('Step 2-12'!$AH236,'Step 2-12'!$R:$R,0))</f>
        <v>Email</v>
      </c>
      <c r="AP236" s="24" t="str">
        <f>INDEX('Step 2-12'!$V:$V,MATCH('Step 2-12'!$AH236,'Step 2-12'!$R:$R,0))</f>
        <v>Europe</v>
      </c>
      <c r="AQ236" s="24" t="str">
        <f>INDEX('Step 2-12'!$W:$W,MATCH('Step 2-12'!$AH236,'Step 2-12'!$R:$R,0))</f>
        <v>Tech</v>
      </c>
      <c r="AR236" s="24" t="str">
        <f>INDEX('Step 2-12'!$X:$X,MATCH('Step 2-12'!$AH236,'Step 2-12'!$R:$R,0))</f>
        <v>SMBs</v>
      </c>
      <c r="AS236" s="23" t="str">
        <f>INDEX('Step 2-12'!$AA:$AA,MATCH('Step 2-12'!$AH236,'Step 2-12'!$R:$R,0))</f>
        <v>Pro</v>
      </c>
      <c r="AT236" s="23" t="str">
        <f>INDEX('Step 2-12'!$AB:$AB,MATCH('Step 2-12'!$AH236,'Step 2-12'!$R:$R,0))</f>
        <v>Monthly</v>
      </c>
      <c r="AU236" s="23" t="str">
        <f>INDEX($J$20:$J$1603,MATCH($AH236,$B$20:$B$1603,0))</f>
        <v/>
      </c>
    </row>
    <row r="237" spans="1:47" x14ac:dyDescent="0.25">
      <c r="A237" t="s">
        <v>269</v>
      </c>
      <c r="B237" t="s">
        <v>267</v>
      </c>
      <c r="C237" t="s">
        <v>50</v>
      </c>
      <c r="D237" s="1" t="s">
        <v>18</v>
      </c>
      <c r="E237" s="1">
        <v>45108</v>
      </c>
      <c r="F237" s="1">
        <v>45138</v>
      </c>
      <c r="G237" t="s">
        <v>73</v>
      </c>
      <c r="H237">
        <v>135</v>
      </c>
      <c r="I237" s="23" t="str">
        <f>IF(AND(E237&lt;=EOMONTH('Step 1'!$C$7,0),F237&gt;='Step 1'!$C$7),"Yes","No")</f>
        <v>No</v>
      </c>
      <c r="J237" s="23" t="str">
        <f>IF(I237="Yes",IF(COUNTIFS($B$21:$B237,B237,$I$21:$I237,"Yes")=1,"Yes",""),"")</f>
        <v/>
      </c>
      <c r="K237" s="23" t="str">
        <f>IF(J237="Yes",IF(COUNTIFS($B:$B,B237,$F:$F,"&gt;="&amp;'Step 1'!$C$8)&gt;0,"Retained","Churned"),"")</f>
        <v/>
      </c>
      <c r="L237" s="24">
        <f>_xlfn.MINIFS($E:$E,$B:$B,B237)</f>
        <v>45046</v>
      </c>
      <c r="M237" s="24" t="str">
        <f>INDEX($C:$C,MATCH($L237,$E:$E,0))</f>
        <v>Basic</v>
      </c>
      <c r="N237" s="24" t="str">
        <f>INDEX($D:$D,MATCH($L237,$E:$E,0))</f>
        <v>Monthly</v>
      </c>
      <c r="O237" s="23" t="str">
        <f>INDEX('Step 2-12'!$W:$W,MATCH('Step 2-12'!$B237,'Step 2-12'!$R:$R,0))</f>
        <v>Retail</v>
      </c>
      <c r="P237" s="23" t="str">
        <f>INDEX('Step 2-12'!$Z:$Z,MATCH('Step 2-12'!$B237,'Step 2-12'!$R:$R,0))</f>
        <v>Paid Search</v>
      </c>
      <c r="AG237" t="s">
        <v>2029</v>
      </c>
      <c r="AH237" t="s">
        <v>909</v>
      </c>
      <c r="AI237" t="s">
        <v>910</v>
      </c>
      <c r="AJ237" s="1">
        <v>45321</v>
      </c>
      <c r="AK237" t="s">
        <v>50</v>
      </c>
      <c r="AL237" t="s">
        <v>18</v>
      </c>
      <c r="AM237">
        <v>135</v>
      </c>
      <c r="AN237">
        <v>110.7</v>
      </c>
      <c r="AO237" s="24" t="str">
        <f>INDEX('Step 2-12'!$Z:$Z,MATCH('Step 2-12'!$AH237,'Step 2-12'!$R:$R,0))</f>
        <v>Email</v>
      </c>
      <c r="AP237" s="24" t="str">
        <f>INDEX('Step 2-12'!$V:$V,MATCH('Step 2-12'!$AH237,'Step 2-12'!$R:$R,0))</f>
        <v>Europe</v>
      </c>
      <c r="AQ237" s="24" t="str">
        <f>INDEX('Step 2-12'!$W:$W,MATCH('Step 2-12'!$AH237,'Step 2-12'!$R:$R,0))</f>
        <v>Tech</v>
      </c>
      <c r="AR237" s="24" t="str">
        <f>INDEX('Step 2-12'!$X:$X,MATCH('Step 2-12'!$AH237,'Step 2-12'!$R:$R,0))</f>
        <v>SMBs</v>
      </c>
      <c r="AS237" s="23" t="str">
        <f>INDEX('Step 2-12'!$AA:$AA,MATCH('Step 2-12'!$AH237,'Step 2-12'!$R:$R,0))</f>
        <v>Pro</v>
      </c>
      <c r="AT237" s="23" t="str">
        <f>INDEX('Step 2-12'!$AB:$AB,MATCH('Step 2-12'!$AH237,'Step 2-12'!$R:$R,0))</f>
        <v>Monthly</v>
      </c>
      <c r="AU237" s="23" t="str">
        <f>INDEX($J$20:$J$1603,MATCH($AH237,$B$20:$B$1603,0))</f>
        <v/>
      </c>
    </row>
    <row r="238" spans="1:47" x14ac:dyDescent="0.25">
      <c r="A238" t="s">
        <v>270</v>
      </c>
      <c r="B238" t="s">
        <v>267</v>
      </c>
      <c r="C238" t="s">
        <v>86</v>
      </c>
      <c r="D238" s="1" t="s">
        <v>18</v>
      </c>
      <c r="E238" s="1">
        <v>45139</v>
      </c>
      <c r="F238" s="1">
        <v>45169</v>
      </c>
      <c r="G238" t="s">
        <v>19</v>
      </c>
      <c r="H238">
        <v>315</v>
      </c>
      <c r="I238" s="23" t="str">
        <f>IF(AND(E238&lt;=EOMONTH('Step 1'!$C$7,0),F238&gt;='Step 1'!$C$7),"Yes","No")</f>
        <v>No</v>
      </c>
      <c r="J238" s="23" t="str">
        <f>IF(I238="Yes",IF(COUNTIFS($B$21:$B238,B238,$I$21:$I238,"Yes")=1,"Yes",""),"")</f>
        <v/>
      </c>
      <c r="K238" s="23" t="str">
        <f>IF(J238="Yes",IF(COUNTIFS($B:$B,B238,$F:$F,"&gt;="&amp;'Step 1'!$C$8)&gt;0,"Retained","Churned"),"")</f>
        <v/>
      </c>
      <c r="L238" s="24">
        <f>_xlfn.MINIFS($E:$E,$B:$B,B238)</f>
        <v>45046</v>
      </c>
      <c r="M238" s="24" t="str">
        <f>INDEX($C:$C,MATCH($L238,$E:$E,0))</f>
        <v>Basic</v>
      </c>
      <c r="N238" s="24" t="str">
        <f>INDEX($D:$D,MATCH($L238,$E:$E,0))</f>
        <v>Monthly</v>
      </c>
      <c r="O238" s="23" t="str">
        <f>INDEX('Step 2-12'!$W:$W,MATCH('Step 2-12'!$B238,'Step 2-12'!$R:$R,0))</f>
        <v>Retail</v>
      </c>
      <c r="P238" s="23" t="str">
        <f>INDEX('Step 2-12'!$Z:$Z,MATCH('Step 2-12'!$B238,'Step 2-12'!$R:$R,0))</f>
        <v>Paid Search</v>
      </c>
      <c r="AG238" t="s">
        <v>2030</v>
      </c>
      <c r="AH238" t="s">
        <v>909</v>
      </c>
      <c r="AI238" t="s">
        <v>910</v>
      </c>
      <c r="AJ238" s="1">
        <v>45351</v>
      </c>
      <c r="AK238" t="s">
        <v>50</v>
      </c>
      <c r="AL238" t="s">
        <v>18</v>
      </c>
      <c r="AM238">
        <v>135</v>
      </c>
      <c r="AN238">
        <v>110.7</v>
      </c>
      <c r="AO238" s="24" t="str">
        <f>INDEX('Step 2-12'!$Z:$Z,MATCH('Step 2-12'!$AH238,'Step 2-12'!$R:$R,0))</f>
        <v>Email</v>
      </c>
      <c r="AP238" s="24" t="str">
        <f>INDEX('Step 2-12'!$V:$V,MATCH('Step 2-12'!$AH238,'Step 2-12'!$R:$R,0))</f>
        <v>Europe</v>
      </c>
      <c r="AQ238" s="24" t="str">
        <f>INDEX('Step 2-12'!$W:$W,MATCH('Step 2-12'!$AH238,'Step 2-12'!$R:$R,0))</f>
        <v>Tech</v>
      </c>
      <c r="AR238" s="24" t="str">
        <f>INDEX('Step 2-12'!$X:$X,MATCH('Step 2-12'!$AH238,'Step 2-12'!$R:$R,0))</f>
        <v>SMBs</v>
      </c>
      <c r="AS238" s="23" t="str">
        <f>INDEX('Step 2-12'!$AA:$AA,MATCH('Step 2-12'!$AH238,'Step 2-12'!$R:$R,0))</f>
        <v>Pro</v>
      </c>
      <c r="AT238" s="23" t="str">
        <f>INDEX('Step 2-12'!$AB:$AB,MATCH('Step 2-12'!$AH238,'Step 2-12'!$R:$R,0))</f>
        <v>Monthly</v>
      </c>
      <c r="AU238" s="23" t="str">
        <f>INDEX($J$20:$J$1603,MATCH($AH238,$B$20:$B$1603,0))</f>
        <v/>
      </c>
    </row>
    <row r="239" spans="1:47" x14ac:dyDescent="0.25">
      <c r="A239" t="s">
        <v>271</v>
      </c>
      <c r="B239" t="s">
        <v>267</v>
      </c>
      <c r="C239" t="s">
        <v>86</v>
      </c>
      <c r="D239" s="1" t="s">
        <v>18</v>
      </c>
      <c r="E239" s="1">
        <v>45170</v>
      </c>
      <c r="F239" s="1">
        <v>45200</v>
      </c>
      <c r="G239" t="s">
        <v>19</v>
      </c>
      <c r="H239">
        <v>315</v>
      </c>
      <c r="I239" s="23" t="str">
        <f>IF(AND(E239&lt;=EOMONTH('Step 1'!$C$7,0),F239&gt;='Step 1'!$C$7),"Yes","No")</f>
        <v>No</v>
      </c>
      <c r="J239" s="23" t="str">
        <f>IF(I239="Yes",IF(COUNTIFS($B$21:$B239,B239,$I$21:$I239,"Yes")=1,"Yes",""),"")</f>
        <v/>
      </c>
      <c r="K239" s="23" t="str">
        <f>IF(J239="Yes",IF(COUNTIFS($B:$B,B239,$F:$F,"&gt;="&amp;'Step 1'!$C$8)&gt;0,"Retained","Churned"),"")</f>
        <v/>
      </c>
      <c r="L239" s="24">
        <f>_xlfn.MINIFS($E:$E,$B:$B,B239)</f>
        <v>45046</v>
      </c>
      <c r="M239" s="24" t="str">
        <f>INDEX($C:$C,MATCH($L239,$E:$E,0))</f>
        <v>Basic</v>
      </c>
      <c r="N239" s="24" t="str">
        <f>INDEX($D:$D,MATCH($L239,$E:$E,0))</f>
        <v>Monthly</v>
      </c>
      <c r="O239" s="23" t="str">
        <f>INDEX('Step 2-12'!$W:$W,MATCH('Step 2-12'!$B239,'Step 2-12'!$R:$R,0))</f>
        <v>Retail</v>
      </c>
      <c r="P239" s="23" t="str">
        <f>INDEX('Step 2-12'!$Z:$Z,MATCH('Step 2-12'!$B239,'Step 2-12'!$R:$R,0))</f>
        <v>Paid Search</v>
      </c>
      <c r="AG239" t="s">
        <v>2031</v>
      </c>
      <c r="AH239" t="s">
        <v>909</v>
      </c>
      <c r="AI239" t="s">
        <v>911</v>
      </c>
      <c r="AJ239" s="1">
        <v>45352</v>
      </c>
      <c r="AK239" t="s">
        <v>50</v>
      </c>
      <c r="AL239" t="s">
        <v>18</v>
      </c>
      <c r="AM239">
        <v>135</v>
      </c>
      <c r="AN239">
        <v>110.7</v>
      </c>
      <c r="AO239" s="24" t="str">
        <f>INDEX('Step 2-12'!$Z:$Z,MATCH('Step 2-12'!$AH239,'Step 2-12'!$R:$R,0))</f>
        <v>Email</v>
      </c>
      <c r="AP239" s="24" t="str">
        <f>INDEX('Step 2-12'!$V:$V,MATCH('Step 2-12'!$AH239,'Step 2-12'!$R:$R,0))</f>
        <v>Europe</v>
      </c>
      <c r="AQ239" s="24" t="str">
        <f>INDEX('Step 2-12'!$W:$W,MATCH('Step 2-12'!$AH239,'Step 2-12'!$R:$R,0))</f>
        <v>Tech</v>
      </c>
      <c r="AR239" s="24" t="str">
        <f>INDEX('Step 2-12'!$X:$X,MATCH('Step 2-12'!$AH239,'Step 2-12'!$R:$R,0))</f>
        <v>SMBs</v>
      </c>
      <c r="AS239" s="23" t="str">
        <f>INDEX('Step 2-12'!$AA:$AA,MATCH('Step 2-12'!$AH239,'Step 2-12'!$R:$R,0))</f>
        <v>Pro</v>
      </c>
      <c r="AT239" s="23" t="str">
        <f>INDEX('Step 2-12'!$AB:$AB,MATCH('Step 2-12'!$AH239,'Step 2-12'!$R:$R,0))</f>
        <v>Monthly</v>
      </c>
      <c r="AU239" s="23" t="str">
        <f>INDEX($J$20:$J$1603,MATCH($AH239,$B$20:$B$1603,0))</f>
        <v/>
      </c>
    </row>
    <row r="240" spans="1:47" x14ac:dyDescent="0.25">
      <c r="A240" t="s">
        <v>272</v>
      </c>
      <c r="B240" t="s">
        <v>267</v>
      </c>
      <c r="C240" t="s">
        <v>86</v>
      </c>
      <c r="D240" s="1" t="s">
        <v>18</v>
      </c>
      <c r="E240" s="1">
        <v>45201</v>
      </c>
      <c r="F240" s="1">
        <v>45231</v>
      </c>
      <c r="G240" t="s">
        <v>19</v>
      </c>
      <c r="H240">
        <v>315</v>
      </c>
      <c r="I240" s="23" t="str">
        <f>IF(AND(E240&lt;=EOMONTH('Step 1'!$C$7,0),F240&gt;='Step 1'!$C$7),"Yes","No")</f>
        <v>No</v>
      </c>
      <c r="J240" s="23" t="str">
        <f>IF(I240="Yes",IF(COUNTIFS($B$21:$B240,B240,$I$21:$I240,"Yes")=1,"Yes",""),"")</f>
        <v/>
      </c>
      <c r="K240" s="23" t="str">
        <f>IF(J240="Yes",IF(COUNTIFS($B:$B,B240,$F:$F,"&gt;="&amp;'Step 1'!$C$8)&gt;0,"Retained","Churned"),"")</f>
        <v/>
      </c>
      <c r="L240" s="24">
        <f>_xlfn.MINIFS($E:$E,$B:$B,B240)</f>
        <v>45046</v>
      </c>
      <c r="M240" s="24" t="str">
        <f>INDEX($C:$C,MATCH($L240,$E:$E,0))</f>
        <v>Basic</v>
      </c>
      <c r="N240" s="24" t="str">
        <f>INDEX($D:$D,MATCH($L240,$E:$E,0))</f>
        <v>Monthly</v>
      </c>
      <c r="O240" s="23" t="str">
        <f>INDEX('Step 2-12'!$W:$W,MATCH('Step 2-12'!$B240,'Step 2-12'!$R:$R,0))</f>
        <v>Retail</v>
      </c>
      <c r="P240" s="23" t="str">
        <f>INDEX('Step 2-12'!$Z:$Z,MATCH('Step 2-12'!$B240,'Step 2-12'!$R:$R,0))</f>
        <v>Paid Search</v>
      </c>
      <c r="AG240" t="s">
        <v>2032</v>
      </c>
      <c r="AH240" t="s">
        <v>909</v>
      </c>
      <c r="AI240" t="s">
        <v>912</v>
      </c>
      <c r="AJ240" s="1">
        <v>45383</v>
      </c>
      <c r="AK240" t="s">
        <v>17</v>
      </c>
      <c r="AL240" t="s">
        <v>18</v>
      </c>
      <c r="AM240">
        <v>75</v>
      </c>
      <c r="AN240">
        <v>60</v>
      </c>
      <c r="AO240" s="24" t="str">
        <f>INDEX('Step 2-12'!$Z:$Z,MATCH('Step 2-12'!$AH240,'Step 2-12'!$R:$R,0))</f>
        <v>Email</v>
      </c>
      <c r="AP240" s="24" t="str">
        <f>INDEX('Step 2-12'!$V:$V,MATCH('Step 2-12'!$AH240,'Step 2-12'!$R:$R,0))</f>
        <v>Europe</v>
      </c>
      <c r="AQ240" s="24" t="str">
        <f>INDEX('Step 2-12'!$W:$W,MATCH('Step 2-12'!$AH240,'Step 2-12'!$R:$R,0))</f>
        <v>Tech</v>
      </c>
      <c r="AR240" s="24" t="str">
        <f>INDEX('Step 2-12'!$X:$X,MATCH('Step 2-12'!$AH240,'Step 2-12'!$R:$R,0))</f>
        <v>SMBs</v>
      </c>
      <c r="AS240" s="23" t="str">
        <f>INDEX('Step 2-12'!$AA:$AA,MATCH('Step 2-12'!$AH240,'Step 2-12'!$R:$R,0))</f>
        <v>Pro</v>
      </c>
      <c r="AT240" s="23" t="str">
        <f>INDEX('Step 2-12'!$AB:$AB,MATCH('Step 2-12'!$AH240,'Step 2-12'!$R:$R,0))</f>
        <v>Monthly</v>
      </c>
      <c r="AU240" s="23" t="str">
        <f>INDEX($J$20:$J$1603,MATCH($AH240,$B$20:$B$1603,0))</f>
        <v/>
      </c>
    </row>
    <row r="241" spans="1:47" x14ac:dyDescent="0.25">
      <c r="A241" t="s">
        <v>273</v>
      </c>
      <c r="B241" t="s">
        <v>267</v>
      </c>
      <c r="C241" t="s">
        <v>86</v>
      </c>
      <c r="D241" s="1" t="s">
        <v>18</v>
      </c>
      <c r="E241" s="1">
        <v>45232</v>
      </c>
      <c r="F241" s="1">
        <v>45262</v>
      </c>
      <c r="G241" t="s">
        <v>19</v>
      </c>
      <c r="H241">
        <v>315</v>
      </c>
      <c r="I241" s="23" t="str">
        <f>IF(AND(E241&lt;=EOMONTH('Step 1'!$C$7,0),F241&gt;='Step 1'!$C$7),"Yes","No")</f>
        <v>No</v>
      </c>
      <c r="J241" s="23" t="str">
        <f>IF(I241="Yes",IF(COUNTIFS($B$21:$B241,B241,$I$21:$I241,"Yes")=1,"Yes",""),"")</f>
        <v/>
      </c>
      <c r="K241" s="23" t="str">
        <f>IF(J241="Yes",IF(COUNTIFS($B:$B,B241,$F:$F,"&gt;="&amp;'Step 1'!$C$8)&gt;0,"Retained","Churned"),"")</f>
        <v/>
      </c>
      <c r="L241" s="24">
        <f>_xlfn.MINIFS($E:$E,$B:$B,B241)</f>
        <v>45046</v>
      </c>
      <c r="M241" s="24" t="str">
        <f>INDEX($C:$C,MATCH($L241,$E:$E,0))</f>
        <v>Basic</v>
      </c>
      <c r="N241" s="24" t="str">
        <f>INDEX($D:$D,MATCH($L241,$E:$E,0))</f>
        <v>Monthly</v>
      </c>
      <c r="O241" s="23" t="str">
        <f>INDEX('Step 2-12'!$W:$W,MATCH('Step 2-12'!$B241,'Step 2-12'!$R:$R,0))</f>
        <v>Retail</v>
      </c>
      <c r="P241" s="23" t="str">
        <f>INDEX('Step 2-12'!$Z:$Z,MATCH('Step 2-12'!$B241,'Step 2-12'!$R:$R,0))</f>
        <v>Paid Search</v>
      </c>
      <c r="AG241" t="s">
        <v>2033</v>
      </c>
      <c r="AH241" t="s">
        <v>909</v>
      </c>
      <c r="AI241" t="s">
        <v>912</v>
      </c>
      <c r="AJ241" s="1">
        <v>45413</v>
      </c>
      <c r="AK241" t="s">
        <v>17</v>
      </c>
      <c r="AL241" t="s">
        <v>18</v>
      </c>
      <c r="AM241">
        <v>75</v>
      </c>
      <c r="AN241">
        <v>60</v>
      </c>
      <c r="AO241" s="24" t="str">
        <f>INDEX('Step 2-12'!$Z:$Z,MATCH('Step 2-12'!$AH241,'Step 2-12'!$R:$R,0))</f>
        <v>Email</v>
      </c>
      <c r="AP241" s="24" t="str">
        <f>INDEX('Step 2-12'!$V:$V,MATCH('Step 2-12'!$AH241,'Step 2-12'!$R:$R,0))</f>
        <v>Europe</v>
      </c>
      <c r="AQ241" s="24" t="str">
        <f>INDEX('Step 2-12'!$W:$W,MATCH('Step 2-12'!$AH241,'Step 2-12'!$R:$R,0))</f>
        <v>Tech</v>
      </c>
      <c r="AR241" s="24" t="str">
        <f>INDEX('Step 2-12'!$X:$X,MATCH('Step 2-12'!$AH241,'Step 2-12'!$R:$R,0))</f>
        <v>SMBs</v>
      </c>
      <c r="AS241" s="23" t="str">
        <f>INDEX('Step 2-12'!$AA:$AA,MATCH('Step 2-12'!$AH241,'Step 2-12'!$R:$R,0))</f>
        <v>Pro</v>
      </c>
      <c r="AT241" s="23" t="str">
        <f>INDEX('Step 2-12'!$AB:$AB,MATCH('Step 2-12'!$AH241,'Step 2-12'!$R:$R,0))</f>
        <v>Monthly</v>
      </c>
      <c r="AU241" s="23" t="str">
        <f>INDEX($J$20:$J$1603,MATCH($AH241,$B$20:$B$1603,0))</f>
        <v/>
      </c>
    </row>
    <row r="242" spans="1:47" x14ac:dyDescent="0.25">
      <c r="A242" t="s">
        <v>274</v>
      </c>
      <c r="B242" t="s">
        <v>267</v>
      </c>
      <c r="C242" t="s">
        <v>86</v>
      </c>
      <c r="D242" s="1" t="s">
        <v>18</v>
      </c>
      <c r="E242" s="1">
        <v>45263</v>
      </c>
      <c r="F242" s="1">
        <v>45293</v>
      </c>
      <c r="G242" t="s">
        <v>55</v>
      </c>
      <c r="H242">
        <v>315</v>
      </c>
      <c r="I242" s="23" t="str">
        <f>IF(AND(E242&lt;=EOMONTH('Step 1'!$C$7,0),F242&gt;='Step 1'!$C$7),"Yes","No")</f>
        <v>No</v>
      </c>
      <c r="J242" s="23" t="str">
        <f>IF(I242="Yes",IF(COUNTIFS($B$21:$B242,B242,$I$21:$I242,"Yes")=1,"Yes",""),"")</f>
        <v/>
      </c>
      <c r="K242" s="23" t="str">
        <f>IF(J242="Yes",IF(COUNTIFS($B:$B,B242,$F:$F,"&gt;="&amp;'Step 1'!$C$8)&gt;0,"Retained","Churned"),"")</f>
        <v/>
      </c>
      <c r="L242" s="24">
        <f>_xlfn.MINIFS($E:$E,$B:$B,B242)</f>
        <v>45046</v>
      </c>
      <c r="M242" s="24" t="str">
        <f>INDEX($C:$C,MATCH($L242,$E:$E,0))</f>
        <v>Basic</v>
      </c>
      <c r="N242" s="24" t="str">
        <f>INDEX($D:$D,MATCH($L242,$E:$E,0))</f>
        <v>Monthly</v>
      </c>
      <c r="O242" s="23" t="str">
        <f>INDEX('Step 2-12'!$W:$W,MATCH('Step 2-12'!$B242,'Step 2-12'!$R:$R,0))</f>
        <v>Retail</v>
      </c>
      <c r="P242" s="23" t="str">
        <f>INDEX('Step 2-12'!$Z:$Z,MATCH('Step 2-12'!$B242,'Step 2-12'!$R:$R,0))</f>
        <v>Paid Search</v>
      </c>
      <c r="AG242" t="s">
        <v>2034</v>
      </c>
      <c r="AH242" t="s">
        <v>909</v>
      </c>
      <c r="AI242" t="s">
        <v>913</v>
      </c>
      <c r="AJ242" s="1">
        <v>45414</v>
      </c>
      <c r="AK242" t="s">
        <v>17</v>
      </c>
      <c r="AL242" t="s">
        <v>18</v>
      </c>
      <c r="AM242">
        <v>75</v>
      </c>
      <c r="AN242">
        <v>60</v>
      </c>
      <c r="AO242" s="24" t="str">
        <f>INDEX('Step 2-12'!$Z:$Z,MATCH('Step 2-12'!$AH242,'Step 2-12'!$R:$R,0))</f>
        <v>Email</v>
      </c>
      <c r="AP242" s="24" t="str">
        <f>INDEX('Step 2-12'!$V:$V,MATCH('Step 2-12'!$AH242,'Step 2-12'!$R:$R,0))</f>
        <v>Europe</v>
      </c>
      <c r="AQ242" s="24" t="str">
        <f>INDEX('Step 2-12'!$W:$W,MATCH('Step 2-12'!$AH242,'Step 2-12'!$R:$R,0))</f>
        <v>Tech</v>
      </c>
      <c r="AR242" s="24" t="str">
        <f>INDEX('Step 2-12'!$X:$X,MATCH('Step 2-12'!$AH242,'Step 2-12'!$R:$R,0))</f>
        <v>SMBs</v>
      </c>
      <c r="AS242" s="23" t="str">
        <f>INDEX('Step 2-12'!$AA:$AA,MATCH('Step 2-12'!$AH242,'Step 2-12'!$R:$R,0))</f>
        <v>Pro</v>
      </c>
      <c r="AT242" s="23" t="str">
        <f>INDEX('Step 2-12'!$AB:$AB,MATCH('Step 2-12'!$AH242,'Step 2-12'!$R:$R,0))</f>
        <v>Monthly</v>
      </c>
      <c r="AU242" s="23" t="str">
        <f>INDEX($J$20:$J$1603,MATCH($AH242,$B$20:$B$1603,0))</f>
        <v/>
      </c>
    </row>
    <row r="243" spans="1:47" x14ac:dyDescent="0.25">
      <c r="A243" t="s">
        <v>275</v>
      </c>
      <c r="B243" t="s">
        <v>267</v>
      </c>
      <c r="C243" t="s">
        <v>50</v>
      </c>
      <c r="D243" s="1" t="s">
        <v>18</v>
      </c>
      <c r="E243" s="1">
        <v>45294</v>
      </c>
      <c r="F243" s="1">
        <v>45324</v>
      </c>
      <c r="G243" t="s">
        <v>19</v>
      </c>
      <c r="H243">
        <v>135</v>
      </c>
      <c r="I243" s="23" t="str">
        <f>IF(AND(E243&lt;=EOMONTH('Step 1'!$C$7,0),F243&gt;='Step 1'!$C$7),"Yes","No")</f>
        <v>No</v>
      </c>
      <c r="J243" s="23" t="str">
        <f>IF(I243="Yes",IF(COUNTIFS($B$21:$B243,B243,$I$21:$I243,"Yes")=1,"Yes",""),"")</f>
        <v/>
      </c>
      <c r="K243" s="23" t="str">
        <f>IF(J243="Yes",IF(COUNTIFS($B:$B,B243,$F:$F,"&gt;="&amp;'Step 1'!$C$8)&gt;0,"Retained","Churned"),"")</f>
        <v/>
      </c>
      <c r="L243" s="24">
        <f>_xlfn.MINIFS($E:$E,$B:$B,B243)</f>
        <v>45046</v>
      </c>
      <c r="M243" s="24" t="str">
        <f>INDEX($C:$C,MATCH($L243,$E:$E,0))</f>
        <v>Basic</v>
      </c>
      <c r="N243" s="24" t="str">
        <f>INDEX($D:$D,MATCH($L243,$E:$E,0))</f>
        <v>Monthly</v>
      </c>
      <c r="O243" s="23" t="str">
        <f>INDEX('Step 2-12'!$W:$W,MATCH('Step 2-12'!$B243,'Step 2-12'!$R:$R,0))</f>
        <v>Retail</v>
      </c>
      <c r="P243" s="23" t="str">
        <f>INDEX('Step 2-12'!$Z:$Z,MATCH('Step 2-12'!$B243,'Step 2-12'!$R:$R,0))</f>
        <v>Paid Search</v>
      </c>
      <c r="AG243" t="s">
        <v>2035</v>
      </c>
      <c r="AH243" t="s">
        <v>909</v>
      </c>
      <c r="AI243" t="s">
        <v>914</v>
      </c>
      <c r="AJ243" s="1">
        <v>45445</v>
      </c>
      <c r="AK243" t="s">
        <v>17</v>
      </c>
      <c r="AL243" t="s">
        <v>18</v>
      </c>
      <c r="AM243">
        <v>75</v>
      </c>
      <c r="AN243">
        <v>60</v>
      </c>
      <c r="AO243" s="24" t="str">
        <f>INDEX('Step 2-12'!$Z:$Z,MATCH('Step 2-12'!$AH243,'Step 2-12'!$R:$R,0))</f>
        <v>Email</v>
      </c>
      <c r="AP243" s="24" t="str">
        <f>INDEX('Step 2-12'!$V:$V,MATCH('Step 2-12'!$AH243,'Step 2-12'!$R:$R,0))</f>
        <v>Europe</v>
      </c>
      <c r="AQ243" s="24" t="str">
        <f>INDEX('Step 2-12'!$W:$W,MATCH('Step 2-12'!$AH243,'Step 2-12'!$R:$R,0))</f>
        <v>Tech</v>
      </c>
      <c r="AR243" s="24" t="str">
        <f>INDEX('Step 2-12'!$X:$X,MATCH('Step 2-12'!$AH243,'Step 2-12'!$R:$R,0))</f>
        <v>SMBs</v>
      </c>
      <c r="AS243" s="23" t="str">
        <f>INDEX('Step 2-12'!$AA:$AA,MATCH('Step 2-12'!$AH243,'Step 2-12'!$R:$R,0))</f>
        <v>Pro</v>
      </c>
      <c r="AT243" s="23" t="str">
        <f>INDEX('Step 2-12'!$AB:$AB,MATCH('Step 2-12'!$AH243,'Step 2-12'!$R:$R,0))</f>
        <v>Monthly</v>
      </c>
      <c r="AU243" s="23" t="str">
        <f>INDEX($J$20:$J$1603,MATCH($AH243,$B$20:$B$1603,0))</f>
        <v/>
      </c>
    </row>
    <row r="244" spans="1:47" x14ac:dyDescent="0.25">
      <c r="A244" t="s">
        <v>276</v>
      </c>
      <c r="B244" t="s">
        <v>267</v>
      </c>
      <c r="C244" t="s">
        <v>50</v>
      </c>
      <c r="D244" s="1" t="s">
        <v>18</v>
      </c>
      <c r="E244" s="1">
        <v>45325</v>
      </c>
      <c r="F244" s="1">
        <v>45355</v>
      </c>
      <c r="G244" t="s">
        <v>19</v>
      </c>
      <c r="H244">
        <v>135</v>
      </c>
      <c r="I244" s="23" t="str">
        <f>IF(AND(E244&lt;=EOMONTH('Step 1'!$C$7,0),F244&gt;='Step 1'!$C$7),"Yes","No")</f>
        <v>No</v>
      </c>
      <c r="J244" s="23" t="str">
        <f>IF(I244="Yes",IF(COUNTIFS($B$21:$B244,B244,$I$21:$I244,"Yes")=1,"Yes",""),"")</f>
        <v/>
      </c>
      <c r="K244" s="23" t="str">
        <f>IF(J244="Yes",IF(COUNTIFS($B:$B,B244,$F:$F,"&gt;="&amp;'Step 1'!$C$8)&gt;0,"Retained","Churned"),"")</f>
        <v/>
      </c>
      <c r="L244" s="24">
        <f>_xlfn.MINIFS($E:$E,$B:$B,B244)</f>
        <v>45046</v>
      </c>
      <c r="M244" s="24" t="str">
        <f>INDEX($C:$C,MATCH($L244,$E:$E,0))</f>
        <v>Basic</v>
      </c>
      <c r="N244" s="24" t="str">
        <f>INDEX($D:$D,MATCH($L244,$E:$E,0))</f>
        <v>Monthly</v>
      </c>
      <c r="O244" s="23" t="str">
        <f>INDEX('Step 2-12'!$W:$W,MATCH('Step 2-12'!$B244,'Step 2-12'!$R:$R,0))</f>
        <v>Retail</v>
      </c>
      <c r="P244" s="23" t="str">
        <f>INDEX('Step 2-12'!$Z:$Z,MATCH('Step 2-12'!$B244,'Step 2-12'!$R:$R,0))</f>
        <v>Paid Search</v>
      </c>
      <c r="AG244" t="s">
        <v>2036</v>
      </c>
      <c r="AH244" t="s">
        <v>909</v>
      </c>
      <c r="AI244" t="s">
        <v>914</v>
      </c>
      <c r="AJ244" s="1">
        <v>45475</v>
      </c>
      <c r="AK244" t="s">
        <v>17</v>
      </c>
      <c r="AL244" t="s">
        <v>18</v>
      </c>
      <c r="AM244">
        <v>75</v>
      </c>
      <c r="AN244">
        <v>60</v>
      </c>
      <c r="AO244" s="24" t="str">
        <f>INDEX('Step 2-12'!$Z:$Z,MATCH('Step 2-12'!$AH244,'Step 2-12'!$R:$R,0))</f>
        <v>Email</v>
      </c>
      <c r="AP244" s="24" t="str">
        <f>INDEX('Step 2-12'!$V:$V,MATCH('Step 2-12'!$AH244,'Step 2-12'!$R:$R,0))</f>
        <v>Europe</v>
      </c>
      <c r="AQ244" s="24" t="str">
        <f>INDEX('Step 2-12'!$W:$W,MATCH('Step 2-12'!$AH244,'Step 2-12'!$R:$R,0))</f>
        <v>Tech</v>
      </c>
      <c r="AR244" s="24" t="str">
        <f>INDEX('Step 2-12'!$X:$X,MATCH('Step 2-12'!$AH244,'Step 2-12'!$R:$R,0))</f>
        <v>SMBs</v>
      </c>
      <c r="AS244" s="23" t="str">
        <f>INDEX('Step 2-12'!$AA:$AA,MATCH('Step 2-12'!$AH244,'Step 2-12'!$R:$R,0))</f>
        <v>Pro</v>
      </c>
      <c r="AT244" s="23" t="str">
        <f>INDEX('Step 2-12'!$AB:$AB,MATCH('Step 2-12'!$AH244,'Step 2-12'!$R:$R,0))</f>
        <v>Monthly</v>
      </c>
      <c r="AU244" s="23" t="str">
        <f>INDEX($J$20:$J$1603,MATCH($AH244,$B$20:$B$1603,0))</f>
        <v/>
      </c>
    </row>
    <row r="245" spans="1:47" x14ac:dyDescent="0.25">
      <c r="A245" t="s">
        <v>277</v>
      </c>
      <c r="B245" t="s">
        <v>267</v>
      </c>
      <c r="C245" t="s">
        <v>50</v>
      </c>
      <c r="D245" s="1" t="s">
        <v>18</v>
      </c>
      <c r="E245" s="1">
        <v>45356</v>
      </c>
      <c r="F245" s="1">
        <v>45386</v>
      </c>
      <c r="G245" t="s">
        <v>19</v>
      </c>
      <c r="H245">
        <v>135</v>
      </c>
      <c r="I245" s="23" t="str">
        <f>IF(AND(E245&lt;=EOMONTH('Step 1'!$C$7,0),F245&gt;='Step 1'!$C$7),"Yes","No")</f>
        <v>No</v>
      </c>
      <c r="J245" s="23" t="str">
        <f>IF(I245="Yes",IF(COUNTIFS($B$21:$B245,B245,$I$21:$I245,"Yes")=1,"Yes",""),"")</f>
        <v/>
      </c>
      <c r="K245" s="23" t="str">
        <f>IF(J245="Yes",IF(COUNTIFS($B:$B,B245,$F:$F,"&gt;="&amp;'Step 1'!$C$8)&gt;0,"Retained","Churned"),"")</f>
        <v/>
      </c>
      <c r="L245" s="24">
        <f>_xlfn.MINIFS($E:$E,$B:$B,B245)</f>
        <v>45046</v>
      </c>
      <c r="M245" s="24" t="str">
        <f>INDEX($C:$C,MATCH($L245,$E:$E,0))</f>
        <v>Basic</v>
      </c>
      <c r="N245" s="24" t="str">
        <f>INDEX($D:$D,MATCH($L245,$E:$E,0))</f>
        <v>Monthly</v>
      </c>
      <c r="O245" s="23" t="str">
        <f>INDEX('Step 2-12'!$W:$W,MATCH('Step 2-12'!$B245,'Step 2-12'!$R:$R,0))</f>
        <v>Retail</v>
      </c>
      <c r="P245" s="23" t="str">
        <f>INDEX('Step 2-12'!$Z:$Z,MATCH('Step 2-12'!$B245,'Step 2-12'!$R:$R,0))</f>
        <v>Paid Search</v>
      </c>
      <c r="AG245" t="s">
        <v>2037</v>
      </c>
      <c r="AH245" t="s">
        <v>909</v>
      </c>
      <c r="AI245" t="s">
        <v>915</v>
      </c>
      <c r="AJ245" s="1">
        <v>45476</v>
      </c>
      <c r="AK245" t="s">
        <v>17</v>
      </c>
      <c r="AL245" t="s">
        <v>18</v>
      </c>
      <c r="AM245">
        <v>75</v>
      </c>
      <c r="AN245">
        <v>60</v>
      </c>
      <c r="AO245" s="24" t="str">
        <f>INDEX('Step 2-12'!$Z:$Z,MATCH('Step 2-12'!$AH245,'Step 2-12'!$R:$R,0))</f>
        <v>Email</v>
      </c>
      <c r="AP245" s="24" t="str">
        <f>INDEX('Step 2-12'!$V:$V,MATCH('Step 2-12'!$AH245,'Step 2-12'!$R:$R,0))</f>
        <v>Europe</v>
      </c>
      <c r="AQ245" s="24" t="str">
        <f>INDEX('Step 2-12'!$W:$W,MATCH('Step 2-12'!$AH245,'Step 2-12'!$R:$R,0))</f>
        <v>Tech</v>
      </c>
      <c r="AR245" s="24" t="str">
        <f>INDEX('Step 2-12'!$X:$X,MATCH('Step 2-12'!$AH245,'Step 2-12'!$R:$R,0))</f>
        <v>SMBs</v>
      </c>
      <c r="AS245" s="23" t="str">
        <f>INDEX('Step 2-12'!$AA:$AA,MATCH('Step 2-12'!$AH245,'Step 2-12'!$R:$R,0))</f>
        <v>Pro</v>
      </c>
      <c r="AT245" s="23" t="str">
        <f>INDEX('Step 2-12'!$AB:$AB,MATCH('Step 2-12'!$AH245,'Step 2-12'!$R:$R,0))</f>
        <v>Monthly</v>
      </c>
      <c r="AU245" s="23" t="str">
        <f>INDEX($J$20:$J$1603,MATCH($AH245,$B$20:$B$1603,0))</f>
        <v/>
      </c>
    </row>
    <row r="246" spans="1:47" x14ac:dyDescent="0.25">
      <c r="A246" t="s">
        <v>278</v>
      </c>
      <c r="B246" t="s">
        <v>267</v>
      </c>
      <c r="C246" t="s">
        <v>50</v>
      </c>
      <c r="D246" s="1" t="s">
        <v>18</v>
      </c>
      <c r="E246" s="1">
        <v>45387</v>
      </c>
      <c r="F246" s="1">
        <v>45417</v>
      </c>
      <c r="G246" t="s">
        <v>19</v>
      </c>
      <c r="H246">
        <v>135</v>
      </c>
      <c r="I246" s="23" t="str">
        <f>IF(AND(E246&lt;=EOMONTH('Step 1'!$C$7,0),F246&gt;='Step 1'!$C$7),"Yes","No")</f>
        <v>No</v>
      </c>
      <c r="J246" s="23" t="str">
        <f>IF(I246="Yes",IF(COUNTIFS($B$21:$B246,B246,$I$21:$I246,"Yes")=1,"Yes",""),"")</f>
        <v/>
      </c>
      <c r="K246" s="23" t="str">
        <f>IF(J246="Yes",IF(COUNTIFS($B:$B,B246,$F:$F,"&gt;="&amp;'Step 1'!$C$8)&gt;0,"Retained","Churned"),"")</f>
        <v/>
      </c>
      <c r="L246" s="24">
        <f>_xlfn.MINIFS($E:$E,$B:$B,B246)</f>
        <v>45046</v>
      </c>
      <c r="M246" s="24" t="str">
        <f>INDEX($C:$C,MATCH($L246,$E:$E,0))</f>
        <v>Basic</v>
      </c>
      <c r="N246" s="24" t="str">
        <f>INDEX($D:$D,MATCH($L246,$E:$E,0))</f>
        <v>Monthly</v>
      </c>
      <c r="O246" s="23" t="str">
        <f>INDEX('Step 2-12'!$W:$W,MATCH('Step 2-12'!$B246,'Step 2-12'!$R:$R,0))</f>
        <v>Retail</v>
      </c>
      <c r="P246" s="23" t="str">
        <f>INDEX('Step 2-12'!$Z:$Z,MATCH('Step 2-12'!$B246,'Step 2-12'!$R:$R,0))</f>
        <v>Paid Search</v>
      </c>
      <c r="AG246" t="s">
        <v>2038</v>
      </c>
      <c r="AH246" t="s">
        <v>909</v>
      </c>
      <c r="AI246" t="s">
        <v>916</v>
      </c>
      <c r="AJ246" s="1">
        <v>45507</v>
      </c>
      <c r="AK246" t="s">
        <v>17</v>
      </c>
      <c r="AL246" t="s">
        <v>18</v>
      </c>
      <c r="AM246">
        <v>75</v>
      </c>
      <c r="AN246">
        <v>60</v>
      </c>
      <c r="AO246" s="24" t="str">
        <f>INDEX('Step 2-12'!$Z:$Z,MATCH('Step 2-12'!$AH246,'Step 2-12'!$R:$R,0))</f>
        <v>Email</v>
      </c>
      <c r="AP246" s="24" t="str">
        <f>INDEX('Step 2-12'!$V:$V,MATCH('Step 2-12'!$AH246,'Step 2-12'!$R:$R,0))</f>
        <v>Europe</v>
      </c>
      <c r="AQ246" s="24" t="str">
        <f>INDEX('Step 2-12'!$W:$W,MATCH('Step 2-12'!$AH246,'Step 2-12'!$R:$R,0))</f>
        <v>Tech</v>
      </c>
      <c r="AR246" s="24" t="str">
        <f>INDEX('Step 2-12'!$X:$X,MATCH('Step 2-12'!$AH246,'Step 2-12'!$R:$R,0))</f>
        <v>SMBs</v>
      </c>
      <c r="AS246" s="23" t="str">
        <f>INDEX('Step 2-12'!$AA:$AA,MATCH('Step 2-12'!$AH246,'Step 2-12'!$R:$R,0))</f>
        <v>Pro</v>
      </c>
      <c r="AT246" s="23" t="str">
        <f>INDEX('Step 2-12'!$AB:$AB,MATCH('Step 2-12'!$AH246,'Step 2-12'!$R:$R,0))</f>
        <v>Monthly</v>
      </c>
      <c r="AU246" s="23" t="str">
        <f>INDEX($J$20:$J$1603,MATCH($AH246,$B$20:$B$1603,0))</f>
        <v/>
      </c>
    </row>
    <row r="247" spans="1:47" x14ac:dyDescent="0.25">
      <c r="A247" t="s">
        <v>279</v>
      </c>
      <c r="B247" t="s">
        <v>267</v>
      </c>
      <c r="C247" t="s">
        <v>50</v>
      </c>
      <c r="D247" s="1" t="s">
        <v>18</v>
      </c>
      <c r="E247" s="1">
        <v>45418</v>
      </c>
      <c r="F247" s="1">
        <v>45448</v>
      </c>
      <c r="G247" t="s">
        <v>19</v>
      </c>
      <c r="H247">
        <v>135</v>
      </c>
      <c r="I247" s="23" t="str">
        <f>IF(AND(E247&lt;=EOMONTH('Step 1'!$C$7,0),F247&gt;='Step 1'!$C$7),"Yes","No")</f>
        <v>No</v>
      </c>
      <c r="J247" s="23" t="str">
        <f>IF(I247="Yes",IF(COUNTIFS($B$21:$B247,B247,$I$21:$I247,"Yes")=1,"Yes",""),"")</f>
        <v/>
      </c>
      <c r="K247" s="23" t="str">
        <f>IF(J247="Yes",IF(COUNTIFS($B:$B,B247,$F:$F,"&gt;="&amp;'Step 1'!$C$8)&gt;0,"Retained","Churned"),"")</f>
        <v/>
      </c>
      <c r="L247" s="24">
        <f>_xlfn.MINIFS($E:$E,$B:$B,B247)</f>
        <v>45046</v>
      </c>
      <c r="M247" s="24" t="str">
        <f>INDEX($C:$C,MATCH($L247,$E:$E,0))</f>
        <v>Basic</v>
      </c>
      <c r="N247" s="24" t="str">
        <f>INDEX($D:$D,MATCH($L247,$E:$E,0))</f>
        <v>Monthly</v>
      </c>
      <c r="O247" s="23" t="str">
        <f>INDEX('Step 2-12'!$W:$W,MATCH('Step 2-12'!$B247,'Step 2-12'!$R:$R,0))</f>
        <v>Retail</v>
      </c>
      <c r="P247" s="23" t="str">
        <f>INDEX('Step 2-12'!$Z:$Z,MATCH('Step 2-12'!$B247,'Step 2-12'!$R:$R,0))</f>
        <v>Paid Search</v>
      </c>
      <c r="AG247" t="s">
        <v>2039</v>
      </c>
      <c r="AH247" t="s">
        <v>322</v>
      </c>
      <c r="AI247" t="s">
        <v>321</v>
      </c>
      <c r="AJ247" s="1">
        <v>44801</v>
      </c>
      <c r="AK247" t="s">
        <v>86</v>
      </c>
      <c r="AL247" t="s">
        <v>51</v>
      </c>
      <c r="AM247">
        <v>3600</v>
      </c>
      <c r="AN247">
        <v>3060</v>
      </c>
      <c r="AO247" s="24" t="str">
        <f>INDEX('Step 2-12'!$Z:$Z,MATCH('Step 2-12'!$AH247,'Step 2-12'!$R:$R,0))</f>
        <v>Affiliate</v>
      </c>
      <c r="AP247" s="24" t="str">
        <f>INDEX('Step 2-12'!$V:$V,MATCH('Step 2-12'!$AH247,'Step 2-12'!$R:$R,0))</f>
        <v>North America</v>
      </c>
      <c r="AQ247" s="24" t="str">
        <f>INDEX('Step 2-12'!$W:$W,MATCH('Step 2-12'!$AH247,'Step 2-12'!$R:$R,0))</f>
        <v>Healthcare</v>
      </c>
      <c r="AR247" s="24" t="str">
        <f>INDEX('Step 2-12'!$X:$X,MATCH('Step 2-12'!$AH247,'Step 2-12'!$R:$R,0))</f>
        <v>SMBs</v>
      </c>
      <c r="AS247" s="23" t="str">
        <f>INDEX('Step 2-12'!$AA:$AA,MATCH('Step 2-12'!$AH247,'Step 2-12'!$R:$R,0))</f>
        <v>Enterprise</v>
      </c>
      <c r="AT247" s="23" t="str">
        <f>INDEX('Step 2-12'!$AB:$AB,MATCH('Step 2-12'!$AH247,'Step 2-12'!$R:$R,0))</f>
        <v>Annual</v>
      </c>
      <c r="AU247" s="23" t="str">
        <f>INDEX($J$20:$J$1603,MATCH($AH247,$B$20:$B$1603,0))</f>
        <v>Yes</v>
      </c>
    </row>
    <row r="248" spans="1:47" x14ac:dyDescent="0.25">
      <c r="A248" t="s">
        <v>280</v>
      </c>
      <c r="B248" t="s">
        <v>267</v>
      </c>
      <c r="C248" t="s">
        <v>50</v>
      </c>
      <c r="D248" s="1" t="s">
        <v>18</v>
      </c>
      <c r="E248" s="1">
        <v>45449</v>
      </c>
      <c r="F248" s="1">
        <v>45479</v>
      </c>
      <c r="G248" t="s">
        <v>19</v>
      </c>
      <c r="H248">
        <v>135</v>
      </c>
      <c r="I248" s="23" t="str">
        <f>IF(AND(E248&lt;=EOMONTH('Step 1'!$C$7,0),F248&gt;='Step 1'!$C$7),"Yes","No")</f>
        <v>No</v>
      </c>
      <c r="J248" s="23" t="str">
        <f>IF(I248="Yes",IF(COUNTIFS($B$21:$B248,B248,$I$21:$I248,"Yes")=1,"Yes",""),"")</f>
        <v/>
      </c>
      <c r="K248" s="23" t="str">
        <f>IF(J248="Yes",IF(COUNTIFS($B:$B,B248,$F:$F,"&gt;="&amp;'Step 1'!$C$8)&gt;0,"Retained","Churned"),"")</f>
        <v/>
      </c>
      <c r="L248" s="24">
        <f>_xlfn.MINIFS($E:$E,$B:$B,B248)</f>
        <v>45046</v>
      </c>
      <c r="M248" s="24" t="str">
        <f>INDEX($C:$C,MATCH($L248,$E:$E,0))</f>
        <v>Basic</v>
      </c>
      <c r="N248" s="24" t="str">
        <f>INDEX($D:$D,MATCH($L248,$E:$E,0))</f>
        <v>Monthly</v>
      </c>
      <c r="O248" s="23" t="str">
        <f>INDEX('Step 2-12'!$W:$W,MATCH('Step 2-12'!$B248,'Step 2-12'!$R:$R,0))</f>
        <v>Retail</v>
      </c>
      <c r="P248" s="23" t="str">
        <f>INDEX('Step 2-12'!$Z:$Z,MATCH('Step 2-12'!$B248,'Step 2-12'!$R:$R,0))</f>
        <v>Paid Search</v>
      </c>
      <c r="AG248" t="s">
        <v>2040</v>
      </c>
      <c r="AH248" t="s">
        <v>322</v>
      </c>
      <c r="AI248" t="s">
        <v>321</v>
      </c>
      <c r="AJ248" s="1">
        <v>45166</v>
      </c>
      <c r="AK248" t="s">
        <v>86</v>
      </c>
      <c r="AL248" t="s">
        <v>51</v>
      </c>
      <c r="AM248">
        <v>3600</v>
      </c>
      <c r="AN248">
        <v>3060</v>
      </c>
      <c r="AO248" s="24" t="str">
        <f>INDEX('Step 2-12'!$Z:$Z,MATCH('Step 2-12'!$AH248,'Step 2-12'!$R:$R,0))</f>
        <v>Affiliate</v>
      </c>
      <c r="AP248" s="24" t="str">
        <f>INDEX('Step 2-12'!$V:$V,MATCH('Step 2-12'!$AH248,'Step 2-12'!$R:$R,0))</f>
        <v>North America</v>
      </c>
      <c r="AQ248" s="24" t="str">
        <f>INDEX('Step 2-12'!$W:$W,MATCH('Step 2-12'!$AH248,'Step 2-12'!$R:$R,0))</f>
        <v>Healthcare</v>
      </c>
      <c r="AR248" s="24" t="str">
        <f>INDEX('Step 2-12'!$X:$X,MATCH('Step 2-12'!$AH248,'Step 2-12'!$R:$R,0))</f>
        <v>SMBs</v>
      </c>
      <c r="AS248" s="23" t="str">
        <f>INDEX('Step 2-12'!$AA:$AA,MATCH('Step 2-12'!$AH248,'Step 2-12'!$R:$R,0))</f>
        <v>Enterprise</v>
      </c>
      <c r="AT248" s="23" t="str">
        <f>INDEX('Step 2-12'!$AB:$AB,MATCH('Step 2-12'!$AH248,'Step 2-12'!$R:$R,0))</f>
        <v>Annual</v>
      </c>
      <c r="AU248" s="23" t="str">
        <f>INDEX($J$20:$J$1603,MATCH($AH248,$B$20:$B$1603,0))</f>
        <v>Yes</v>
      </c>
    </row>
    <row r="249" spans="1:47" x14ac:dyDescent="0.25">
      <c r="A249" t="s">
        <v>281</v>
      </c>
      <c r="B249" t="s">
        <v>267</v>
      </c>
      <c r="C249" t="s">
        <v>50</v>
      </c>
      <c r="D249" s="1" t="s">
        <v>18</v>
      </c>
      <c r="E249" s="1">
        <v>45480</v>
      </c>
      <c r="F249" s="1">
        <v>45510</v>
      </c>
      <c r="G249" t="s">
        <v>19</v>
      </c>
      <c r="H249">
        <v>135</v>
      </c>
      <c r="I249" s="23" t="str">
        <f>IF(AND(E249&lt;=EOMONTH('Step 1'!$C$7,0),F249&gt;='Step 1'!$C$7),"Yes","No")</f>
        <v>No</v>
      </c>
      <c r="J249" s="23" t="str">
        <f>IF(I249="Yes",IF(COUNTIFS($B$21:$B249,B249,$I$21:$I249,"Yes")=1,"Yes",""),"")</f>
        <v/>
      </c>
      <c r="K249" s="23" t="str">
        <f>IF(J249="Yes",IF(COUNTIFS($B:$B,B249,$F:$F,"&gt;="&amp;'Step 1'!$C$8)&gt;0,"Retained","Churned"),"")</f>
        <v/>
      </c>
      <c r="L249" s="24">
        <f>_xlfn.MINIFS($E:$E,$B:$B,B249)</f>
        <v>45046</v>
      </c>
      <c r="M249" s="24" t="str">
        <f>INDEX($C:$C,MATCH($L249,$E:$E,0))</f>
        <v>Basic</v>
      </c>
      <c r="N249" s="24" t="str">
        <f>INDEX($D:$D,MATCH($L249,$E:$E,0))</f>
        <v>Monthly</v>
      </c>
      <c r="O249" s="23" t="str">
        <f>INDEX('Step 2-12'!$W:$W,MATCH('Step 2-12'!$B249,'Step 2-12'!$R:$R,0))</f>
        <v>Retail</v>
      </c>
      <c r="P249" s="23" t="str">
        <f>INDEX('Step 2-12'!$Z:$Z,MATCH('Step 2-12'!$B249,'Step 2-12'!$R:$R,0))</f>
        <v>Paid Search</v>
      </c>
      <c r="AG249" t="s">
        <v>2041</v>
      </c>
      <c r="AH249" t="s">
        <v>322</v>
      </c>
      <c r="AI249" t="s">
        <v>323</v>
      </c>
      <c r="AJ249" s="1">
        <v>45167</v>
      </c>
      <c r="AK249" t="s">
        <v>86</v>
      </c>
      <c r="AL249" t="s">
        <v>51</v>
      </c>
      <c r="AM249">
        <v>3600</v>
      </c>
      <c r="AN249">
        <v>3060</v>
      </c>
      <c r="AO249" s="24" t="str">
        <f>INDEX('Step 2-12'!$Z:$Z,MATCH('Step 2-12'!$AH249,'Step 2-12'!$R:$R,0))</f>
        <v>Affiliate</v>
      </c>
      <c r="AP249" s="24" t="str">
        <f>INDEX('Step 2-12'!$V:$V,MATCH('Step 2-12'!$AH249,'Step 2-12'!$R:$R,0))</f>
        <v>North America</v>
      </c>
      <c r="AQ249" s="24" t="str">
        <f>INDEX('Step 2-12'!$W:$W,MATCH('Step 2-12'!$AH249,'Step 2-12'!$R:$R,0))</f>
        <v>Healthcare</v>
      </c>
      <c r="AR249" s="24" t="str">
        <f>INDEX('Step 2-12'!$X:$X,MATCH('Step 2-12'!$AH249,'Step 2-12'!$R:$R,0))</f>
        <v>SMBs</v>
      </c>
      <c r="AS249" s="23" t="str">
        <f>INDEX('Step 2-12'!$AA:$AA,MATCH('Step 2-12'!$AH249,'Step 2-12'!$R:$R,0))</f>
        <v>Enterprise</v>
      </c>
      <c r="AT249" s="23" t="str">
        <f>INDEX('Step 2-12'!$AB:$AB,MATCH('Step 2-12'!$AH249,'Step 2-12'!$R:$R,0))</f>
        <v>Annual</v>
      </c>
      <c r="AU249" s="23" t="str">
        <f>INDEX($J$20:$J$1603,MATCH($AH249,$B$20:$B$1603,0))</f>
        <v>Yes</v>
      </c>
    </row>
    <row r="250" spans="1:47" x14ac:dyDescent="0.25">
      <c r="A250" t="s">
        <v>282</v>
      </c>
      <c r="B250" t="s">
        <v>267</v>
      </c>
      <c r="C250" t="s">
        <v>50</v>
      </c>
      <c r="D250" s="1" t="s">
        <v>18</v>
      </c>
      <c r="E250" s="1">
        <v>45511</v>
      </c>
      <c r="F250" s="1">
        <v>45541</v>
      </c>
      <c r="G250" t="s">
        <v>19</v>
      </c>
      <c r="H250">
        <v>135</v>
      </c>
      <c r="I250" s="23" t="str">
        <f>IF(AND(E250&lt;=EOMONTH('Step 1'!$C$7,0),F250&gt;='Step 1'!$C$7),"Yes","No")</f>
        <v>No</v>
      </c>
      <c r="J250" s="23" t="str">
        <f>IF(I250="Yes",IF(COUNTIFS($B$21:$B250,B250,$I$21:$I250,"Yes")=1,"Yes",""),"")</f>
        <v/>
      </c>
      <c r="K250" s="23" t="str">
        <f>IF(J250="Yes",IF(COUNTIFS($B:$B,B250,$F:$F,"&gt;="&amp;'Step 1'!$C$8)&gt;0,"Retained","Churned"),"")</f>
        <v/>
      </c>
      <c r="L250" s="24">
        <f>_xlfn.MINIFS($E:$E,$B:$B,B250)</f>
        <v>45046</v>
      </c>
      <c r="M250" s="24" t="str">
        <f>INDEX($C:$C,MATCH($L250,$E:$E,0))</f>
        <v>Basic</v>
      </c>
      <c r="N250" s="24" t="str">
        <f>INDEX($D:$D,MATCH($L250,$E:$E,0))</f>
        <v>Monthly</v>
      </c>
      <c r="O250" s="23" t="str">
        <f>INDEX('Step 2-12'!$W:$W,MATCH('Step 2-12'!$B250,'Step 2-12'!$R:$R,0))</f>
        <v>Retail</v>
      </c>
      <c r="P250" s="23" t="str">
        <f>INDEX('Step 2-12'!$Z:$Z,MATCH('Step 2-12'!$B250,'Step 2-12'!$R:$R,0))</f>
        <v>Paid Search</v>
      </c>
      <c r="AG250" t="s">
        <v>2042</v>
      </c>
      <c r="AH250" t="s">
        <v>322</v>
      </c>
      <c r="AI250" t="s">
        <v>324</v>
      </c>
      <c r="AJ250" s="1">
        <v>45533</v>
      </c>
      <c r="AK250" t="s">
        <v>86</v>
      </c>
      <c r="AL250" t="s">
        <v>51</v>
      </c>
      <c r="AM250">
        <v>3600</v>
      </c>
      <c r="AN250">
        <v>3060</v>
      </c>
      <c r="AO250" s="24" t="str">
        <f>INDEX('Step 2-12'!$Z:$Z,MATCH('Step 2-12'!$AH250,'Step 2-12'!$R:$R,0))</f>
        <v>Affiliate</v>
      </c>
      <c r="AP250" s="24" t="str">
        <f>INDEX('Step 2-12'!$V:$V,MATCH('Step 2-12'!$AH250,'Step 2-12'!$R:$R,0))</f>
        <v>North America</v>
      </c>
      <c r="AQ250" s="24" t="str">
        <f>INDEX('Step 2-12'!$W:$W,MATCH('Step 2-12'!$AH250,'Step 2-12'!$R:$R,0))</f>
        <v>Healthcare</v>
      </c>
      <c r="AR250" s="24" t="str">
        <f>INDEX('Step 2-12'!$X:$X,MATCH('Step 2-12'!$AH250,'Step 2-12'!$R:$R,0))</f>
        <v>SMBs</v>
      </c>
      <c r="AS250" s="23" t="str">
        <f>INDEX('Step 2-12'!$AA:$AA,MATCH('Step 2-12'!$AH250,'Step 2-12'!$R:$R,0))</f>
        <v>Enterprise</v>
      </c>
      <c r="AT250" s="23" t="str">
        <f>INDEX('Step 2-12'!$AB:$AB,MATCH('Step 2-12'!$AH250,'Step 2-12'!$R:$R,0))</f>
        <v>Annual</v>
      </c>
      <c r="AU250" s="23" t="str">
        <f>INDEX($J$20:$J$1603,MATCH($AH250,$B$20:$B$1603,0))</f>
        <v>Yes</v>
      </c>
    </row>
    <row r="251" spans="1:47" x14ac:dyDescent="0.25">
      <c r="A251" t="s">
        <v>283</v>
      </c>
      <c r="B251" t="s">
        <v>267</v>
      </c>
      <c r="C251" t="s">
        <v>50</v>
      </c>
      <c r="D251" s="1" t="s">
        <v>18</v>
      </c>
      <c r="E251" s="1">
        <v>45542</v>
      </c>
      <c r="F251" s="1">
        <v>45572</v>
      </c>
      <c r="G251" t="s">
        <v>19</v>
      </c>
      <c r="H251">
        <v>135</v>
      </c>
      <c r="I251" s="23" t="str">
        <f>IF(AND(E251&lt;=EOMONTH('Step 1'!$C$7,0),F251&gt;='Step 1'!$C$7),"Yes","No")</f>
        <v>No</v>
      </c>
      <c r="J251" s="23" t="str">
        <f>IF(I251="Yes",IF(COUNTIFS($B$21:$B251,B251,$I$21:$I251,"Yes")=1,"Yes",""),"")</f>
        <v/>
      </c>
      <c r="K251" s="23" t="str">
        <f>IF(J251="Yes",IF(COUNTIFS($B:$B,B251,$F:$F,"&gt;="&amp;'Step 1'!$C$8)&gt;0,"Retained","Churned"),"")</f>
        <v/>
      </c>
      <c r="L251" s="24">
        <f>_xlfn.MINIFS($E:$E,$B:$B,B251)</f>
        <v>45046</v>
      </c>
      <c r="M251" s="24" t="str">
        <f>INDEX($C:$C,MATCH($L251,$E:$E,0))</f>
        <v>Basic</v>
      </c>
      <c r="N251" s="24" t="str">
        <f>INDEX($D:$D,MATCH($L251,$E:$E,0))</f>
        <v>Monthly</v>
      </c>
      <c r="O251" s="23" t="str">
        <f>INDEX('Step 2-12'!$W:$W,MATCH('Step 2-12'!$B251,'Step 2-12'!$R:$R,0))</f>
        <v>Retail</v>
      </c>
      <c r="P251" s="23" t="str">
        <f>INDEX('Step 2-12'!$Z:$Z,MATCH('Step 2-12'!$B251,'Step 2-12'!$R:$R,0))</f>
        <v>Paid Search</v>
      </c>
      <c r="AG251" t="s">
        <v>2043</v>
      </c>
      <c r="AH251" t="s">
        <v>1684</v>
      </c>
      <c r="AI251" t="s">
        <v>1683</v>
      </c>
      <c r="AJ251" s="1">
        <v>45322</v>
      </c>
      <c r="AK251" t="s">
        <v>17</v>
      </c>
      <c r="AL251" t="s">
        <v>18</v>
      </c>
      <c r="AM251">
        <v>75</v>
      </c>
      <c r="AN251">
        <v>60</v>
      </c>
      <c r="AO251" s="24" t="str">
        <f>INDEX('Step 2-12'!$Z:$Z,MATCH('Step 2-12'!$AH251,'Step 2-12'!$R:$R,0))</f>
        <v>Affiliate</v>
      </c>
      <c r="AP251" s="24" t="str">
        <f>INDEX('Step 2-12'!$V:$V,MATCH('Step 2-12'!$AH251,'Step 2-12'!$R:$R,0))</f>
        <v>Europe</v>
      </c>
      <c r="AQ251" s="24" t="str">
        <f>INDEX('Step 2-12'!$W:$W,MATCH('Step 2-12'!$AH251,'Step 2-12'!$R:$R,0))</f>
        <v>Other</v>
      </c>
      <c r="AR251" s="24" t="str">
        <f>INDEX('Step 2-12'!$X:$X,MATCH('Step 2-12'!$AH251,'Step 2-12'!$R:$R,0))</f>
        <v>Mid-Market</v>
      </c>
      <c r="AS251" s="23" t="str">
        <f>INDEX('Step 2-12'!$AA:$AA,MATCH('Step 2-12'!$AH251,'Step 2-12'!$R:$R,0))</f>
        <v>Basic</v>
      </c>
      <c r="AT251" s="23" t="str">
        <f>INDEX('Step 2-12'!$AB:$AB,MATCH('Step 2-12'!$AH251,'Step 2-12'!$R:$R,0))</f>
        <v>Monthly</v>
      </c>
      <c r="AU251" s="23" t="str">
        <f>INDEX($J$20:$J$1603,MATCH($AH251,$B$20:$B$1603,0))</f>
        <v/>
      </c>
    </row>
    <row r="252" spans="1:47" x14ac:dyDescent="0.25">
      <c r="A252" t="s">
        <v>284</v>
      </c>
      <c r="B252" t="s">
        <v>267</v>
      </c>
      <c r="C252" t="s">
        <v>50</v>
      </c>
      <c r="D252" s="1" t="s">
        <v>18</v>
      </c>
      <c r="E252" s="1">
        <v>45573</v>
      </c>
      <c r="F252" s="1">
        <v>45603</v>
      </c>
      <c r="G252" t="s">
        <v>19</v>
      </c>
      <c r="H252">
        <v>135</v>
      </c>
      <c r="I252" s="23" t="str">
        <f>IF(AND(E252&lt;=EOMONTH('Step 1'!$C$7,0),F252&gt;='Step 1'!$C$7),"Yes","No")</f>
        <v>No</v>
      </c>
      <c r="J252" s="23" t="str">
        <f>IF(I252="Yes",IF(COUNTIFS($B$21:$B252,B252,$I$21:$I252,"Yes")=1,"Yes",""),"")</f>
        <v/>
      </c>
      <c r="K252" s="23" t="str">
        <f>IF(J252="Yes",IF(COUNTIFS($B:$B,B252,$F:$F,"&gt;="&amp;'Step 1'!$C$8)&gt;0,"Retained","Churned"),"")</f>
        <v/>
      </c>
      <c r="L252" s="24">
        <f>_xlfn.MINIFS($E:$E,$B:$B,B252)</f>
        <v>45046</v>
      </c>
      <c r="M252" s="24" t="str">
        <f>INDEX($C:$C,MATCH($L252,$E:$E,0))</f>
        <v>Basic</v>
      </c>
      <c r="N252" s="24" t="str">
        <f>INDEX($D:$D,MATCH($L252,$E:$E,0))</f>
        <v>Monthly</v>
      </c>
      <c r="O252" s="23" t="str">
        <f>INDEX('Step 2-12'!$W:$W,MATCH('Step 2-12'!$B252,'Step 2-12'!$R:$R,0))</f>
        <v>Retail</v>
      </c>
      <c r="P252" s="23" t="str">
        <f>INDEX('Step 2-12'!$Z:$Z,MATCH('Step 2-12'!$B252,'Step 2-12'!$R:$R,0))</f>
        <v>Paid Search</v>
      </c>
      <c r="AG252" t="s">
        <v>2044</v>
      </c>
      <c r="AH252" t="s">
        <v>1684</v>
      </c>
      <c r="AI252" t="s">
        <v>1683</v>
      </c>
      <c r="AJ252" s="1">
        <v>45351</v>
      </c>
      <c r="AK252" t="s">
        <v>17</v>
      </c>
      <c r="AL252" t="s">
        <v>18</v>
      </c>
      <c r="AM252">
        <v>75</v>
      </c>
      <c r="AN252">
        <v>60</v>
      </c>
      <c r="AO252" s="24" t="str">
        <f>INDEX('Step 2-12'!$Z:$Z,MATCH('Step 2-12'!$AH252,'Step 2-12'!$R:$R,0))</f>
        <v>Affiliate</v>
      </c>
      <c r="AP252" s="24" t="str">
        <f>INDEX('Step 2-12'!$V:$V,MATCH('Step 2-12'!$AH252,'Step 2-12'!$R:$R,0))</f>
        <v>Europe</v>
      </c>
      <c r="AQ252" s="24" t="str">
        <f>INDEX('Step 2-12'!$W:$W,MATCH('Step 2-12'!$AH252,'Step 2-12'!$R:$R,0))</f>
        <v>Other</v>
      </c>
      <c r="AR252" s="24" t="str">
        <f>INDEX('Step 2-12'!$X:$X,MATCH('Step 2-12'!$AH252,'Step 2-12'!$R:$R,0))</f>
        <v>Mid-Market</v>
      </c>
      <c r="AS252" s="23" t="str">
        <f>INDEX('Step 2-12'!$AA:$AA,MATCH('Step 2-12'!$AH252,'Step 2-12'!$R:$R,0))</f>
        <v>Basic</v>
      </c>
      <c r="AT252" s="23" t="str">
        <f>INDEX('Step 2-12'!$AB:$AB,MATCH('Step 2-12'!$AH252,'Step 2-12'!$R:$R,0))</f>
        <v>Monthly</v>
      </c>
      <c r="AU252" s="23" t="str">
        <f>INDEX($J$20:$J$1603,MATCH($AH252,$B$20:$B$1603,0))</f>
        <v/>
      </c>
    </row>
    <row r="253" spans="1:47" x14ac:dyDescent="0.25">
      <c r="A253" t="s">
        <v>285</v>
      </c>
      <c r="B253" t="s">
        <v>267</v>
      </c>
      <c r="C253" t="s">
        <v>50</v>
      </c>
      <c r="D253" s="1" t="s">
        <v>18</v>
      </c>
      <c r="E253" s="1">
        <v>45604</v>
      </c>
      <c r="F253" s="1">
        <v>45634</v>
      </c>
      <c r="G253" t="s">
        <v>19</v>
      </c>
      <c r="H253">
        <v>135</v>
      </c>
      <c r="I253" s="23" t="str">
        <f>IF(AND(E253&lt;=EOMONTH('Step 1'!$C$7,0),F253&gt;='Step 1'!$C$7),"Yes","No")</f>
        <v>No</v>
      </c>
      <c r="J253" s="23" t="str">
        <f>IF(I253="Yes",IF(COUNTIFS($B$21:$B253,B253,$I$21:$I253,"Yes")=1,"Yes",""),"")</f>
        <v/>
      </c>
      <c r="K253" s="23" t="str">
        <f>IF(J253="Yes",IF(COUNTIFS($B:$B,B253,$F:$F,"&gt;="&amp;'Step 1'!$C$8)&gt;0,"Retained","Churned"),"")</f>
        <v/>
      </c>
      <c r="L253" s="24">
        <f>_xlfn.MINIFS($E:$E,$B:$B,B253)</f>
        <v>45046</v>
      </c>
      <c r="M253" s="24" t="str">
        <f>INDEX($C:$C,MATCH($L253,$E:$E,0))</f>
        <v>Basic</v>
      </c>
      <c r="N253" s="24" t="str">
        <f>INDEX($D:$D,MATCH($L253,$E:$E,0))</f>
        <v>Monthly</v>
      </c>
      <c r="O253" s="23" t="str">
        <f>INDEX('Step 2-12'!$W:$W,MATCH('Step 2-12'!$B253,'Step 2-12'!$R:$R,0))</f>
        <v>Retail</v>
      </c>
      <c r="P253" s="23" t="str">
        <f>INDEX('Step 2-12'!$Z:$Z,MATCH('Step 2-12'!$B253,'Step 2-12'!$R:$R,0))</f>
        <v>Paid Search</v>
      </c>
      <c r="AG253" t="s">
        <v>2045</v>
      </c>
      <c r="AH253" t="s">
        <v>1684</v>
      </c>
      <c r="AI253" t="s">
        <v>1685</v>
      </c>
      <c r="AJ253" s="1">
        <v>45353</v>
      </c>
      <c r="AK253" t="s">
        <v>17</v>
      </c>
      <c r="AL253" t="s">
        <v>18</v>
      </c>
      <c r="AM253">
        <v>75</v>
      </c>
      <c r="AN253">
        <v>60</v>
      </c>
      <c r="AO253" s="24" t="str">
        <f>INDEX('Step 2-12'!$Z:$Z,MATCH('Step 2-12'!$AH253,'Step 2-12'!$R:$R,0))</f>
        <v>Affiliate</v>
      </c>
      <c r="AP253" s="24" t="str">
        <f>INDEX('Step 2-12'!$V:$V,MATCH('Step 2-12'!$AH253,'Step 2-12'!$R:$R,0))</f>
        <v>Europe</v>
      </c>
      <c r="AQ253" s="24" t="str">
        <f>INDEX('Step 2-12'!$W:$W,MATCH('Step 2-12'!$AH253,'Step 2-12'!$R:$R,0))</f>
        <v>Other</v>
      </c>
      <c r="AR253" s="24" t="str">
        <f>INDEX('Step 2-12'!$X:$X,MATCH('Step 2-12'!$AH253,'Step 2-12'!$R:$R,0))</f>
        <v>Mid-Market</v>
      </c>
      <c r="AS253" s="23" t="str">
        <f>INDEX('Step 2-12'!$AA:$AA,MATCH('Step 2-12'!$AH253,'Step 2-12'!$R:$R,0))</f>
        <v>Basic</v>
      </c>
      <c r="AT253" s="23" t="str">
        <f>INDEX('Step 2-12'!$AB:$AB,MATCH('Step 2-12'!$AH253,'Step 2-12'!$R:$R,0))</f>
        <v>Monthly</v>
      </c>
      <c r="AU253" s="23" t="str">
        <f>INDEX($J$20:$J$1603,MATCH($AH253,$B$20:$B$1603,0))</f>
        <v/>
      </c>
    </row>
    <row r="254" spans="1:47" x14ac:dyDescent="0.25">
      <c r="A254" t="s">
        <v>286</v>
      </c>
      <c r="B254" t="s">
        <v>267</v>
      </c>
      <c r="C254" t="s">
        <v>50</v>
      </c>
      <c r="D254" s="1" t="s">
        <v>18</v>
      </c>
      <c r="E254" s="1">
        <v>45635</v>
      </c>
      <c r="F254" s="1">
        <v>45658</v>
      </c>
      <c r="G254" t="s">
        <v>19</v>
      </c>
      <c r="H254">
        <v>135</v>
      </c>
      <c r="I254" s="23" t="str">
        <f>IF(AND(E254&lt;=EOMONTH('Step 1'!$C$7,0),F254&gt;='Step 1'!$C$7),"Yes","No")</f>
        <v>No</v>
      </c>
      <c r="J254" s="23" t="str">
        <f>IF(I254="Yes",IF(COUNTIFS($B$21:$B254,B254,$I$21:$I254,"Yes")=1,"Yes",""),"")</f>
        <v/>
      </c>
      <c r="K254" s="23" t="str">
        <f>IF(J254="Yes",IF(COUNTIFS($B:$B,B254,$F:$F,"&gt;="&amp;'Step 1'!$C$8)&gt;0,"Retained","Churned"),"")</f>
        <v/>
      </c>
      <c r="L254" s="24">
        <f>_xlfn.MINIFS($E:$E,$B:$B,B254)</f>
        <v>45046</v>
      </c>
      <c r="M254" s="24" t="str">
        <f>INDEX($C:$C,MATCH($L254,$E:$E,0))</f>
        <v>Basic</v>
      </c>
      <c r="N254" s="24" t="str">
        <f>INDEX($D:$D,MATCH($L254,$E:$E,0))</f>
        <v>Monthly</v>
      </c>
      <c r="O254" s="23" t="str">
        <f>INDEX('Step 2-12'!$W:$W,MATCH('Step 2-12'!$B254,'Step 2-12'!$R:$R,0))</f>
        <v>Retail</v>
      </c>
      <c r="P254" s="23" t="str">
        <f>INDEX('Step 2-12'!$Z:$Z,MATCH('Step 2-12'!$B254,'Step 2-12'!$R:$R,0))</f>
        <v>Paid Search</v>
      </c>
      <c r="AG254" t="s">
        <v>2046</v>
      </c>
      <c r="AH254" t="s">
        <v>1684</v>
      </c>
      <c r="AI254" t="s">
        <v>1686</v>
      </c>
      <c r="AJ254" s="1">
        <v>45384</v>
      </c>
      <c r="AK254" t="s">
        <v>17</v>
      </c>
      <c r="AL254" t="s">
        <v>18</v>
      </c>
      <c r="AM254">
        <v>75</v>
      </c>
      <c r="AN254">
        <v>60</v>
      </c>
      <c r="AO254" s="24" t="str">
        <f>INDEX('Step 2-12'!$Z:$Z,MATCH('Step 2-12'!$AH254,'Step 2-12'!$R:$R,0))</f>
        <v>Affiliate</v>
      </c>
      <c r="AP254" s="24" t="str">
        <f>INDEX('Step 2-12'!$V:$V,MATCH('Step 2-12'!$AH254,'Step 2-12'!$R:$R,0))</f>
        <v>Europe</v>
      </c>
      <c r="AQ254" s="24" t="str">
        <f>INDEX('Step 2-12'!$W:$W,MATCH('Step 2-12'!$AH254,'Step 2-12'!$R:$R,0))</f>
        <v>Other</v>
      </c>
      <c r="AR254" s="24" t="str">
        <f>INDEX('Step 2-12'!$X:$X,MATCH('Step 2-12'!$AH254,'Step 2-12'!$R:$R,0))</f>
        <v>Mid-Market</v>
      </c>
      <c r="AS254" s="23" t="str">
        <f>INDEX('Step 2-12'!$AA:$AA,MATCH('Step 2-12'!$AH254,'Step 2-12'!$R:$R,0))</f>
        <v>Basic</v>
      </c>
      <c r="AT254" s="23" t="str">
        <f>INDEX('Step 2-12'!$AB:$AB,MATCH('Step 2-12'!$AH254,'Step 2-12'!$R:$R,0))</f>
        <v>Monthly</v>
      </c>
      <c r="AU254" s="23" t="str">
        <f>INDEX($J$20:$J$1603,MATCH($AH254,$B$20:$B$1603,0))</f>
        <v/>
      </c>
    </row>
    <row r="255" spans="1:47" x14ac:dyDescent="0.25">
      <c r="A255" t="s">
        <v>287</v>
      </c>
      <c r="B255" t="s">
        <v>288</v>
      </c>
      <c r="C255" t="s">
        <v>17</v>
      </c>
      <c r="D255" s="1" t="s">
        <v>18</v>
      </c>
      <c r="E255" s="1">
        <v>45159</v>
      </c>
      <c r="F255" s="1">
        <v>45189</v>
      </c>
      <c r="G255" t="s">
        <v>19</v>
      </c>
      <c r="H255">
        <v>75</v>
      </c>
      <c r="I255" s="23" t="str">
        <f>IF(AND(E255&lt;=EOMONTH('Step 1'!$C$7,0),F255&gt;='Step 1'!$C$7),"Yes","No")</f>
        <v>No</v>
      </c>
      <c r="J255" s="23" t="str">
        <f>IF(I255="Yes",IF(COUNTIFS($B$21:$B255,B255,$I$21:$I255,"Yes")=1,"Yes",""),"")</f>
        <v/>
      </c>
      <c r="K255" s="23" t="str">
        <f>IF(J255="Yes",IF(COUNTIFS($B:$B,B255,$F:$F,"&gt;="&amp;'Step 1'!$C$8)&gt;0,"Retained","Churned"),"")</f>
        <v/>
      </c>
      <c r="L255" s="24">
        <f>_xlfn.MINIFS($E:$E,$B:$B,B255)</f>
        <v>45159</v>
      </c>
      <c r="M255" s="24" t="str">
        <f>INDEX($C:$C,MATCH($L255,$E:$E,0))</f>
        <v>Basic</v>
      </c>
      <c r="N255" s="24" t="str">
        <f>INDEX($D:$D,MATCH($L255,$E:$E,0))</f>
        <v>Monthly</v>
      </c>
      <c r="O255" s="23" t="str">
        <f>INDEX('Step 2-12'!$W:$W,MATCH('Step 2-12'!$B255,'Step 2-12'!$R:$R,0))</f>
        <v>Healthcare</v>
      </c>
      <c r="P255" s="23" t="str">
        <f>INDEX('Step 2-12'!$Z:$Z,MATCH('Step 2-12'!$B255,'Step 2-12'!$R:$R,0))</f>
        <v>Affiliate</v>
      </c>
      <c r="AG255" t="s">
        <v>2047</v>
      </c>
      <c r="AH255" t="s">
        <v>1684</v>
      </c>
      <c r="AI255" t="s">
        <v>1686</v>
      </c>
      <c r="AJ255" s="1">
        <v>45414</v>
      </c>
      <c r="AK255" t="s">
        <v>17</v>
      </c>
      <c r="AL255" t="s">
        <v>18</v>
      </c>
      <c r="AM255">
        <v>75</v>
      </c>
      <c r="AN255">
        <v>60</v>
      </c>
      <c r="AO255" s="24" t="str">
        <f>INDEX('Step 2-12'!$Z:$Z,MATCH('Step 2-12'!$AH255,'Step 2-12'!$R:$R,0))</f>
        <v>Affiliate</v>
      </c>
      <c r="AP255" s="24" t="str">
        <f>INDEX('Step 2-12'!$V:$V,MATCH('Step 2-12'!$AH255,'Step 2-12'!$R:$R,0))</f>
        <v>Europe</v>
      </c>
      <c r="AQ255" s="24" t="str">
        <f>INDEX('Step 2-12'!$W:$W,MATCH('Step 2-12'!$AH255,'Step 2-12'!$R:$R,0))</f>
        <v>Other</v>
      </c>
      <c r="AR255" s="24" t="str">
        <f>INDEX('Step 2-12'!$X:$X,MATCH('Step 2-12'!$AH255,'Step 2-12'!$R:$R,0))</f>
        <v>Mid-Market</v>
      </c>
      <c r="AS255" s="23" t="str">
        <f>INDEX('Step 2-12'!$AA:$AA,MATCH('Step 2-12'!$AH255,'Step 2-12'!$R:$R,0))</f>
        <v>Basic</v>
      </c>
      <c r="AT255" s="23" t="str">
        <f>INDEX('Step 2-12'!$AB:$AB,MATCH('Step 2-12'!$AH255,'Step 2-12'!$R:$R,0))</f>
        <v>Monthly</v>
      </c>
      <c r="AU255" s="23" t="str">
        <f>INDEX($J$20:$J$1603,MATCH($AH255,$B$20:$B$1603,0))</f>
        <v/>
      </c>
    </row>
    <row r="256" spans="1:47" x14ac:dyDescent="0.25">
      <c r="A256" t="s">
        <v>289</v>
      </c>
      <c r="B256" t="s">
        <v>288</v>
      </c>
      <c r="C256" t="s">
        <v>17</v>
      </c>
      <c r="D256" s="1" t="s">
        <v>18</v>
      </c>
      <c r="E256" s="1">
        <v>45190</v>
      </c>
      <c r="F256" s="1">
        <v>45220</v>
      </c>
      <c r="G256" t="s">
        <v>19</v>
      </c>
      <c r="H256">
        <v>75</v>
      </c>
      <c r="I256" s="23" t="str">
        <f>IF(AND(E256&lt;=EOMONTH('Step 1'!$C$7,0),F256&gt;='Step 1'!$C$7),"Yes","No")</f>
        <v>No</v>
      </c>
      <c r="J256" s="23" t="str">
        <f>IF(I256="Yes",IF(COUNTIFS($B$21:$B256,B256,$I$21:$I256,"Yes")=1,"Yes",""),"")</f>
        <v/>
      </c>
      <c r="K256" s="23" t="str">
        <f>IF(J256="Yes",IF(COUNTIFS($B:$B,B256,$F:$F,"&gt;="&amp;'Step 1'!$C$8)&gt;0,"Retained","Churned"),"")</f>
        <v/>
      </c>
      <c r="L256" s="24">
        <f>_xlfn.MINIFS($E:$E,$B:$B,B256)</f>
        <v>45159</v>
      </c>
      <c r="M256" s="24" t="str">
        <f>INDEX($C:$C,MATCH($L256,$E:$E,0))</f>
        <v>Basic</v>
      </c>
      <c r="N256" s="24" t="str">
        <f>INDEX($D:$D,MATCH($L256,$E:$E,0))</f>
        <v>Monthly</v>
      </c>
      <c r="O256" s="23" t="str">
        <f>INDEX('Step 2-12'!$W:$W,MATCH('Step 2-12'!$B256,'Step 2-12'!$R:$R,0))</f>
        <v>Healthcare</v>
      </c>
      <c r="P256" s="23" t="str">
        <f>INDEX('Step 2-12'!$Z:$Z,MATCH('Step 2-12'!$B256,'Step 2-12'!$R:$R,0))</f>
        <v>Affiliate</v>
      </c>
      <c r="AG256" t="s">
        <v>2048</v>
      </c>
      <c r="AH256" t="s">
        <v>1684</v>
      </c>
      <c r="AI256" t="s">
        <v>1687</v>
      </c>
      <c r="AJ256" s="1">
        <v>45415</v>
      </c>
      <c r="AK256" t="s">
        <v>17</v>
      </c>
      <c r="AL256" t="s">
        <v>18</v>
      </c>
      <c r="AM256">
        <v>75</v>
      </c>
      <c r="AN256">
        <v>60</v>
      </c>
      <c r="AO256" s="24" t="str">
        <f>INDEX('Step 2-12'!$Z:$Z,MATCH('Step 2-12'!$AH256,'Step 2-12'!$R:$R,0))</f>
        <v>Affiliate</v>
      </c>
      <c r="AP256" s="24" t="str">
        <f>INDEX('Step 2-12'!$V:$V,MATCH('Step 2-12'!$AH256,'Step 2-12'!$R:$R,0))</f>
        <v>Europe</v>
      </c>
      <c r="AQ256" s="24" t="str">
        <f>INDEX('Step 2-12'!$W:$W,MATCH('Step 2-12'!$AH256,'Step 2-12'!$R:$R,0))</f>
        <v>Other</v>
      </c>
      <c r="AR256" s="24" t="str">
        <f>INDEX('Step 2-12'!$X:$X,MATCH('Step 2-12'!$AH256,'Step 2-12'!$R:$R,0))</f>
        <v>Mid-Market</v>
      </c>
      <c r="AS256" s="23" t="str">
        <f>INDEX('Step 2-12'!$AA:$AA,MATCH('Step 2-12'!$AH256,'Step 2-12'!$R:$R,0))</f>
        <v>Basic</v>
      </c>
      <c r="AT256" s="23" t="str">
        <f>INDEX('Step 2-12'!$AB:$AB,MATCH('Step 2-12'!$AH256,'Step 2-12'!$R:$R,0))</f>
        <v>Monthly</v>
      </c>
      <c r="AU256" s="23" t="str">
        <f>INDEX($J$20:$J$1603,MATCH($AH256,$B$20:$B$1603,0))</f>
        <v/>
      </c>
    </row>
    <row r="257" spans="1:47" x14ac:dyDescent="0.25">
      <c r="A257" t="s">
        <v>290</v>
      </c>
      <c r="B257" t="s">
        <v>288</v>
      </c>
      <c r="C257" t="s">
        <v>17</v>
      </c>
      <c r="D257" s="1" t="s">
        <v>18</v>
      </c>
      <c r="E257" s="1">
        <v>45221</v>
      </c>
      <c r="F257" s="1">
        <v>45251</v>
      </c>
      <c r="G257" t="s">
        <v>19</v>
      </c>
      <c r="H257">
        <v>75</v>
      </c>
      <c r="I257" s="23" t="str">
        <f>IF(AND(E257&lt;=EOMONTH('Step 1'!$C$7,0),F257&gt;='Step 1'!$C$7),"Yes","No")</f>
        <v>No</v>
      </c>
      <c r="J257" s="23" t="str">
        <f>IF(I257="Yes",IF(COUNTIFS($B$21:$B257,B257,$I$21:$I257,"Yes")=1,"Yes",""),"")</f>
        <v/>
      </c>
      <c r="K257" s="23" t="str">
        <f>IF(J257="Yes",IF(COUNTIFS($B:$B,B257,$F:$F,"&gt;="&amp;'Step 1'!$C$8)&gt;0,"Retained","Churned"),"")</f>
        <v/>
      </c>
      <c r="L257" s="24">
        <f>_xlfn.MINIFS($E:$E,$B:$B,B257)</f>
        <v>45159</v>
      </c>
      <c r="M257" s="24" t="str">
        <f>INDEX($C:$C,MATCH($L257,$E:$E,0))</f>
        <v>Basic</v>
      </c>
      <c r="N257" s="24" t="str">
        <f>INDEX($D:$D,MATCH($L257,$E:$E,0))</f>
        <v>Monthly</v>
      </c>
      <c r="O257" s="23" t="str">
        <f>INDEX('Step 2-12'!$W:$W,MATCH('Step 2-12'!$B257,'Step 2-12'!$R:$R,0))</f>
        <v>Healthcare</v>
      </c>
      <c r="P257" s="23" t="str">
        <f>INDEX('Step 2-12'!$Z:$Z,MATCH('Step 2-12'!$B257,'Step 2-12'!$R:$R,0))</f>
        <v>Affiliate</v>
      </c>
      <c r="AG257" t="s">
        <v>2049</v>
      </c>
      <c r="AH257" t="s">
        <v>1684</v>
      </c>
      <c r="AI257" t="s">
        <v>1688</v>
      </c>
      <c r="AJ257" s="1">
        <v>45446</v>
      </c>
      <c r="AK257" t="s">
        <v>17</v>
      </c>
      <c r="AL257" t="s">
        <v>18</v>
      </c>
      <c r="AM257">
        <v>75</v>
      </c>
      <c r="AN257">
        <v>60</v>
      </c>
      <c r="AO257" s="24" t="str">
        <f>INDEX('Step 2-12'!$Z:$Z,MATCH('Step 2-12'!$AH257,'Step 2-12'!$R:$R,0))</f>
        <v>Affiliate</v>
      </c>
      <c r="AP257" s="24" t="str">
        <f>INDEX('Step 2-12'!$V:$V,MATCH('Step 2-12'!$AH257,'Step 2-12'!$R:$R,0))</f>
        <v>Europe</v>
      </c>
      <c r="AQ257" s="24" t="str">
        <f>INDEX('Step 2-12'!$W:$W,MATCH('Step 2-12'!$AH257,'Step 2-12'!$R:$R,0))</f>
        <v>Other</v>
      </c>
      <c r="AR257" s="24" t="str">
        <f>INDEX('Step 2-12'!$X:$X,MATCH('Step 2-12'!$AH257,'Step 2-12'!$R:$R,0))</f>
        <v>Mid-Market</v>
      </c>
      <c r="AS257" s="23" t="str">
        <f>INDEX('Step 2-12'!$AA:$AA,MATCH('Step 2-12'!$AH257,'Step 2-12'!$R:$R,0))</f>
        <v>Basic</v>
      </c>
      <c r="AT257" s="23" t="str">
        <f>INDEX('Step 2-12'!$AB:$AB,MATCH('Step 2-12'!$AH257,'Step 2-12'!$R:$R,0))</f>
        <v>Monthly</v>
      </c>
      <c r="AU257" s="23" t="str">
        <f>INDEX($J$20:$J$1603,MATCH($AH257,$B$20:$B$1603,0))</f>
        <v/>
      </c>
    </row>
    <row r="258" spans="1:47" x14ac:dyDescent="0.25">
      <c r="A258" t="s">
        <v>291</v>
      </c>
      <c r="B258" t="s">
        <v>288</v>
      </c>
      <c r="C258" t="s">
        <v>17</v>
      </c>
      <c r="D258" s="1" t="s">
        <v>18</v>
      </c>
      <c r="E258" s="1">
        <v>45252</v>
      </c>
      <c r="F258" s="1">
        <v>45282</v>
      </c>
      <c r="G258" t="s">
        <v>19</v>
      </c>
      <c r="H258">
        <v>75</v>
      </c>
      <c r="I258" s="23" t="str">
        <f>IF(AND(E258&lt;=EOMONTH('Step 1'!$C$7,0),F258&gt;='Step 1'!$C$7),"Yes","No")</f>
        <v>No</v>
      </c>
      <c r="J258" s="23" t="str">
        <f>IF(I258="Yes",IF(COUNTIFS($B$21:$B258,B258,$I$21:$I258,"Yes")=1,"Yes",""),"")</f>
        <v/>
      </c>
      <c r="K258" s="23" t="str">
        <f>IF(J258="Yes",IF(COUNTIFS($B:$B,B258,$F:$F,"&gt;="&amp;'Step 1'!$C$8)&gt;0,"Retained","Churned"),"")</f>
        <v/>
      </c>
      <c r="L258" s="24">
        <f>_xlfn.MINIFS($E:$E,$B:$B,B258)</f>
        <v>45159</v>
      </c>
      <c r="M258" s="24" t="str">
        <f>INDEX($C:$C,MATCH($L258,$E:$E,0))</f>
        <v>Basic</v>
      </c>
      <c r="N258" s="24" t="str">
        <f>INDEX($D:$D,MATCH($L258,$E:$E,0))</f>
        <v>Monthly</v>
      </c>
      <c r="O258" s="23" t="str">
        <f>INDEX('Step 2-12'!$W:$W,MATCH('Step 2-12'!$B258,'Step 2-12'!$R:$R,0))</f>
        <v>Healthcare</v>
      </c>
      <c r="P258" s="23" t="str">
        <f>INDEX('Step 2-12'!$Z:$Z,MATCH('Step 2-12'!$B258,'Step 2-12'!$R:$R,0))</f>
        <v>Affiliate</v>
      </c>
      <c r="AG258" t="s">
        <v>2050</v>
      </c>
      <c r="AH258" t="s">
        <v>1684</v>
      </c>
      <c r="AI258" t="s">
        <v>1688</v>
      </c>
      <c r="AJ258" s="1">
        <v>45476</v>
      </c>
      <c r="AK258" t="s">
        <v>17</v>
      </c>
      <c r="AL258" t="s">
        <v>18</v>
      </c>
      <c r="AM258">
        <v>75</v>
      </c>
      <c r="AN258">
        <v>60</v>
      </c>
      <c r="AO258" s="24" t="str">
        <f>INDEX('Step 2-12'!$Z:$Z,MATCH('Step 2-12'!$AH258,'Step 2-12'!$R:$R,0))</f>
        <v>Affiliate</v>
      </c>
      <c r="AP258" s="24" t="str">
        <f>INDEX('Step 2-12'!$V:$V,MATCH('Step 2-12'!$AH258,'Step 2-12'!$R:$R,0))</f>
        <v>Europe</v>
      </c>
      <c r="AQ258" s="24" t="str">
        <f>INDEX('Step 2-12'!$W:$W,MATCH('Step 2-12'!$AH258,'Step 2-12'!$R:$R,0))</f>
        <v>Other</v>
      </c>
      <c r="AR258" s="24" t="str">
        <f>INDEX('Step 2-12'!$X:$X,MATCH('Step 2-12'!$AH258,'Step 2-12'!$R:$R,0))</f>
        <v>Mid-Market</v>
      </c>
      <c r="AS258" s="23" t="str">
        <f>INDEX('Step 2-12'!$AA:$AA,MATCH('Step 2-12'!$AH258,'Step 2-12'!$R:$R,0))</f>
        <v>Basic</v>
      </c>
      <c r="AT258" s="23" t="str">
        <f>INDEX('Step 2-12'!$AB:$AB,MATCH('Step 2-12'!$AH258,'Step 2-12'!$R:$R,0))</f>
        <v>Monthly</v>
      </c>
      <c r="AU258" s="23" t="str">
        <f>INDEX($J$20:$J$1603,MATCH($AH258,$B$20:$B$1603,0))</f>
        <v/>
      </c>
    </row>
    <row r="259" spans="1:47" x14ac:dyDescent="0.25">
      <c r="A259" t="s">
        <v>292</v>
      </c>
      <c r="B259" t="s">
        <v>288</v>
      </c>
      <c r="C259" t="s">
        <v>17</v>
      </c>
      <c r="D259" s="1" t="s">
        <v>18</v>
      </c>
      <c r="E259" s="1">
        <v>45283</v>
      </c>
      <c r="F259" s="1">
        <v>45313</v>
      </c>
      <c r="G259" t="s">
        <v>19</v>
      </c>
      <c r="H259">
        <v>75</v>
      </c>
      <c r="I259" s="23" t="str">
        <f>IF(AND(E259&lt;=EOMONTH('Step 1'!$C$7,0),F259&gt;='Step 1'!$C$7),"Yes","No")</f>
        <v>No</v>
      </c>
      <c r="J259" s="23" t="str">
        <f>IF(I259="Yes",IF(COUNTIFS($B$21:$B259,B259,$I$21:$I259,"Yes")=1,"Yes",""),"")</f>
        <v/>
      </c>
      <c r="K259" s="23" t="str">
        <f>IF(J259="Yes",IF(COUNTIFS($B:$B,B259,$F:$F,"&gt;="&amp;'Step 1'!$C$8)&gt;0,"Retained","Churned"),"")</f>
        <v/>
      </c>
      <c r="L259" s="24">
        <f>_xlfn.MINIFS($E:$E,$B:$B,B259)</f>
        <v>45159</v>
      </c>
      <c r="M259" s="24" t="str">
        <f>INDEX($C:$C,MATCH($L259,$E:$E,0))</f>
        <v>Basic</v>
      </c>
      <c r="N259" s="24" t="str">
        <f>INDEX($D:$D,MATCH($L259,$E:$E,0))</f>
        <v>Monthly</v>
      </c>
      <c r="O259" s="23" t="str">
        <f>INDEX('Step 2-12'!$W:$W,MATCH('Step 2-12'!$B259,'Step 2-12'!$R:$R,0))</f>
        <v>Healthcare</v>
      </c>
      <c r="P259" s="23" t="str">
        <f>INDEX('Step 2-12'!$Z:$Z,MATCH('Step 2-12'!$B259,'Step 2-12'!$R:$R,0))</f>
        <v>Affiliate</v>
      </c>
      <c r="AG259" t="s">
        <v>2051</v>
      </c>
      <c r="AH259" t="s">
        <v>1684</v>
      </c>
      <c r="AI259" t="s">
        <v>1689</v>
      </c>
      <c r="AJ259" s="1">
        <v>45477</v>
      </c>
      <c r="AK259" t="s">
        <v>17</v>
      </c>
      <c r="AL259" t="s">
        <v>18</v>
      </c>
      <c r="AM259">
        <v>75</v>
      </c>
      <c r="AN259">
        <v>60</v>
      </c>
      <c r="AO259" s="24" t="str">
        <f>INDEX('Step 2-12'!$Z:$Z,MATCH('Step 2-12'!$AH259,'Step 2-12'!$R:$R,0))</f>
        <v>Affiliate</v>
      </c>
      <c r="AP259" s="24" t="str">
        <f>INDEX('Step 2-12'!$V:$V,MATCH('Step 2-12'!$AH259,'Step 2-12'!$R:$R,0))</f>
        <v>Europe</v>
      </c>
      <c r="AQ259" s="24" t="str">
        <f>INDEX('Step 2-12'!$W:$W,MATCH('Step 2-12'!$AH259,'Step 2-12'!$R:$R,0))</f>
        <v>Other</v>
      </c>
      <c r="AR259" s="24" t="str">
        <f>INDEX('Step 2-12'!$X:$X,MATCH('Step 2-12'!$AH259,'Step 2-12'!$R:$R,0))</f>
        <v>Mid-Market</v>
      </c>
      <c r="AS259" s="23" t="str">
        <f>INDEX('Step 2-12'!$AA:$AA,MATCH('Step 2-12'!$AH259,'Step 2-12'!$R:$R,0))</f>
        <v>Basic</v>
      </c>
      <c r="AT259" s="23" t="str">
        <f>INDEX('Step 2-12'!$AB:$AB,MATCH('Step 2-12'!$AH259,'Step 2-12'!$R:$R,0))</f>
        <v>Monthly</v>
      </c>
      <c r="AU259" s="23" t="str">
        <f>INDEX($J$20:$J$1603,MATCH($AH259,$B$20:$B$1603,0))</f>
        <v/>
      </c>
    </row>
    <row r="260" spans="1:47" x14ac:dyDescent="0.25">
      <c r="A260" t="s">
        <v>293</v>
      </c>
      <c r="B260" t="s">
        <v>288</v>
      </c>
      <c r="C260" t="s">
        <v>17</v>
      </c>
      <c r="D260" s="1" t="s">
        <v>18</v>
      </c>
      <c r="E260" s="1">
        <v>45314</v>
      </c>
      <c r="F260" s="1">
        <v>45344</v>
      </c>
      <c r="G260" t="s">
        <v>73</v>
      </c>
      <c r="H260">
        <v>75</v>
      </c>
      <c r="I260" s="23" t="str">
        <f>IF(AND(E260&lt;=EOMONTH('Step 1'!$C$7,0),F260&gt;='Step 1'!$C$7),"Yes","No")</f>
        <v>No</v>
      </c>
      <c r="J260" s="23" t="str">
        <f>IF(I260="Yes",IF(COUNTIFS($B$21:$B260,B260,$I$21:$I260,"Yes")=1,"Yes",""),"")</f>
        <v/>
      </c>
      <c r="K260" s="23" t="str">
        <f>IF(J260="Yes",IF(COUNTIFS($B:$B,B260,$F:$F,"&gt;="&amp;'Step 1'!$C$8)&gt;0,"Retained","Churned"),"")</f>
        <v/>
      </c>
      <c r="L260" s="24">
        <f>_xlfn.MINIFS($E:$E,$B:$B,B260)</f>
        <v>45159</v>
      </c>
      <c r="M260" s="24" t="str">
        <f>INDEX($C:$C,MATCH($L260,$E:$E,0))</f>
        <v>Basic</v>
      </c>
      <c r="N260" s="24" t="str">
        <f>INDEX($D:$D,MATCH($L260,$E:$E,0))</f>
        <v>Monthly</v>
      </c>
      <c r="O260" s="23" t="str">
        <f>INDEX('Step 2-12'!$W:$W,MATCH('Step 2-12'!$B260,'Step 2-12'!$R:$R,0))</f>
        <v>Healthcare</v>
      </c>
      <c r="P260" s="23" t="str">
        <f>INDEX('Step 2-12'!$Z:$Z,MATCH('Step 2-12'!$B260,'Step 2-12'!$R:$R,0))</f>
        <v>Affiliate</v>
      </c>
      <c r="AG260" t="s">
        <v>2052</v>
      </c>
      <c r="AH260" t="s">
        <v>1684</v>
      </c>
      <c r="AI260" t="s">
        <v>1690</v>
      </c>
      <c r="AJ260" s="1">
        <v>45508</v>
      </c>
      <c r="AK260" t="s">
        <v>17</v>
      </c>
      <c r="AL260" t="s">
        <v>18</v>
      </c>
      <c r="AM260">
        <v>75</v>
      </c>
      <c r="AN260">
        <v>60</v>
      </c>
      <c r="AO260" s="24" t="str">
        <f>INDEX('Step 2-12'!$Z:$Z,MATCH('Step 2-12'!$AH260,'Step 2-12'!$R:$R,0))</f>
        <v>Affiliate</v>
      </c>
      <c r="AP260" s="24" t="str">
        <f>INDEX('Step 2-12'!$V:$V,MATCH('Step 2-12'!$AH260,'Step 2-12'!$R:$R,0))</f>
        <v>Europe</v>
      </c>
      <c r="AQ260" s="24" t="str">
        <f>INDEX('Step 2-12'!$W:$W,MATCH('Step 2-12'!$AH260,'Step 2-12'!$R:$R,0))</f>
        <v>Other</v>
      </c>
      <c r="AR260" s="24" t="str">
        <f>INDEX('Step 2-12'!$X:$X,MATCH('Step 2-12'!$AH260,'Step 2-12'!$R:$R,0))</f>
        <v>Mid-Market</v>
      </c>
      <c r="AS260" s="23" t="str">
        <f>INDEX('Step 2-12'!$AA:$AA,MATCH('Step 2-12'!$AH260,'Step 2-12'!$R:$R,0))</f>
        <v>Basic</v>
      </c>
      <c r="AT260" s="23" t="str">
        <f>INDEX('Step 2-12'!$AB:$AB,MATCH('Step 2-12'!$AH260,'Step 2-12'!$R:$R,0))</f>
        <v>Monthly</v>
      </c>
      <c r="AU260" s="23" t="str">
        <f>INDEX($J$20:$J$1603,MATCH($AH260,$B$20:$B$1603,0))</f>
        <v/>
      </c>
    </row>
    <row r="261" spans="1:47" x14ac:dyDescent="0.25">
      <c r="A261" t="s">
        <v>294</v>
      </c>
      <c r="B261" t="s">
        <v>288</v>
      </c>
      <c r="C261" t="s">
        <v>50</v>
      </c>
      <c r="D261" s="1" t="s">
        <v>18</v>
      </c>
      <c r="E261" s="1">
        <v>45345</v>
      </c>
      <c r="F261" s="1">
        <v>45375</v>
      </c>
      <c r="G261" t="s">
        <v>19</v>
      </c>
      <c r="H261">
        <v>135</v>
      </c>
      <c r="I261" s="23" t="str">
        <f>IF(AND(E261&lt;=EOMONTH('Step 1'!$C$7,0),F261&gt;='Step 1'!$C$7),"Yes","No")</f>
        <v>No</v>
      </c>
      <c r="J261" s="23" t="str">
        <f>IF(I261="Yes",IF(COUNTIFS($B$21:$B261,B261,$I$21:$I261,"Yes")=1,"Yes",""),"")</f>
        <v/>
      </c>
      <c r="K261" s="23" t="str">
        <f>IF(J261="Yes",IF(COUNTIFS($B:$B,B261,$F:$F,"&gt;="&amp;'Step 1'!$C$8)&gt;0,"Retained","Churned"),"")</f>
        <v/>
      </c>
      <c r="L261" s="24">
        <f>_xlfn.MINIFS($E:$E,$B:$B,B261)</f>
        <v>45159</v>
      </c>
      <c r="M261" s="24" t="str">
        <f>INDEX($C:$C,MATCH($L261,$E:$E,0))</f>
        <v>Basic</v>
      </c>
      <c r="N261" s="24" t="str">
        <f>INDEX($D:$D,MATCH($L261,$E:$E,0))</f>
        <v>Monthly</v>
      </c>
      <c r="O261" s="23" t="str">
        <f>INDEX('Step 2-12'!$W:$W,MATCH('Step 2-12'!$B261,'Step 2-12'!$R:$R,0))</f>
        <v>Healthcare</v>
      </c>
      <c r="P261" s="23" t="str">
        <f>INDEX('Step 2-12'!$Z:$Z,MATCH('Step 2-12'!$B261,'Step 2-12'!$R:$R,0))</f>
        <v>Affiliate</v>
      </c>
      <c r="AG261" t="s">
        <v>2053</v>
      </c>
      <c r="AH261" t="s">
        <v>1684</v>
      </c>
      <c r="AI261" t="s">
        <v>1691</v>
      </c>
      <c r="AJ261" s="1">
        <v>45539</v>
      </c>
      <c r="AK261" t="s">
        <v>17</v>
      </c>
      <c r="AL261" t="s">
        <v>18</v>
      </c>
      <c r="AM261">
        <v>75</v>
      </c>
      <c r="AN261">
        <v>60</v>
      </c>
      <c r="AO261" s="24" t="str">
        <f>INDEX('Step 2-12'!$Z:$Z,MATCH('Step 2-12'!$AH261,'Step 2-12'!$R:$R,0))</f>
        <v>Affiliate</v>
      </c>
      <c r="AP261" s="24" t="str">
        <f>INDEX('Step 2-12'!$V:$V,MATCH('Step 2-12'!$AH261,'Step 2-12'!$R:$R,0))</f>
        <v>Europe</v>
      </c>
      <c r="AQ261" s="24" t="str">
        <f>INDEX('Step 2-12'!$W:$W,MATCH('Step 2-12'!$AH261,'Step 2-12'!$R:$R,0))</f>
        <v>Other</v>
      </c>
      <c r="AR261" s="24" t="str">
        <f>INDEX('Step 2-12'!$X:$X,MATCH('Step 2-12'!$AH261,'Step 2-12'!$R:$R,0))</f>
        <v>Mid-Market</v>
      </c>
      <c r="AS261" s="23" t="str">
        <f>INDEX('Step 2-12'!$AA:$AA,MATCH('Step 2-12'!$AH261,'Step 2-12'!$R:$R,0))</f>
        <v>Basic</v>
      </c>
      <c r="AT261" s="23" t="str">
        <f>INDEX('Step 2-12'!$AB:$AB,MATCH('Step 2-12'!$AH261,'Step 2-12'!$R:$R,0))</f>
        <v>Monthly</v>
      </c>
      <c r="AU261" s="23" t="str">
        <f>INDEX($J$20:$J$1603,MATCH($AH261,$B$20:$B$1603,0))</f>
        <v/>
      </c>
    </row>
    <row r="262" spans="1:47" x14ac:dyDescent="0.25">
      <c r="A262" t="s">
        <v>295</v>
      </c>
      <c r="B262" t="s">
        <v>288</v>
      </c>
      <c r="C262" t="s">
        <v>50</v>
      </c>
      <c r="D262" s="1" t="s">
        <v>18</v>
      </c>
      <c r="E262" s="1">
        <v>45376</v>
      </c>
      <c r="F262" s="1">
        <v>45406</v>
      </c>
      <c r="G262" t="s">
        <v>19</v>
      </c>
      <c r="H262">
        <v>135</v>
      </c>
      <c r="I262" s="23" t="str">
        <f>IF(AND(E262&lt;=EOMONTH('Step 1'!$C$7,0),F262&gt;='Step 1'!$C$7),"Yes","No")</f>
        <v>No</v>
      </c>
      <c r="J262" s="23" t="str">
        <f>IF(I262="Yes",IF(COUNTIFS($B$21:$B262,B262,$I$21:$I262,"Yes")=1,"Yes",""),"")</f>
        <v/>
      </c>
      <c r="K262" s="23" t="str">
        <f>IF(J262="Yes",IF(COUNTIFS($B:$B,B262,$F:$F,"&gt;="&amp;'Step 1'!$C$8)&gt;0,"Retained","Churned"),"")</f>
        <v/>
      </c>
      <c r="L262" s="24">
        <f>_xlfn.MINIFS($E:$E,$B:$B,B262)</f>
        <v>45159</v>
      </c>
      <c r="M262" s="24" t="str">
        <f>INDEX($C:$C,MATCH($L262,$E:$E,0))</f>
        <v>Basic</v>
      </c>
      <c r="N262" s="24" t="str">
        <f>INDEX($D:$D,MATCH($L262,$E:$E,0))</f>
        <v>Monthly</v>
      </c>
      <c r="O262" s="23" t="str">
        <f>INDEX('Step 2-12'!$W:$W,MATCH('Step 2-12'!$B262,'Step 2-12'!$R:$R,0))</f>
        <v>Healthcare</v>
      </c>
      <c r="P262" s="23" t="str">
        <f>INDEX('Step 2-12'!$Z:$Z,MATCH('Step 2-12'!$B262,'Step 2-12'!$R:$R,0))</f>
        <v>Affiliate</v>
      </c>
      <c r="AG262" t="s">
        <v>2054</v>
      </c>
      <c r="AH262" t="s">
        <v>1684</v>
      </c>
      <c r="AI262" t="s">
        <v>1691</v>
      </c>
      <c r="AJ262" s="1">
        <v>45569</v>
      </c>
      <c r="AK262" t="s">
        <v>17</v>
      </c>
      <c r="AL262" t="s">
        <v>18</v>
      </c>
      <c r="AM262">
        <v>75</v>
      </c>
      <c r="AN262">
        <v>60</v>
      </c>
      <c r="AO262" s="24" t="str">
        <f>INDEX('Step 2-12'!$Z:$Z,MATCH('Step 2-12'!$AH262,'Step 2-12'!$R:$R,0))</f>
        <v>Affiliate</v>
      </c>
      <c r="AP262" s="24" t="str">
        <f>INDEX('Step 2-12'!$V:$V,MATCH('Step 2-12'!$AH262,'Step 2-12'!$R:$R,0))</f>
        <v>Europe</v>
      </c>
      <c r="AQ262" s="24" t="str">
        <f>INDEX('Step 2-12'!$W:$W,MATCH('Step 2-12'!$AH262,'Step 2-12'!$R:$R,0))</f>
        <v>Other</v>
      </c>
      <c r="AR262" s="24" t="str">
        <f>INDEX('Step 2-12'!$X:$X,MATCH('Step 2-12'!$AH262,'Step 2-12'!$R:$R,0))</f>
        <v>Mid-Market</v>
      </c>
      <c r="AS262" s="23" t="str">
        <f>INDEX('Step 2-12'!$AA:$AA,MATCH('Step 2-12'!$AH262,'Step 2-12'!$R:$R,0))</f>
        <v>Basic</v>
      </c>
      <c r="AT262" s="23" t="str">
        <f>INDEX('Step 2-12'!$AB:$AB,MATCH('Step 2-12'!$AH262,'Step 2-12'!$R:$R,0))</f>
        <v>Monthly</v>
      </c>
      <c r="AU262" s="23" t="str">
        <f>INDEX($J$20:$J$1603,MATCH($AH262,$B$20:$B$1603,0))</f>
        <v/>
      </c>
    </row>
    <row r="263" spans="1:47" x14ac:dyDescent="0.25">
      <c r="A263" t="s">
        <v>296</v>
      </c>
      <c r="B263" t="s">
        <v>288</v>
      </c>
      <c r="C263" t="s">
        <v>50</v>
      </c>
      <c r="D263" s="1" t="s">
        <v>18</v>
      </c>
      <c r="E263" s="1">
        <v>45407</v>
      </c>
      <c r="F263" s="1">
        <v>45437</v>
      </c>
      <c r="G263" t="s">
        <v>19</v>
      </c>
      <c r="H263">
        <v>135</v>
      </c>
      <c r="I263" s="23" t="str">
        <f>IF(AND(E263&lt;=EOMONTH('Step 1'!$C$7,0),F263&gt;='Step 1'!$C$7),"Yes","No")</f>
        <v>No</v>
      </c>
      <c r="J263" s="23" t="str">
        <f>IF(I263="Yes",IF(COUNTIFS($B$21:$B263,B263,$I$21:$I263,"Yes")=1,"Yes",""),"")</f>
        <v/>
      </c>
      <c r="K263" s="23" t="str">
        <f>IF(J263="Yes",IF(COUNTIFS($B:$B,B263,$F:$F,"&gt;="&amp;'Step 1'!$C$8)&gt;0,"Retained","Churned"),"")</f>
        <v/>
      </c>
      <c r="L263" s="24">
        <f>_xlfn.MINIFS($E:$E,$B:$B,B263)</f>
        <v>45159</v>
      </c>
      <c r="M263" s="24" t="str">
        <f>INDEX($C:$C,MATCH($L263,$E:$E,0))</f>
        <v>Basic</v>
      </c>
      <c r="N263" s="24" t="str">
        <f>INDEX($D:$D,MATCH($L263,$E:$E,0))</f>
        <v>Monthly</v>
      </c>
      <c r="O263" s="23" t="str">
        <f>INDEX('Step 2-12'!$W:$W,MATCH('Step 2-12'!$B263,'Step 2-12'!$R:$R,0))</f>
        <v>Healthcare</v>
      </c>
      <c r="P263" s="23" t="str">
        <f>INDEX('Step 2-12'!$Z:$Z,MATCH('Step 2-12'!$B263,'Step 2-12'!$R:$R,0))</f>
        <v>Affiliate</v>
      </c>
      <c r="AG263" t="s">
        <v>2055</v>
      </c>
      <c r="AH263" t="s">
        <v>1684</v>
      </c>
      <c r="AI263" t="s">
        <v>1692</v>
      </c>
      <c r="AJ263" s="1">
        <v>45570</v>
      </c>
      <c r="AK263" t="s">
        <v>17</v>
      </c>
      <c r="AL263" t="s">
        <v>18</v>
      </c>
      <c r="AM263">
        <v>75</v>
      </c>
      <c r="AN263">
        <v>60</v>
      </c>
      <c r="AO263" s="24" t="str">
        <f>INDEX('Step 2-12'!$Z:$Z,MATCH('Step 2-12'!$AH263,'Step 2-12'!$R:$R,0))</f>
        <v>Affiliate</v>
      </c>
      <c r="AP263" s="24" t="str">
        <f>INDEX('Step 2-12'!$V:$V,MATCH('Step 2-12'!$AH263,'Step 2-12'!$R:$R,0))</f>
        <v>Europe</v>
      </c>
      <c r="AQ263" s="24" t="str">
        <f>INDEX('Step 2-12'!$W:$W,MATCH('Step 2-12'!$AH263,'Step 2-12'!$R:$R,0))</f>
        <v>Other</v>
      </c>
      <c r="AR263" s="24" t="str">
        <f>INDEX('Step 2-12'!$X:$X,MATCH('Step 2-12'!$AH263,'Step 2-12'!$R:$R,0))</f>
        <v>Mid-Market</v>
      </c>
      <c r="AS263" s="23" t="str">
        <f>INDEX('Step 2-12'!$AA:$AA,MATCH('Step 2-12'!$AH263,'Step 2-12'!$R:$R,0))</f>
        <v>Basic</v>
      </c>
      <c r="AT263" s="23" t="str">
        <f>INDEX('Step 2-12'!$AB:$AB,MATCH('Step 2-12'!$AH263,'Step 2-12'!$R:$R,0))</f>
        <v>Monthly</v>
      </c>
      <c r="AU263" s="23" t="str">
        <f>INDEX($J$20:$J$1603,MATCH($AH263,$B$20:$B$1603,0))</f>
        <v/>
      </c>
    </row>
    <row r="264" spans="1:47" x14ac:dyDescent="0.25">
      <c r="A264" t="s">
        <v>297</v>
      </c>
      <c r="B264" t="s">
        <v>288</v>
      </c>
      <c r="C264" t="s">
        <v>50</v>
      </c>
      <c r="D264" s="1" t="s">
        <v>18</v>
      </c>
      <c r="E264" s="1">
        <v>45438</v>
      </c>
      <c r="F264" s="1">
        <v>45468</v>
      </c>
      <c r="G264" t="s">
        <v>19</v>
      </c>
      <c r="H264">
        <v>135</v>
      </c>
      <c r="I264" s="23" t="str">
        <f>IF(AND(E264&lt;=EOMONTH('Step 1'!$C$7,0),F264&gt;='Step 1'!$C$7),"Yes","No")</f>
        <v>No</v>
      </c>
      <c r="J264" s="23" t="str">
        <f>IF(I264="Yes",IF(COUNTIFS($B$21:$B264,B264,$I$21:$I264,"Yes")=1,"Yes",""),"")</f>
        <v/>
      </c>
      <c r="K264" s="23" t="str">
        <f>IF(J264="Yes",IF(COUNTIFS($B:$B,B264,$F:$F,"&gt;="&amp;'Step 1'!$C$8)&gt;0,"Retained","Churned"),"")</f>
        <v/>
      </c>
      <c r="L264" s="24">
        <f>_xlfn.MINIFS($E:$E,$B:$B,B264)</f>
        <v>45159</v>
      </c>
      <c r="M264" s="24" t="str">
        <f>INDEX($C:$C,MATCH($L264,$E:$E,0))</f>
        <v>Basic</v>
      </c>
      <c r="N264" s="24" t="str">
        <f>INDEX($D:$D,MATCH($L264,$E:$E,0))</f>
        <v>Monthly</v>
      </c>
      <c r="O264" s="23" t="str">
        <f>INDEX('Step 2-12'!$W:$W,MATCH('Step 2-12'!$B264,'Step 2-12'!$R:$R,0))</f>
        <v>Healthcare</v>
      </c>
      <c r="P264" s="23" t="str">
        <f>INDEX('Step 2-12'!$Z:$Z,MATCH('Step 2-12'!$B264,'Step 2-12'!$R:$R,0))</f>
        <v>Affiliate</v>
      </c>
      <c r="AG264" t="s">
        <v>2056</v>
      </c>
      <c r="AH264" t="s">
        <v>1684</v>
      </c>
      <c r="AI264" t="s">
        <v>1693</v>
      </c>
      <c r="AJ264" s="1">
        <v>45601</v>
      </c>
      <c r="AK264" t="s">
        <v>17</v>
      </c>
      <c r="AL264" t="s">
        <v>18</v>
      </c>
      <c r="AM264">
        <v>75</v>
      </c>
      <c r="AN264">
        <v>60</v>
      </c>
      <c r="AO264" s="24" t="str">
        <f>INDEX('Step 2-12'!$Z:$Z,MATCH('Step 2-12'!$AH264,'Step 2-12'!$R:$R,0))</f>
        <v>Affiliate</v>
      </c>
      <c r="AP264" s="24" t="str">
        <f>INDEX('Step 2-12'!$V:$V,MATCH('Step 2-12'!$AH264,'Step 2-12'!$R:$R,0))</f>
        <v>Europe</v>
      </c>
      <c r="AQ264" s="24" t="str">
        <f>INDEX('Step 2-12'!$W:$W,MATCH('Step 2-12'!$AH264,'Step 2-12'!$R:$R,0))</f>
        <v>Other</v>
      </c>
      <c r="AR264" s="24" t="str">
        <f>INDEX('Step 2-12'!$X:$X,MATCH('Step 2-12'!$AH264,'Step 2-12'!$R:$R,0))</f>
        <v>Mid-Market</v>
      </c>
      <c r="AS264" s="23" t="str">
        <f>INDEX('Step 2-12'!$AA:$AA,MATCH('Step 2-12'!$AH264,'Step 2-12'!$R:$R,0))</f>
        <v>Basic</v>
      </c>
      <c r="AT264" s="23" t="str">
        <f>INDEX('Step 2-12'!$AB:$AB,MATCH('Step 2-12'!$AH264,'Step 2-12'!$R:$R,0))</f>
        <v>Monthly</v>
      </c>
      <c r="AU264" s="23" t="str">
        <f>INDEX($J$20:$J$1603,MATCH($AH264,$B$20:$B$1603,0))</f>
        <v/>
      </c>
    </row>
    <row r="265" spans="1:47" x14ac:dyDescent="0.25">
      <c r="A265" t="s">
        <v>298</v>
      </c>
      <c r="B265" t="s">
        <v>288</v>
      </c>
      <c r="C265" t="s">
        <v>50</v>
      </c>
      <c r="D265" s="1" t="s">
        <v>18</v>
      </c>
      <c r="E265" s="1">
        <v>45469</v>
      </c>
      <c r="F265" s="1">
        <v>45499</v>
      </c>
      <c r="G265" t="s">
        <v>19</v>
      </c>
      <c r="H265">
        <v>135</v>
      </c>
      <c r="I265" s="23" t="str">
        <f>IF(AND(E265&lt;=EOMONTH('Step 1'!$C$7,0),F265&gt;='Step 1'!$C$7),"Yes","No")</f>
        <v>No</v>
      </c>
      <c r="J265" s="23" t="str">
        <f>IF(I265="Yes",IF(COUNTIFS($B$21:$B265,B265,$I$21:$I265,"Yes")=1,"Yes",""),"")</f>
        <v/>
      </c>
      <c r="K265" s="23" t="str">
        <f>IF(J265="Yes",IF(COUNTIFS($B:$B,B265,$F:$F,"&gt;="&amp;'Step 1'!$C$8)&gt;0,"Retained","Churned"),"")</f>
        <v/>
      </c>
      <c r="L265" s="24">
        <f>_xlfn.MINIFS($E:$E,$B:$B,B265)</f>
        <v>45159</v>
      </c>
      <c r="M265" s="24" t="str">
        <f>INDEX($C:$C,MATCH($L265,$E:$E,0))</f>
        <v>Basic</v>
      </c>
      <c r="N265" s="24" t="str">
        <f>INDEX($D:$D,MATCH($L265,$E:$E,0))</f>
        <v>Monthly</v>
      </c>
      <c r="O265" s="23" t="str">
        <f>INDEX('Step 2-12'!$W:$W,MATCH('Step 2-12'!$B265,'Step 2-12'!$R:$R,0))</f>
        <v>Healthcare</v>
      </c>
      <c r="P265" s="23" t="str">
        <f>INDEX('Step 2-12'!$Z:$Z,MATCH('Step 2-12'!$B265,'Step 2-12'!$R:$R,0))</f>
        <v>Affiliate</v>
      </c>
      <c r="AG265" t="s">
        <v>2057</v>
      </c>
      <c r="AH265" t="s">
        <v>1684</v>
      </c>
      <c r="AI265" t="s">
        <v>1693</v>
      </c>
      <c r="AJ265" s="1">
        <v>45631</v>
      </c>
      <c r="AK265" t="s">
        <v>17</v>
      </c>
      <c r="AL265" t="s">
        <v>18</v>
      </c>
      <c r="AM265">
        <v>75</v>
      </c>
      <c r="AN265">
        <v>60</v>
      </c>
      <c r="AO265" s="24" t="str">
        <f>INDEX('Step 2-12'!$Z:$Z,MATCH('Step 2-12'!$AH265,'Step 2-12'!$R:$R,0))</f>
        <v>Affiliate</v>
      </c>
      <c r="AP265" s="24" t="str">
        <f>INDEX('Step 2-12'!$V:$V,MATCH('Step 2-12'!$AH265,'Step 2-12'!$R:$R,0))</f>
        <v>Europe</v>
      </c>
      <c r="AQ265" s="24" t="str">
        <f>INDEX('Step 2-12'!$W:$W,MATCH('Step 2-12'!$AH265,'Step 2-12'!$R:$R,0))</f>
        <v>Other</v>
      </c>
      <c r="AR265" s="24" t="str">
        <f>INDEX('Step 2-12'!$X:$X,MATCH('Step 2-12'!$AH265,'Step 2-12'!$R:$R,0))</f>
        <v>Mid-Market</v>
      </c>
      <c r="AS265" s="23" t="str">
        <f>INDEX('Step 2-12'!$AA:$AA,MATCH('Step 2-12'!$AH265,'Step 2-12'!$R:$R,0))</f>
        <v>Basic</v>
      </c>
      <c r="AT265" s="23" t="str">
        <f>INDEX('Step 2-12'!$AB:$AB,MATCH('Step 2-12'!$AH265,'Step 2-12'!$R:$R,0))</f>
        <v>Monthly</v>
      </c>
      <c r="AU265" s="23" t="str">
        <f>INDEX($J$20:$J$1603,MATCH($AH265,$B$20:$B$1603,0))</f>
        <v/>
      </c>
    </row>
    <row r="266" spans="1:47" x14ac:dyDescent="0.25">
      <c r="A266" t="s">
        <v>299</v>
      </c>
      <c r="B266" t="s">
        <v>288</v>
      </c>
      <c r="C266" t="s">
        <v>50</v>
      </c>
      <c r="D266" s="1" t="s">
        <v>18</v>
      </c>
      <c r="E266" s="1">
        <v>45500</v>
      </c>
      <c r="F266" s="1">
        <v>45530</v>
      </c>
      <c r="G266" t="s">
        <v>19</v>
      </c>
      <c r="H266">
        <v>135</v>
      </c>
      <c r="I266" s="23" t="str">
        <f>IF(AND(E266&lt;=EOMONTH('Step 1'!$C$7,0),F266&gt;='Step 1'!$C$7),"Yes","No")</f>
        <v>No</v>
      </c>
      <c r="J266" s="23" t="str">
        <f>IF(I266="Yes",IF(COUNTIFS($B$21:$B266,B266,$I$21:$I266,"Yes")=1,"Yes",""),"")</f>
        <v/>
      </c>
      <c r="K266" s="23" t="str">
        <f>IF(J266="Yes",IF(COUNTIFS($B:$B,B266,$F:$F,"&gt;="&amp;'Step 1'!$C$8)&gt;0,"Retained","Churned"),"")</f>
        <v/>
      </c>
      <c r="L266" s="24">
        <f>_xlfn.MINIFS($E:$E,$B:$B,B266)</f>
        <v>45159</v>
      </c>
      <c r="M266" s="24" t="str">
        <f>INDEX($C:$C,MATCH($L266,$E:$E,0))</f>
        <v>Basic</v>
      </c>
      <c r="N266" s="24" t="str">
        <f>INDEX($D:$D,MATCH($L266,$E:$E,0))</f>
        <v>Monthly</v>
      </c>
      <c r="O266" s="23" t="str">
        <f>INDEX('Step 2-12'!$W:$W,MATCH('Step 2-12'!$B266,'Step 2-12'!$R:$R,0))</f>
        <v>Healthcare</v>
      </c>
      <c r="P266" s="23" t="str">
        <f>INDEX('Step 2-12'!$Z:$Z,MATCH('Step 2-12'!$B266,'Step 2-12'!$R:$R,0))</f>
        <v>Affiliate</v>
      </c>
      <c r="AG266" t="s">
        <v>2058</v>
      </c>
      <c r="AH266" t="s">
        <v>1684</v>
      </c>
      <c r="AI266" t="s">
        <v>1694</v>
      </c>
      <c r="AJ266" s="1">
        <v>45632</v>
      </c>
      <c r="AK266" t="s">
        <v>17</v>
      </c>
      <c r="AL266" t="s">
        <v>18</v>
      </c>
      <c r="AM266">
        <v>75</v>
      </c>
      <c r="AN266">
        <v>60</v>
      </c>
      <c r="AO266" s="24" t="str">
        <f>INDEX('Step 2-12'!$Z:$Z,MATCH('Step 2-12'!$AH266,'Step 2-12'!$R:$R,0))</f>
        <v>Affiliate</v>
      </c>
      <c r="AP266" s="24" t="str">
        <f>INDEX('Step 2-12'!$V:$V,MATCH('Step 2-12'!$AH266,'Step 2-12'!$R:$R,0))</f>
        <v>Europe</v>
      </c>
      <c r="AQ266" s="24" t="str">
        <f>INDEX('Step 2-12'!$W:$W,MATCH('Step 2-12'!$AH266,'Step 2-12'!$R:$R,0))</f>
        <v>Other</v>
      </c>
      <c r="AR266" s="24" t="str">
        <f>INDEX('Step 2-12'!$X:$X,MATCH('Step 2-12'!$AH266,'Step 2-12'!$R:$R,0))</f>
        <v>Mid-Market</v>
      </c>
      <c r="AS266" s="23" t="str">
        <f>INDEX('Step 2-12'!$AA:$AA,MATCH('Step 2-12'!$AH266,'Step 2-12'!$R:$R,0))</f>
        <v>Basic</v>
      </c>
      <c r="AT266" s="23" t="str">
        <f>INDEX('Step 2-12'!$AB:$AB,MATCH('Step 2-12'!$AH266,'Step 2-12'!$R:$R,0))</f>
        <v>Monthly</v>
      </c>
      <c r="AU266" s="23" t="str">
        <f>INDEX($J$20:$J$1603,MATCH($AH266,$B$20:$B$1603,0))</f>
        <v/>
      </c>
    </row>
    <row r="267" spans="1:47" x14ac:dyDescent="0.25">
      <c r="A267" t="s">
        <v>300</v>
      </c>
      <c r="B267" t="s">
        <v>288</v>
      </c>
      <c r="C267" t="s">
        <v>50</v>
      </c>
      <c r="D267" s="1" t="s">
        <v>18</v>
      </c>
      <c r="E267" s="1">
        <v>45531</v>
      </c>
      <c r="F267" s="1">
        <v>45561</v>
      </c>
      <c r="G267" t="s">
        <v>19</v>
      </c>
      <c r="H267">
        <v>135</v>
      </c>
      <c r="I267" s="23" t="str">
        <f>IF(AND(E267&lt;=EOMONTH('Step 1'!$C$7,0),F267&gt;='Step 1'!$C$7),"Yes","No")</f>
        <v>No</v>
      </c>
      <c r="J267" s="23" t="str">
        <f>IF(I267="Yes",IF(COUNTIFS($B$21:$B267,B267,$I$21:$I267,"Yes")=1,"Yes",""),"")</f>
        <v/>
      </c>
      <c r="K267" s="23" t="str">
        <f>IF(J267="Yes",IF(COUNTIFS($B:$B,B267,$F:$F,"&gt;="&amp;'Step 1'!$C$8)&gt;0,"Retained","Churned"),"")</f>
        <v/>
      </c>
      <c r="L267" s="24">
        <f>_xlfn.MINIFS($E:$E,$B:$B,B267)</f>
        <v>45159</v>
      </c>
      <c r="M267" s="24" t="str">
        <f>INDEX($C:$C,MATCH($L267,$E:$E,0))</f>
        <v>Basic</v>
      </c>
      <c r="N267" s="24" t="str">
        <f>INDEX($D:$D,MATCH($L267,$E:$E,0))</f>
        <v>Monthly</v>
      </c>
      <c r="O267" s="23" t="str">
        <f>INDEX('Step 2-12'!$W:$W,MATCH('Step 2-12'!$B267,'Step 2-12'!$R:$R,0))</f>
        <v>Healthcare</v>
      </c>
      <c r="P267" s="23" t="str">
        <f>INDEX('Step 2-12'!$Z:$Z,MATCH('Step 2-12'!$B267,'Step 2-12'!$R:$R,0))</f>
        <v>Affiliate</v>
      </c>
      <c r="AG267" t="s">
        <v>2059</v>
      </c>
      <c r="AH267" t="s">
        <v>1406</v>
      </c>
      <c r="AI267" t="s">
        <v>1405</v>
      </c>
      <c r="AJ267" s="1">
        <v>44567</v>
      </c>
      <c r="AK267" t="s">
        <v>17</v>
      </c>
      <c r="AL267" t="s">
        <v>18</v>
      </c>
      <c r="AM267">
        <v>75</v>
      </c>
      <c r="AN267">
        <v>60</v>
      </c>
      <c r="AO267" s="24" t="str">
        <f>INDEX('Step 2-12'!$Z:$Z,MATCH('Step 2-12'!$AH267,'Step 2-12'!$R:$R,0))</f>
        <v>Social Media</v>
      </c>
      <c r="AP267" s="24" t="str">
        <f>INDEX('Step 2-12'!$V:$V,MATCH('Step 2-12'!$AH267,'Step 2-12'!$R:$R,0))</f>
        <v>North America</v>
      </c>
      <c r="AQ267" s="24" t="str">
        <f>INDEX('Step 2-12'!$W:$W,MATCH('Step 2-12'!$AH267,'Step 2-12'!$R:$R,0))</f>
        <v>Tech</v>
      </c>
      <c r="AR267" s="24" t="str">
        <f>INDEX('Step 2-12'!$X:$X,MATCH('Step 2-12'!$AH267,'Step 2-12'!$R:$R,0))</f>
        <v>SMBs</v>
      </c>
      <c r="AS267" s="23" t="str">
        <f>INDEX('Step 2-12'!$AA:$AA,MATCH('Step 2-12'!$AH267,'Step 2-12'!$R:$R,0))</f>
        <v>Basic</v>
      </c>
      <c r="AT267" s="23" t="str">
        <f>INDEX('Step 2-12'!$AB:$AB,MATCH('Step 2-12'!$AH267,'Step 2-12'!$R:$R,0))</f>
        <v>Monthly</v>
      </c>
      <c r="AU267" s="23" t="str">
        <f>INDEX($J$20:$J$1603,MATCH($AH267,$B$20:$B$1603,0))</f>
        <v/>
      </c>
    </row>
    <row r="268" spans="1:47" x14ac:dyDescent="0.25">
      <c r="A268" t="s">
        <v>301</v>
      </c>
      <c r="B268" t="s">
        <v>288</v>
      </c>
      <c r="C268" t="s">
        <v>50</v>
      </c>
      <c r="D268" s="1" t="s">
        <v>18</v>
      </c>
      <c r="E268" s="1">
        <v>45562</v>
      </c>
      <c r="F268" s="1">
        <v>45592</v>
      </c>
      <c r="G268" t="s">
        <v>73</v>
      </c>
      <c r="H268">
        <v>135</v>
      </c>
      <c r="I268" s="23" t="str">
        <f>IF(AND(E268&lt;=EOMONTH('Step 1'!$C$7,0),F268&gt;='Step 1'!$C$7),"Yes","No")</f>
        <v>No</v>
      </c>
      <c r="J268" s="23" t="str">
        <f>IF(I268="Yes",IF(COUNTIFS($B$21:$B268,B268,$I$21:$I268,"Yes")=1,"Yes",""),"")</f>
        <v/>
      </c>
      <c r="K268" s="23" t="str">
        <f>IF(J268="Yes",IF(COUNTIFS($B:$B,B268,$F:$F,"&gt;="&amp;'Step 1'!$C$8)&gt;0,"Retained","Churned"),"")</f>
        <v/>
      </c>
      <c r="L268" s="24">
        <f>_xlfn.MINIFS($E:$E,$B:$B,B268)</f>
        <v>45159</v>
      </c>
      <c r="M268" s="24" t="str">
        <f>INDEX($C:$C,MATCH($L268,$E:$E,0))</f>
        <v>Basic</v>
      </c>
      <c r="N268" s="24" t="str">
        <f>INDEX($D:$D,MATCH($L268,$E:$E,0))</f>
        <v>Monthly</v>
      </c>
      <c r="O268" s="23" t="str">
        <f>INDEX('Step 2-12'!$W:$W,MATCH('Step 2-12'!$B268,'Step 2-12'!$R:$R,0))</f>
        <v>Healthcare</v>
      </c>
      <c r="P268" s="23" t="str">
        <f>INDEX('Step 2-12'!$Z:$Z,MATCH('Step 2-12'!$B268,'Step 2-12'!$R:$R,0))</f>
        <v>Affiliate</v>
      </c>
      <c r="AG268" t="s">
        <v>2060</v>
      </c>
      <c r="AH268" t="s">
        <v>1406</v>
      </c>
      <c r="AI268" t="s">
        <v>1407</v>
      </c>
      <c r="AJ268" s="1">
        <v>44598</v>
      </c>
      <c r="AK268" t="s">
        <v>17</v>
      </c>
      <c r="AL268" t="s">
        <v>18</v>
      </c>
      <c r="AM268">
        <v>75</v>
      </c>
      <c r="AN268">
        <v>60</v>
      </c>
      <c r="AO268" s="24" t="str">
        <f>INDEX('Step 2-12'!$Z:$Z,MATCH('Step 2-12'!$AH268,'Step 2-12'!$R:$R,0))</f>
        <v>Social Media</v>
      </c>
      <c r="AP268" s="24" t="str">
        <f>INDEX('Step 2-12'!$V:$V,MATCH('Step 2-12'!$AH268,'Step 2-12'!$R:$R,0))</f>
        <v>North America</v>
      </c>
      <c r="AQ268" s="24" t="str">
        <f>INDEX('Step 2-12'!$W:$W,MATCH('Step 2-12'!$AH268,'Step 2-12'!$R:$R,0))</f>
        <v>Tech</v>
      </c>
      <c r="AR268" s="24" t="str">
        <f>INDEX('Step 2-12'!$X:$X,MATCH('Step 2-12'!$AH268,'Step 2-12'!$R:$R,0))</f>
        <v>SMBs</v>
      </c>
      <c r="AS268" s="23" t="str">
        <f>INDEX('Step 2-12'!$AA:$AA,MATCH('Step 2-12'!$AH268,'Step 2-12'!$R:$R,0))</f>
        <v>Basic</v>
      </c>
      <c r="AT268" s="23" t="str">
        <f>INDEX('Step 2-12'!$AB:$AB,MATCH('Step 2-12'!$AH268,'Step 2-12'!$R:$R,0))</f>
        <v>Monthly</v>
      </c>
      <c r="AU268" s="23" t="str">
        <f>INDEX($J$20:$J$1603,MATCH($AH268,$B$20:$B$1603,0))</f>
        <v/>
      </c>
    </row>
    <row r="269" spans="1:47" x14ac:dyDescent="0.25">
      <c r="A269" t="s">
        <v>302</v>
      </c>
      <c r="B269" t="s">
        <v>288</v>
      </c>
      <c r="C269" t="s">
        <v>86</v>
      </c>
      <c r="D269" s="1" t="s">
        <v>18</v>
      </c>
      <c r="E269" s="1">
        <v>45593</v>
      </c>
      <c r="F269" s="1">
        <v>45608</v>
      </c>
      <c r="G269" t="s">
        <v>47</v>
      </c>
      <c r="H269">
        <v>315</v>
      </c>
      <c r="I269" s="23" t="str">
        <f>IF(AND(E269&lt;=EOMONTH('Step 1'!$C$7,0),F269&gt;='Step 1'!$C$7),"Yes","No")</f>
        <v>No</v>
      </c>
      <c r="J269" s="23" t="str">
        <f>IF(I269="Yes",IF(COUNTIFS($B$21:$B269,B269,$I$21:$I269,"Yes")=1,"Yes",""),"")</f>
        <v/>
      </c>
      <c r="K269" s="23" t="str">
        <f>IF(J269="Yes",IF(COUNTIFS($B:$B,B269,$F:$F,"&gt;="&amp;'Step 1'!$C$8)&gt;0,"Retained","Churned"),"")</f>
        <v/>
      </c>
      <c r="L269" s="24">
        <f>_xlfn.MINIFS($E:$E,$B:$B,B269)</f>
        <v>45159</v>
      </c>
      <c r="M269" s="24" t="str">
        <f>INDEX($C:$C,MATCH($L269,$E:$E,0))</f>
        <v>Basic</v>
      </c>
      <c r="N269" s="24" t="str">
        <f>INDEX($D:$D,MATCH($L269,$E:$E,0))</f>
        <v>Monthly</v>
      </c>
      <c r="O269" s="23" t="str">
        <f>INDEX('Step 2-12'!$W:$W,MATCH('Step 2-12'!$B269,'Step 2-12'!$R:$R,0))</f>
        <v>Healthcare</v>
      </c>
      <c r="P269" s="23" t="str">
        <f>INDEX('Step 2-12'!$Z:$Z,MATCH('Step 2-12'!$B269,'Step 2-12'!$R:$R,0))</f>
        <v>Affiliate</v>
      </c>
      <c r="AG269" t="s">
        <v>2061</v>
      </c>
      <c r="AH269" t="s">
        <v>1406</v>
      </c>
      <c r="AI269" t="s">
        <v>1407</v>
      </c>
      <c r="AJ269" s="1">
        <v>44626</v>
      </c>
      <c r="AK269" t="s">
        <v>17</v>
      </c>
      <c r="AL269" t="s">
        <v>18</v>
      </c>
      <c r="AM269">
        <v>75</v>
      </c>
      <c r="AN269">
        <v>60</v>
      </c>
      <c r="AO269" s="24" t="str">
        <f>INDEX('Step 2-12'!$Z:$Z,MATCH('Step 2-12'!$AH269,'Step 2-12'!$R:$R,0))</f>
        <v>Social Media</v>
      </c>
      <c r="AP269" s="24" t="str">
        <f>INDEX('Step 2-12'!$V:$V,MATCH('Step 2-12'!$AH269,'Step 2-12'!$R:$R,0))</f>
        <v>North America</v>
      </c>
      <c r="AQ269" s="24" t="str">
        <f>INDEX('Step 2-12'!$W:$W,MATCH('Step 2-12'!$AH269,'Step 2-12'!$R:$R,0))</f>
        <v>Tech</v>
      </c>
      <c r="AR269" s="24" t="str">
        <f>INDEX('Step 2-12'!$X:$X,MATCH('Step 2-12'!$AH269,'Step 2-12'!$R:$R,0))</f>
        <v>SMBs</v>
      </c>
      <c r="AS269" s="23" t="str">
        <f>INDEX('Step 2-12'!$AA:$AA,MATCH('Step 2-12'!$AH269,'Step 2-12'!$R:$R,0))</f>
        <v>Basic</v>
      </c>
      <c r="AT269" s="23" t="str">
        <f>INDEX('Step 2-12'!$AB:$AB,MATCH('Step 2-12'!$AH269,'Step 2-12'!$R:$R,0))</f>
        <v>Monthly</v>
      </c>
      <c r="AU269" s="23" t="str">
        <f>INDEX($J$20:$J$1603,MATCH($AH269,$B$20:$B$1603,0))</f>
        <v/>
      </c>
    </row>
    <row r="270" spans="1:47" x14ac:dyDescent="0.25">
      <c r="A270" t="s">
        <v>303</v>
      </c>
      <c r="B270" t="s">
        <v>304</v>
      </c>
      <c r="C270" t="s">
        <v>50</v>
      </c>
      <c r="D270" s="1" t="s">
        <v>18</v>
      </c>
      <c r="E270" s="1">
        <v>44778</v>
      </c>
      <c r="F270" s="1">
        <v>44808</v>
      </c>
      <c r="G270" t="s">
        <v>19</v>
      </c>
      <c r="H270">
        <v>135</v>
      </c>
      <c r="I270" s="23" t="str">
        <f>IF(AND(E270&lt;=EOMONTH('Step 1'!$C$7,0),F270&gt;='Step 1'!$C$7),"Yes","No")</f>
        <v>No</v>
      </c>
      <c r="J270" s="23" t="str">
        <f>IF(I270="Yes",IF(COUNTIFS($B$21:$B270,B270,$I$21:$I270,"Yes")=1,"Yes",""),"")</f>
        <v/>
      </c>
      <c r="K270" s="23" t="str">
        <f>IF(J270="Yes",IF(COUNTIFS($B:$B,B270,$F:$F,"&gt;="&amp;'Step 1'!$C$8)&gt;0,"Retained","Churned"),"")</f>
        <v/>
      </c>
      <c r="L270" s="24">
        <f>_xlfn.MINIFS($E:$E,$B:$B,B270)</f>
        <v>44778</v>
      </c>
      <c r="M270" s="24" t="str">
        <f>INDEX($C:$C,MATCH($L270,$E:$E,0))</f>
        <v>Pro</v>
      </c>
      <c r="N270" s="24" t="str">
        <f>INDEX($D:$D,MATCH($L270,$E:$E,0))</f>
        <v>Monthly</v>
      </c>
      <c r="O270" s="23" t="str">
        <f>INDEX('Step 2-12'!$W:$W,MATCH('Step 2-12'!$B270,'Step 2-12'!$R:$R,0))</f>
        <v>Tech</v>
      </c>
      <c r="P270" s="23" t="str">
        <f>INDEX('Step 2-12'!$Z:$Z,MATCH('Step 2-12'!$B270,'Step 2-12'!$R:$R,0))</f>
        <v>Affiliate</v>
      </c>
      <c r="AG270" t="s">
        <v>2062</v>
      </c>
      <c r="AH270" t="s">
        <v>1406</v>
      </c>
      <c r="AI270" t="s">
        <v>1408</v>
      </c>
      <c r="AJ270" s="1">
        <v>44629</v>
      </c>
      <c r="AK270" t="s">
        <v>17</v>
      </c>
      <c r="AL270" t="s">
        <v>18</v>
      </c>
      <c r="AM270">
        <v>75</v>
      </c>
      <c r="AN270">
        <v>60</v>
      </c>
      <c r="AO270" s="24" t="str">
        <f>INDEX('Step 2-12'!$Z:$Z,MATCH('Step 2-12'!$AH270,'Step 2-12'!$R:$R,0))</f>
        <v>Social Media</v>
      </c>
      <c r="AP270" s="24" t="str">
        <f>INDEX('Step 2-12'!$V:$V,MATCH('Step 2-12'!$AH270,'Step 2-12'!$R:$R,0))</f>
        <v>North America</v>
      </c>
      <c r="AQ270" s="24" t="str">
        <f>INDEX('Step 2-12'!$W:$W,MATCH('Step 2-12'!$AH270,'Step 2-12'!$R:$R,0))</f>
        <v>Tech</v>
      </c>
      <c r="AR270" s="24" t="str">
        <f>INDEX('Step 2-12'!$X:$X,MATCH('Step 2-12'!$AH270,'Step 2-12'!$R:$R,0))</f>
        <v>SMBs</v>
      </c>
      <c r="AS270" s="23" t="str">
        <f>INDEX('Step 2-12'!$AA:$AA,MATCH('Step 2-12'!$AH270,'Step 2-12'!$R:$R,0))</f>
        <v>Basic</v>
      </c>
      <c r="AT270" s="23" t="str">
        <f>INDEX('Step 2-12'!$AB:$AB,MATCH('Step 2-12'!$AH270,'Step 2-12'!$R:$R,0))</f>
        <v>Monthly</v>
      </c>
      <c r="AU270" s="23" t="str">
        <f>INDEX($J$20:$J$1603,MATCH($AH270,$B$20:$B$1603,0))</f>
        <v/>
      </c>
    </row>
    <row r="271" spans="1:47" x14ac:dyDescent="0.25">
      <c r="A271" t="s">
        <v>305</v>
      </c>
      <c r="B271" t="s">
        <v>304</v>
      </c>
      <c r="C271" t="s">
        <v>50</v>
      </c>
      <c r="D271" s="1" t="s">
        <v>18</v>
      </c>
      <c r="E271" s="1">
        <v>44809</v>
      </c>
      <c r="F271" s="1">
        <v>44839</v>
      </c>
      <c r="G271" t="s">
        <v>19</v>
      </c>
      <c r="H271">
        <v>135</v>
      </c>
      <c r="I271" s="23" t="str">
        <f>IF(AND(E271&lt;=EOMONTH('Step 1'!$C$7,0),F271&gt;='Step 1'!$C$7),"Yes","No")</f>
        <v>No</v>
      </c>
      <c r="J271" s="23" t="str">
        <f>IF(I271="Yes",IF(COUNTIFS($B$21:$B271,B271,$I$21:$I271,"Yes")=1,"Yes",""),"")</f>
        <v/>
      </c>
      <c r="K271" s="23" t="str">
        <f>IF(J271="Yes",IF(COUNTIFS($B:$B,B271,$F:$F,"&gt;="&amp;'Step 1'!$C$8)&gt;0,"Retained","Churned"),"")</f>
        <v/>
      </c>
      <c r="L271" s="24">
        <f>_xlfn.MINIFS($E:$E,$B:$B,B271)</f>
        <v>44778</v>
      </c>
      <c r="M271" s="24" t="str">
        <f>INDEX($C:$C,MATCH($L271,$E:$E,0))</f>
        <v>Pro</v>
      </c>
      <c r="N271" s="24" t="str">
        <f>INDEX($D:$D,MATCH($L271,$E:$E,0))</f>
        <v>Monthly</v>
      </c>
      <c r="O271" s="23" t="str">
        <f>INDEX('Step 2-12'!$W:$W,MATCH('Step 2-12'!$B271,'Step 2-12'!$R:$R,0))</f>
        <v>Tech</v>
      </c>
      <c r="P271" s="23" t="str">
        <f>INDEX('Step 2-12'!$Z:$Z,MATCH('Step 2-12'!$B271,'Step 2-12'!$R:$R,0))</f>
        <v>Affiliate</v>
      </c>
      <c r="AG271" t="s">
        <v>2063</v>
      </c>
      <c r="AH271" t="s">
        <v>1406</v>
      </c>
      <c r="AI271" t="s">
        <v>1409</v>
      </c>
      <c r="AJ271" s="1">
        <v>44660</v>
      </c>
      <c r="AK271" t="s">
        <v>17</v>
      </c>
      <c r="AL271" t="s">
        <v>18</v>
      </c>
      <c r="AM271">
        <v>75</v>
      </c>
      <c r="AN271">
        <v>60</v>
      </c>
      <c r="AO271" s="24" t="str">
        <f>INDEX('Step 2-12'!$Z:$Z,MATCH('Step 2-12'!$AH271,'Step 2-12'!$R:$R,0))</f>
        <v>Social Media</v>
      </c>
      <c r="AP271" s="24" t="str">
        <f>INDEX('Step 2-12'!$V:$V,MATCH('Step 2-12'!$AH271,'Step 2-12'!$R:$R,0))</f>
        <v>North America</v>
      </c>
      <c r="AQ271" s="24" t="str">
        <f>INDEX('Step 2-12'!$W:$W,MATCH('Step 2-12'!$AH271,'Step 2-12'!$R:$R,0))</f>
        <v>Tech</v>
      </c>
      <c r="AR271" s="24" t="str">
        <f>INDEX('Step 2-12'!$X:$X,MATCH('Step 2-12'!$AH271,'Step 2-12'!$R:$R,0))</f>
        <v>SMBs</v>
      </c>
      <c r="AS271" s="23" t="str">
        <f>INDEX('Step 2-12'!$AA:$AA,MATCH('Step 2-12'!$AH271,'Step 2-12'!$R:$R,0))</f>
        <v>Basic</v>
      </c>
      <c r="AT271" s="23" t="str">
        <f>INDEX('Step 2-12'!$AB:$AB,MATCH('Step 2-12'!$AH271,'Step 2-12'!$R:$R,0))</f>
        <v>Monthly</v>
      </c>
      <c r="AU271" s="23" t="str">
        <f>INDEX($J$20:$J$1603,MATCH($AH271,$B$20:$B$1603,0))</f>
        <v/>
      </c>
    </row>
    <row r="272" spans="1:47" x14ac:dyDescent="0.25">
      <c r="A272" t="s">
        <v>306</v>
      </c>
      <c r="B272" t="s">
        <v>304</v>
      </c>
      <c r="C272" t="s">
        <v>50</v>
      </c>
      <c r="D272" s="1" t="s">
        <v>18</v>
      </c>
      <c r="E272" s="1">
        <v>44840</v>
      </c>
      <c r="F272" s="1">
        <v>44870</v>
      </c>
      <c r="G272" t="s">
        <v>19</v>
      </c>
      <c r="H272">
        <v>135</v>
      </c>
      <c r="I272" s="23" t="str">
        <f>IF(AND(E272&lt;=EOMONTH('Step 1'!$C$7,0),F272&gt;='Step 1'!$C$7),"Yes","No")</f>
        <v>No</v>
      </c>
      <c r="J272" s="23" t="str">
        <f>IF(I272="Yes",IF(COUNTIFS($B$21:$B272,B272,$I$21:$I272,"Yes")=1,"Yes",""),"")</f>
        <v/>
      </c>
      <c r="K272" s="23" t="str">
        <f>IF(J272="Yes",IF(COUNTIFS($B:$B,B272,$F:$F,"&gt;="&amp;'Step 1'!$C$8)&gt;0,"Retained","Churned"),"")</f>
        <v/>
      </c>
      <c r="L272" s="24">
        <f>_xlfn.MINIFS($E:$E,$B:$B,B272)</f>
        <v>44778</v>
      </c>
      <c r="M272" s="24" t="str">
        <f>INDEX($C:$C,MATCH($L272,$E:$E,0))</f>
        <v>Pro</v>
      </c>
      <c r="N272" s="24" t="str">
        <f>INDEX($D:$D,MATCH($L272,$E:$E,0))</f>
        <v>Monthly</v>
      </c>
      <c r="O272" s="23" t="str">
        <f>INDEX('Step 2-12'!$W:$W,MATCH('Step 2-12'!$B272,'Step 2-12'!$R:$R,0))</f>
        <v>Tech</v>
      </c>
      <c r="P272" s="23" t="str">
        <f>INDEX('Step 2-12'!$Z:$Z,MATCH('Step 2-12'!$B272,'Step 2-12'!$R:$R,0))</f>
        <v>Affiliate</v>
      </c>
      <c r="AG272" t="s">
        <v>2064</v>
      </c>
      <c r="AH272" t="s">
        <v>1406</v>
      </c>
      <c r="AI272" t="s">
        <v>1409</v>
      </c>
      <c r="AJ272" s="1">
        <v>44690</v>
      </c>
      <c r="AK272" t="s">
        <v>17</v>
      </c>
      <c r="AL272" t="s">
        <v>18</v>
      </c>
      <c r="AM272">
        <v>75</v>
      </c>
      <c r="AN272">
        <v>60</v>
      </c>
      <c r="AO272" s="24" t="str">
        <f>INDEX('Step 2-12'!$Z:$Z,MATCH('Step 2-12'!$AH272,'Step 2-12'!$R:$R,0))</f>
        <v>Social Media</v>
      </c>
      <c r="AP272" s="24" t="str">
        <f>INDEX('Step 2-12'!$V:$V,MATCH('Step 2-12'!$AH272,'Step 2-12'!$R:$R,0))</f>
        <v>North America</v>
      </c>
      <c r="AQ272" s="24" t="str">
        <f>INDEX('Step 2-12'!$W:$W,MATCH('Step 2-12'!$AH272,'Step 2-12'!$R:$R,0))</f>
        <v>Tech</v>
      </c>
      <c r="AR272" s="24" t="str">
        <f>INDEX('Step 2-12'!$X:$X,MATCH('Step 2-12'!$AH272,'Step 2-12'!$R:$R,0))</f>
        <v>SMBs</v>
      </c>
      <c r="AS272" s="23" t="str">
        <f>INDEX('Step 2-12'!$AA:$AA,MATCH('Step 2-12'!$AH272,'Step 2-12'!$R:$R,0))</f>
        <v>Basic</v>
      </c>
      <c r="AT272" s="23" t="str">
        <f>INDEX('Step 2-12'!$AB:$AB,MATCH('Step 2-12'!$AH272,'Step 2-12'!$R:$R,0))</f>
        <v>Monthly</v>
      </c>
      <c r="AU272" s="23" t="str">
        <f>INDEX($J$20:$J$1603,MATCH($AH272,$B$20:$B$1603,0))</f>
        <v/>
      </c>
    </row>
    <row r="273" spans="1:47" x14ac:dyDescent="0.25">
      <c r="A273" t="s">
        <v>307</v>
      </c>
      <c r="B273" t="s">
        <v>304</v>
      </c>
      <c r="C273" t="s">
        <v>50</v>
      </c>
      <c r="D273" s="1" t="s">
        <v>18</v>
      </c>
      <c r="E273" s="1">
        <v>44871</v>
      </c>
      <c r="F273" s="1">
        <v>44901</v>
      </c>
      <c r="G273" t="s">
        <v>19</v>
      </c>
      <c r="H273">
        <v>135</v>
      </c>
      <c r="I273" s="23" t="str">
        <f>IF(AND(E273&lt;=EOMONTH('Step 1'!$C$7,0),F273&gt;='Step 1'!$C$7),"Yes","No")</f>
        <v>No</v>
      </c>
      <c r="J273" s="23" t="str">
        <f>IF(I273="Yes",IF(COUNTIFS($B$21:$B273,B273,$I$21:$I273,"Yes")=1,"Yes",""),"")</f>
        <v/>
      </c>
      <c r="K273" s="23" t="str">
        <f>IF(J273="Yes",IF(COUNTIFS($B:$B,B273,$F:$F,"&gt;="&amp;'Step 1'!$C$8)&gt;0,"Retained","Churned"),"")</f>
        <v/>
      </c>
      <c r="L273" s="24">
        <f>_xlfn.MINIFS($E:$E,$B:$B,B273)</f>
        <v>44778</v>
      </c>
      <c r="M273" s="24" t="str">
        <f>INDEX($C:$C,MATCH($L273,$E:$E,0))</f>
        <v>Pro</v>
      </c>
      <c r="N273" s="24" t="str">
        <f>INDEX($D:$D,MATCH($L273,$E:$E,0))</f>
        <v>Monthly</v>
      </c>
      <c r="O273" s="23" t="str">
        <f>INDEX('Step 2-12'!$W:$W,MATCH('Step 2-12'!$B273,'Step 2-12'!$R:$R,0))</f>
        <v>Tech</v>
      </c>
      <c r="P273" s="23" t="str">
        <f>INDEX('Step 2-12'!$Z:$Z,MATCH('Step 2-12'!$B273,'Step 2-12'!$R:$R,0))</f>
        <v>Affiliate</v>
      </c>
      <c r="AG273" t="s">
        <v>2065</v>
      </c>
      <c r="AH273" t="s">
        <v>1406</v>
      </c>
      <c r="AI273" t="s">
        <v>1410</v>
      </c>
      <c r="AJ273" s="1">
        <v>44691</v>
      </c>
      <c r="AK273" t="s">
        <v>17</v>
      </c>
      <c r="AL273" t="s">
        <v>18</v>
      </c>
      <c r="AM273">
        <v>75</v>
      </c>
      <c r="AN273">
        <v>60</v>
      </c>
      <c r="AO273" s="24" t="str">
        <f>INDEX('Step 2-12'!$Z:$Z,MATCH('Step 2-12'!$AH273,'Step 2-12'!$R:$R,0))</f>
        <v>Social Media</v>
      </c>
      <c r="AP273" s="24" t="str">
        <f>INDEX('Step 2-12'!$V:$V,MATCH('Step 2-12'!$AH273,'Step 2-12'!$R:$R,0))</f>
        <v>North America</v>
      </c>
      <c r="AQ273" s="24" t="str">
        <f>INDEX('Step 2-12'!$W:$W,MATCH('Step 2-12'!$AH273,'Step 2-12'!$R:$R,0))</f>
        <v>Tech</v>
      </c>
      <c r="AR273" s="24" t="str">
        <f>INDEX('Step 2-12'!$X:$X,MATCH('Step 2-12'!$AH273,'Step 2-12'!$R:$R,0))</f>
        <v>SMBs</v>
      </c>
      <c r="AS273" s="23" t="str">
        <f>INDEX('Step 2-12'!$AA:$AA,MATCH('Step 2-12'!$AH273,'Step 2-12'!$R:$R,0))</f>
        <v>Basic</v>
      </c>
      <c r="AT273" s="23" t="str">
        <f>INDEX('Step 2-12'!$AB:$AB,MATCH('Step 2-12'!$AH273,'Step 2-12'!$R:$R,0))</f>
        <v>Monthly</v>
      </c>
      <c r="AU273" s="23" t="str">
        <f>INDEX($J$20:$J$1603,MATCH($AH273,$B$20:$B$1603,0))</f>
        <v/>
      </c>
    </row>
    <row r="274" spans="1:47" x14ac:dyDescent="0.25">
      <c r="A274" t="s">
        <v>308</v>
      </c>
      <c r="B274" t="s">
        <v>304</v>
      </c>
      <c r="C274" t="s">
        <v>50</v>
      </c>
      <c r="D274" s="1" t="s">
        <v>18</v>
      </c>
      <c r="E274" s="1">
        <v>44902</v>
      </c>
      <c r="F274" s="1">
        <v>44921</v>
      </c>
      <c r="G274" t="s">
        <v>47</v>
      </c>
      <c r="H274">
        <v>135</v>
      </c>
      <c r="I274" s="23" t="str">
        <f>IF(AND(E274&lt;=EOMONTH('Step 1'!$C$7,0),F274&gt;='Step 1'!$C$7),"Yes","No")</f>
        <v>No</v>
      </c>
      <c r="J274" s="23" t="str">
        <f>IF(I274="Yes",IF(COUNTIFS($B$21:$B274,B274,$I$21:$I274,"Yes")=1,"Yes",""),"")</f>
        <v/>
      </c>
      <c r="K274" s="23" t="str">
        <f>IF(J274="Yes",IF(COUNTIFS($B:$B,B274,$F:$F,"&gt;="&amp;'Step 1'!$C$8)&gt;0,"Retained","Churned"),"")</f>
        <v/>
      </c>
      <c r="L274" s="24">
        <f>_xlfn.MINIFS($E:$E,$B:$B,B274)</f>
        <v>44778</v>
      </c>
      <c r="M274" s="24" t="str">
        <f>INDEX($C:$C,MATCH($L274,$E:$E,0))</f>
        <v>Pro</v>
      </c>
      <c r="N274" s="24" t="str">
        <f>INDEX($D:$D,MATCH($L274,$E:$E,0))</f>
        <v>Monthly</v>
      </c>
      <c r="O274" s="23" t="str">
        <f>INDEX('Step 2-12'!$W:$W,MATCH('Step 2-12'!$B274,'Step 2-12'!$R:$R,0))</f>
        <v>Tech</v>
      </c>
      <c r="P274" s="23" t="str">
        <f>INDEX('Step 2-12'!$Z:$Z,MATCH('Step 2-12'!$B274,'Step 2-12'!$R:$R,0))</f>
        <v>Affiliate</v>
      </c>
      <c r="AG274" t="s">
        <v>2066</v>
      </c>
      <c r="AH274" t="s">
        <v>1406</v>
      </c>
      <c r="AI274" t="s">
        <v>1411</v>
      </c>
      <c r="AJ274" s="1">
        <v>44722</v>
      </c>
      <c r="AK274" t="s">
        <v>17</v>
      </c>
      <c r="AL274" t="s">
        <v>18</v>
      </c>
      <c r="AM274">
        <v>75</v>
      </c>
      <c r="AN274">
        <v>60</v>
      </c>
      <c r="AO274" s="24" t="str">
        <f>INDEX('Step 2-12'!$Z:$Z,MATCH('Step 2-12'!$AH274,'Step 2-12'!$R:$R,0))</f>
        <v>Social Media</v>
      </c>
      <c r="AP274" s="24" t="str">
        <f>INDEX('Step 2-12'!$V:$V,MATCH('Step 2-12'!$AH274,'Step 2-12'!$R:$R,0))</f>
        <v>North America</v>
      </c>
      <c r="AQ274" s="24" t="str">
        <f>INDEX('Step 2-12'!$W:$W,MATCH('Step 2-12'!$AH274,'Step 2-12'!$R:$R,0))</f>
        <v>Tech</v>
      </c>
      <c r="AR274" s="24" t="str">
        <f>INDEX('Step 2-12'!$X:$X,MATCH('Step 2-12'!$AH274,'Step 2-12'!$R:$R,0))</f>
        <v>SMBs</v>
      </c>
      <c r="AS274" s="23" t="str">
        <f>INDEX('Step 2-12'!$AA:$AA,MATCH('Step 2-12'!$AH274,'Step 2-12'!$R:$R,0))</f>
        <v>Basic</v>
      </c>
      <c r="AT274" s="23" t="str">
        <f>INDEX('Step 2-12'!$AB:$AB,MATCH('Step 2-12'!$AH274,'Step 2-12'!$R:$R,0))</f>
        <v>Monthly</v>
      </c>
      <c r="AU274" s="23" t="str">
        <f>INDEX($J$20:$J$1603,MATCH($AH274,$B$20:$B$1603,0))</f>
        <v/>
      </c>
    </row>
    <row r="275" spans="1:47" x14ac:dyDescent="0.25">
      <c r="A275" t="s">
        <v>309</v>
      </c>
      <c r="B275" t="s">
        <v>310</v>
      </c>
      <c r="C275" t="s">
        <v>17</v>
      </c>
      <c r="D275" s="1" t="s">
        <v>18</v>
      </c>
      <c r="E275" s="1">
        <v>45325</v>
      </c>
      <c r="F275" s="1">
        <v>45355</v>
      </c>
      <c r="G275" t="s">
        <v>19</v>
      </c>
      <c r="H275">
        <v>75</v>
      </c>
      <c r="I275" s="23" t="str">
        <f>IF(AND(E275&lt;=EOMONTH('Step 1'!$C$7,0),F275&gt;='Step 1'!$C$7),"Yes","No")</f>
        <v>No</v>
      </c>
      <c r="J275" s="23" t="str">
        <f>IF(I275="Yes",IF(COUNTIFS($B$21:$B275,B275,$I$21:$I275,"Yes")=1,"Yes",""),"")</f>
        <v/>
      </c>
      <c r="K275" s="23" t="str">
        <f>IF(J275="Yes",IF(COUNTIFS($B:$B,B275,$F:$F,"&gt;="&amp;'Step 1'!$C$8)&gt;0,"Retained","Churned"),"")</f>
        <v/>
      </c>
      <c r="L275" s="24">
        <f>_xlfn.MINIFS($E:$E,$B:$B,B275)</f>
        <v>45325</v>
      </c>
      <c r="M275" s="24" t="str">
        <f>INDEX($C:$C,MATCH($L275,$E:$E,0))</f>
        <v>Pro</v>
      </c>
      <c r="N275" s="24" t="str">
        <f>INDEX($D:$D,MATCH($L275,$E:$E,0))</f>
        <v>Monthly</v>
      </c>
      <c r="O275" s="23" t="str">
        <f>INDEX('Step 2-12'!$W:$W,MATCH('Step 2-12'!$B275,'Step 2-12'!$R:$R,0))</f>
        <v>Education</v>
      </c>
      <c r="P275" s="23" t="str">
        <f>INDEX('Step 2-12'!$Z:$Z,MATCH('Step 2-12'!$B275,'Step 2-12'!$R:$R,0))</f>
        <v>Paid Search</v>
      </c>
      <c r="AG275" t="s">
        <v>2067</v>
      </c>
      <c r="AH275" t="s">
        <v>1406</v>
      </c>
      <c r="AI275" t="s">
        <v>1411</v>
      </c>
      <c r="AJ275" s="1">
        <v>44752</v>
      </c>
      <c r="AK275" t="s">
        <v>17</v>
      </c>
      <c r="AL275" t="s">
        <v>18</v>
      </c>
      <c r="AM275">
        <v>75</v>
      </c>
      <c r="AN275">
        <v>60</v>
      </c>
      <c r="AO275" s="24" t="str">
        <f>INDEX('Step 2-12'!$Z:$Z,MATCH('Step 2-12'!$AH275,'Step 2-12'!$R:$R,0))</f>
        <v>Social Media</v>
      </c>
      <c r="AP275" s="24" t="str">
        <f>INDEX('Step 2-12'!$V:$V,MATCH('Step 2-12'!$AH275,'Step 2-12'!$R:$R,0))</f>
        <v>North America</v>
      </c>
      <c r="AQ275" s="24" t="str">
        <f>INDEX('Step 2-12'!$W:$W,MATCH('Step 2-12'!$AH275,'Step 2-12'!$R:$R,0))</f>
        <v>Tech</v>
      </c>
      <c r="AR275" s="24" t="str">
        <f>INDEX('Step 2-12'!$X:$X,MATCH('Step 2-12'!$AH275,'Step 2-12'!$R:$R,0))</f>
        <v>SMBs</v>
      </c>
      <c r="AS275" s="23" t="str">
        <f>INDEX('Step 2-12'!$AA:$AA,MATCH('Step 2-12'!$AH275,'Step 2-12'!$R:$R,0))</f>
        <v>Basic</v>
      </c>
      <c r="AT275" s="23" t="str">
        <f>INDEX('Step 2-12'!$AB:$AB,MATCH('Step 2-12'!$AH275,'Step 2-12'!$R:$R,0))</f>
        <v>Monthly</v>
      </c>
      <c r="AU275" s="23" t="str">
        <f>INDEX($J$20:$J$1603,MATCH($AH275,$B$20:$B$1603,0))</f>
        <v/>
      </c>
    </row>
    <row r="276" spans="1:47" x14ac:dyDescent="0.25">
      <c r="A276" t="s">
        <v>311</v>
      </c>
      <c r="B276" t="s">
        <v>310</v>
      </c>
      <c r="C276" t="s">
        <v>17</v>
      </c>
      <c r="D276" s="1" t="s">
        <v>18</v>
      </c>
      <c r="E276" s="1">
        <v>45356</v>
      </c>
      <c r="F276" s="1">
        <v>45386</v>
      </c>
      <c r="G276" t="s">
        <v>19</v>
      </c>
      <c r="H276">
        <v>75</v>
      </c>
      <c r="I276" s="23" t="str">
        <f>IF(AND(E276&lt;=EOMONTH('Step 1'!$C$7,0),F276&gt;='Step 1'!$C$7),"Yes","No")</f>
        <v>No</v>
      </c>
      <c r="J276" s="23" t="str">
        <f>IF(I276="Yes",IF(COUNTIFS($B$21:$B276,B276,$I$21:$I276,"Yes")=1,"Yes",""),"")</f>
        <v/>
      </c>
      <c r="K276" s="23" t="str">
        <f>IF(J276="Yes",IF(COUNTIFS($B:$B,B276,$F:$F,"&gt;="&amp;'Step 1'!$C$8)&gt;0,"Retained","Churned"),"")</f>
        <v/>
      </c>
      <c r="L276" s="24">
        <f>_xlfn.MINIFS($E:$E,$B:$B,B276)</f>
        <v>45325</v>
      </c>
      <c r="M276" s="24" t="str">
        <f>INDEX($C:$C,MATCH($L276,$E:$E,0))</f>
        <v>Pro</v>
      </c>
      <c r="N276" s="24" t="str">
        <f>INDEX($D:$D,MATCH($L276,$E:$E,0))</f>
        <v>Monthly</v>
      </c>
      <c r="O276" s="23" t="str">
        <f>INDEX('Step 2-12'!$W:$W,MATCH('Step 2-12'!$B276,'Step 2-12'!$R:$R,0))</f>
        <v>Education</v>
      </c>
      <c r="P276" s="23" t="str">
        <f>INDEX('Step 2-12'!$Z:$Z,MATCH('Step 2-12'!$B276,'Step 2-12'!$R:$R,0))</f>
        <v>Paid Search</v>
      </c>
      <c r="AG276" t="s">
        <v>2068</v>
      </c>
      <c r="AH276" t="s">
        <v>1406</v>
      </c>
      <c r="AI276" t="s">
        <v>1412</v>
      </c>
      <c r="AJ276" s="1">
        <v>44753</v>
      </c>
      <c r="AK276" t="s">
        <v>17</v>
      </c>
      <c r="AL276" t="s">
        <v>18</v>
      </c>
      <c r="AM276">
        <v>75</v>
      </c>
      <c r="AN276">
        <v>60</v>
      </c>
      <c r="AO276" s="24" t="str">
        <f>INDEX('Step 2-12'!$Z:$Z,MATCH('Step 2-12'!$AH276,'Step 2-12'!$R:$R,0))</f>
        <v>Social Media</v>
      </c>
      <c r="AP276" s="24" t="str">
        <f>INDEX('Step 2-12'!$V:$V,MATCH('Step 2-12'!$AH276,'Step 2-12'!$R:$R,0))</f>
        <v>North America</v>
      </c>
      <c r="AQ276" s="24" t="str">
        <f>INDEX('Step 2-12'!$W:$W,MATCH('Step 2-12'!$AH276,'Step 2-12'!$R:$R,0))</f>
        <v>Tech</v>
      </c>
      <c r="AR276" s="24" t="str">
        <f>INDEX('Step 2-12'!$X:$X,MATCH('Step 2-12'!$AH276,'Step 2-12'!$R:$R,0))</f>
        <v>SMBs</v>
      </c>
      <c r="AS276" s="23" t="str">
        <f>INDEX('Step 2-12'!$AA:$AA,MATCH('Step 2-12'!$AH276,'Step 2-12'!$R:$R,0))</f>
        <v>Basic</v>
      </c>
      <c r="AT276" s="23" t="str">
        <f>INDEX('Step 2-12'!$AB:$AB,MATCH('Step 2-12'!$AH276,'Step 2-12'!$R:$R,0))</f>
        <v>Monthly</v>
      </c>
      <c r="AU276" s="23" t="str">
        <f>INDEX($J$20:$J$1603,MATCH($AH276,$B$20:$B$1603,0))</f>
        <v/>
      </c>
    </row>
    <row r="277" spans="1:47" x14ac:dyDescent="0.25">
      <c r="A277" t="s">
        <v>312</v>
      </c>
      <c r="B277" t="s">
        <v>310</v>
      </c>
      <c r="C277" t="s">
        <v>17</v>
      </c>
      <c r="D277" s="1" t="s">
        <v>18</v>
      </c>
      <c r="E277" s="1">
        <v>45387</v>
      </c>
      <c r="F277" s="1">
        <v>45417</v>
      </c>
      <c r="G277" t="s">
        <v>19</v>
      </c>
      <c r="H277">
        <v>75</v>
      </c>
      <c r="I277" s="23" t="str">
        <f>IF(AND(E277&lt;=EOMONTH('Step 1'!$C$7,0),F277&gt;='Step 1'!$C$7),"Yes","No")</f>
        <v>No</v>
      </c>
      <c r="J277" s="23" t="str">
        <f>IF(I277="Yes",IF(COUNTIFS($B$21:$B277,B277,$I$21:$I277,"Yes")=1,"Yes",""),"")</f>
        <v/>
      </c>
      <c r="K277" s="23" t="str">
        <f>IF(J277="Yes",IF(COUNTIFS($B:$B,B277,$F:$F,"&gt;="&amp;'Step 1'!$C$8)&gt;0,"Retained","Churned"),"")</f>
        <v/>
      </c>
      <c r="L277" s="24">
        <f>_xlfn.MINIFS($E:$E,$B:$B,B277)</f>
        <v>45325</v>
      </c>
      <c r="M277" s="24" t="str">
        <f>INDEX($C:$C,MATCH($L277,$E:$E,0))</f>
        <v>Pro</v>
      </c>
      <c r="N277" s="24" t="str">
        <f>INDEX($D:$D,MATCH($L277,$E:$E,0))</f>
        <v>Monthly</v>
      </c>
      <c r="O277" s="23" t="str">
        <f>INDEX('Step 2-12'!$W:$W,MATCH('Step 2-12'!$B277,'Step 2-12'!$R:$R,0))</f>
        <v>Education</v>
      </c>
      <c r="P277" s="23" t="str">
        <f>INDEX('Step 2-12'!$Z:$Z,MATCH('Step 2-12'!$B277,'Step 2-12'!$R:$R,0))</f>
        <v>Paid Search</v>
      </c>
      <c r="AG277" t="s">
        <v>2069</v>
      </c>
      <c r="AH277" t="s">
        <v>1406</v>
      </c>
      <c r="AI277" t="s">
        <v>1413</v>
      </c>
      <c r="AJ277" s="1">
        <v>44784</v>
      </c>
      <c r="AK277" t="s">
        <v>17</v>
      </c>
      <c r="AL277" t="s">
        <v>18</v>
      </c>
      <c r="AM277">
        <v>75</v>
      </c>
      <c r="AN277">
        <v>60</v>
      </c>
      <c r="AO277" s="24" t="str">
        <f>INDEX('Step 2-12'!$Z:$Z,MATCH('Step 2-12'!$AH277,'Step 2-12'!$R:$R,0))</f>
        <v>Social Media</v>
      </c>
      <c r="AP277" s="24" t="str">
        <f>INDEX('Step 2-12'!$V:$V,MATCH('Step 2-12'!$AH277,'Step 2-12'!$R:$R,0))</f>
        <v>North America</v>
      </c>
      <c r="AQ277" s="24" t="str">
        <f>INDEX('Step 2-12'!$W:$W,MATCH('Step 2-12'!$AH277,'Step 2-12'!$R:$R,0))</f>
        <v>Tech</v>
      </c>
      <c r="AR277" s="24" t="str">
        <f>INDEX('Step 2-12'!$X:$X,MATCH('Step 2-12'!$AH277,'Step 2-12'!$R:$R,0))</f>
        <v>SMBs</v>
      </c>
      <c r="AS277" s="23" t="str">
        <f>INDEX('Step 2-12'!$AA:$AA,MATCH('Step 2-12'!$AH277,'Step 2-12'!$R:$R,0))</f>
        <v>Basic</v>
      </c>
      <c r="AT277" s="23" t="str">
        <f>INDEX('Step 2-12'!$AB:$AB,MATCH('Step 2-12'!$AH277,'Step 2-12'!$R:$R,0))</f>
        <v>Monthly</v>
      </c>
      <c r="AU277" s="23" t="str">
        <f>INDEX($J$20:$J$1603,MATCH($AH277,$B$20:$B$1603,0))</f>
        <v/>
      </c>
    </row>
    <row r="278" spans="1:47" x14ac:dyDescent="0.25">
      <c r="A278" t="s">
        <v>313</v>
      </c>
      <c r="B278" t="s">
        <v>310</v>
      </c>
      <c r="C278" t="s">
        <v>17</v>
      </c>
      <c r="D278" s="1" t="s">
        <v>18</v>
      </c>
      <c r="E278" s="1">
        <v>45418</v>
      </c>
      <c r="F278" s="1">
        <v>45448</v>
      </c>
      <c r="G278" t="s">
        <v>19</v>
      </c>
      <c r="H278">
        <v>75</v>
      </c>
      <c r="I278" s="23" t="str">
        <f>IF(AND(E278&lt;=EOMONTH('Step 1'!$C$7,0),F278&gt;='Step 1'!$C$7),"Yes","No")</f>
        <v>No</v>
      </c>
      <c r="J278" s="23" t="str">
        <f>IF(I278="Yes",IF(COUNTIFS($B$21:$B278,B278,$I$21:$I278,"Yes")=1,"Yes",""),"")</f>
        <v/>
      </c>
      <c r="K278" s="23" t="str">
        <f>IF(J278="Yes",IF(COUNTIFS($B:$B,B278,$F:$F,"&gt;="&amp;'Step 1'!$C$8)&gt;0,"Retained","Churned"),"")</f>
        <v/>
      </c>
      <c r="L278" s="24">
        <f>_xlfn.MINIFS($E:$E,$B:$B,B278)</f>
        <v>45325</v>
      </c>
      <c r="M278" s="24" t="str">
        <f>INDEX($C:$C,MATCH($L278,$E:$E,0))</f>
        <v>Pro</v>
      </c>
      <c r="N278" s="24" t="str">
        <f>INDEX($D:$D,MATCH($L278,$E:$E,0))</f>
        <v>Monthly</v>
      </c>
      <c r="O278" s="23" t="str">
        <f>INDEX('Step 2-12'!$W:$W,MATCH('Step 2-12'!$B278,'Step 2-12'!$R:$R,0))</f>
        <v>Education</v>
      </c>
      <c r="P278" s="23" t="str">
        <f>INDEX('Step 2-12'!$Z:$Z,MATCH('Step 2-12'!$B278,'Step 2-12'!$R:$R,0))</f>
        <v>Paid Search</v>
      </c>
      <c r="AG278" t="s">
        <v>2070</v>
      </c>
      <c r="AH278" t="s">
        <v>1406</v>
      </c>
      <c r="AI278" t="s">
        <v>1414</v>
      </c>
      <c r="AJ278" s="1">
        <v>44815</v>
      </c>
      <c r="AK278" t="s">
        <v>50</v>
      </c>
      <c r="AL278" t="s">
        <v>18</v>
      </c>
      <c r="AM278">
        <v>135</v>
      </c>
      <c r="AN278">
        <v>110.7</v>
      </c>
      <c r="AO278" s="24" t="str">
        <f>INDEX('Step 2-12'!$Z:$Z,MATCH('Step 2-12'!$AH278,'Step 2-12'!$R:$R,0))</f>
        <v>Social Media</v>
      </c>
      <c r="AP278" s="24" t="str">
        <f>INDEX('Step 2-12'!$V:$V,MATCH('Step 2-12'!$AH278,'Step 2-12'!$R:$R,0))</f>
        <v>North America</v>
      </c>
      <c r="AQ278" s="24" t="str">
        <f>INDEX('Step 2-12'!$W:$W,MATCH('Step 2-12'!$AH278,'Step 2-12'!$R:$R,0))</f>
        <v>Tech</v>
      </c>
      <c r="AR278" s="24" t="str">
        <f>INDEX('Step 2-12'!$X:$X,MATCH('Step 2-12'!$AH278,'Step 2-12'!$R:$R,0))</f>
        <v>SMBs</v>
      </c>
      <c r="AS278" s="23" t="str">
        <f>INDEX('Step 2-12'!$AA:$AA,MATCH('Step 2-12'!$AH278,'Step 2-12'!$R:$R,0))</f>
        <v>Basic</v>
      </c>
      <c r="AT278" s="23" t="str">
        <f>INDEX('Step 2-12'!$AB:$AB,MATCH('Step 2-12'!$AH278,'Step 2-12'!$R:$R,0))</f>
        <v>Monthly</v>
      </c>
      <c r="AU278" s="23" t="str">
        <f>INDEX($J$20:$J$1603,MATCH($AH278,$B$20:$B$1603,0))</f>
        <v/>
      </c>
    </row>
    <row r="279" spans="1:47" x14ac:dyDescent="0.25">
      <c r="A279" t="s">
        <v>314</v>
      </c>
      <c r="B279" t="s">
        <v>310</v>
      </c>
      <c r="C279" t="s">
        <v>17</v>
      </c>
      <c r="D279" s="1" t="s">
        <v>18</v>
      </c>
      <c r="E279" s="1">
        <v>45449</v>
      </c>
      <c r="F279" s="1">
        <v>45479</v>
      </c>
      <c r="G279" t="s">
        <v>19</v>
      </c>
      <c r="H279">
        <v>75</v>
      </c>
      <c r="I279" s="23" t="str">
        <f>IF(AND(E279&lt;=EOMONTH('Step 1'!$C$7,0),F279&gt;='Step 1'!$C$7),"Yes","No")</f>
        <v>No</v>
      </c>
      <c r="J279" s="23" t="str">
        <f>IF(I279="Yes",IF(COUNTIFS($B$21:$B279,B279,$I$21:$I279,"Yes")=1,"Yes",""),"")</f>
        <v/>
      </c>
      <c r="K279" s="23" t="str">
        <f>IF(J279="Yes",IF(COUNTIFS($B:$B,B279,$F:$F,"&gt;="&amp;'Step 1'!$C$8)&gt;0,"Retained","Churned"),"")</f>
        <v/>
      </c>
      <c r="L279" s="24">
        <f>_xlfn.MINIFS($E:$E,$B:$B,B279)</f>
        <v>45325</v>
      </c>
      <c r="M279" s="24" t="str">
        <f>INDEX($C:$C,MATCH($L279,$E:$E,0))</f>
        <v>Pro</v>
      </c>
      <c r="N279" s="24" t="str">
        <f>INDEX($D:$D,MATCH($L279,$E:$E,0))</f>
        <v>Monthly</v>
      </c>
      <c r="O279" s="23" t="str">
        <f>INDEX('Step 2-12'!$W:$W,MATCH('Step 2-12'!$B279,'Step 2-12'!$R:$R,0))</f>
        <v>Education</v>
      </c>
      <c r="P279" s="23" t="str">
        <f>INDEX('Step 2-12'!$Z:$Z,MATCH('Step 2-12'!$B279,'Step 2-12'!$R:$R,0))</f>
        <v>Paid Search</v>
      </c>
      <c r="AG279" t="s">
        <v>2071</v>
      </c>
      <c r="AH279" t="s">
        <v>1406</v>
      </c>
      <c r="AI279" t="s">
        <v>1414</v>
      </c>
      <c r="AJ279" s="1">
        <v>44845</v>
      </c>
      <c r="AK279" t="s">
        <v>50</v>
      </c>
      <c r="AL279" t="s">
        <v>18</v>
      </c>
      <c r="AM279">
        <v>135</v>
      </c>
      <c r="AN279">
        <v>110.7</v>
      </c>
      <c r="AO279" s="24" t="str">
        <f>INDEX('Step 2-12'!$Z:$Z,MATCH('Step 2-12'!$AH279,'Step 2-12'!$R:$R,0))</f>
        <v>Social Media</v>
      </c>
      <c r="AP279" s="24" t="str">
        <f>INDEX('Step 2-12'!$V:$V,MATCH('Step 2-12'!$AH279,'Step 2-12'!$R:$R,0))</f>
        <v>North America</v>
      </c>
      <c r="AQ279" s="24" t="str">
        <f>INDEX('Step 2-12'!$W:$W,MATCH('Step 2-12'!$AH279,'Step 2-12'!$R:$R,0))</f>
        <v>Tech</v>
      </c>
      <c r="AR279" s="24" t="str">
        <f>INDEX('Step 2-12'!$X:$X,MATCH('Step 2-12'!$AH279,'Step 2-12'!$R:$R,0))</f>
        <v>SMBs</v>
      </c>
      <c r="AS279" s="23" t="str">
        <f>INDEX('Step 2-12'!$AA:$AA,MATCH('Step 2-12'!$AH279,'Step 2-12'!$R:$R,0))</f>
        <v>Basic</v>
      </c>
      <c r="AT279" s="23" t="str">
        <f>INDEX('Step 2-12'!$AB:$AB,MATCH('Step 2-12'!$AH279,'Step 2-12'!$R:$R,0))</f>
        <v>Monthly</v>
      </c>
      <c r="AU279" s="23" t="str">
        <f>INDEX($J$20:$J$1603,MATCH($AH279,$B$20:$B$1603,0))</f>
        <v/>
      </c>
    </row>
    <row r="280" spans="1:47" x14ac:dyDescent="0.25">
      <c r="A280" t="s">
        <v>315</v>
      </c>
      <c r="B280" t="s">
        <v>310</v>
      </c>
      <c r="C280" t="s">
        <v>17</v>
      </c>
      <c r="D280" s="1" t="s">
        <v>18</v>
      </c>
      <c r="E280" s="1">
        <v>45480</v>
      </c>
      <c r="F280" s="1">
        <v>45510</v>
      </c>
      <c r="G280" t="s">
        <v>19</v>
      </c>
      <c r="H280">
        <v>75</v>
      </c>
      <c r="I280" s="23" t="str">
        <f>IF(AND(E280&lt;=EOMONTH('Step 1'!$C$7,0),F280&gt;='Step 1'!$C$7),"Yes","No")</f>
        <v>No</v>
      </c>
      <c r="J280" s="23" t="str">
        <f>IF(I280="Yes",IF(COUNTIFS($B$21:$B280,B280,$I$21:$I280,"Yes")=1,"Yes",""),"")</f>
        <v/>
      </c>
      <c r="K280" s="23" t="str">
        <f>IF(J280="Yes",IF(COUNTIFS($B:$B,B280,$F:$F,"&gt;="&amp;'Step 1'!$C$8)&gt;0,"Retained","Churned"),"")</f>
        <v/>
      </c>
      <c r="L280" s="24">
        <f>_xlfn.MINIFS($E:$E,$B:$B,B280)</f>
        <v>45325</v>
      </c>
      <c r="M280" s="24" t="str">
        <f>INDEX($C:$C,MATCH($L280,$E:$E,0))</f>
        <v>Pro</v>
      </c>
      <c r="N280" s="24" t="str">
        <f>INDEX($D:$D,MATCH($L280,$E:$E,0))</f>
        <v>Monthly</v>
      </c>
      <c r="O280" s="23" t="str">
        <f>INDEX('Step 2-12'!$W:$W,MATCH('Step 2-12'!$B280,'Step 2-12'!$R:$R,0))</f>
        <v>Education</v>
      </c>
      <c r="P280" s="23" t="str">
        <f>INDEX('Step 2-12'!$Z:$Z,MATCH('Step 2-12'!$B280,'Step 2-12'!$R:$R,0))</f>
        <v>Paid Search</v>
      </c>
      <c r="AG280" t="s">
        <v>2072</v>
      </c>
      <c r="AH280" t="s">
        <v>1406</v>
      </c>
      <c r="AI280" t="s">
        <v>1415</v>
      </c>
      <c r="AJ280" s="1">
        <v>44846</v>
      </c>
      <c r="AK280" t="s">
        <v>50</v>
      </c>
      <c r="AL280" t="s">
        <v>18</v>
      </c>
      <c r="AM280">
        <v>135</v>
      </c>
      <c r="AN280">
        <v>110.7</v>
      </c>
      <c r="AO280" s="24" t="str">
        <f>INDEX('Step 2-12'!$Z:$Z,MATCH('Step 2-12'!$AH280,'Step 2-12'!$R:$R,0))</f>
        <v>Social Media</v>
      </c>
      <c r="AP280" s="24" t="str">
        <f>INDEX('Step 2-12'!$V:$V,MATCH('Step 2-12'!$AH280,'Step 2-12'!$R:$R,0))</f>
        <v>North America</v>
      </c>
      <c r="AQ280" s="24" t="str">
        <f>INDEX('Step 2-12'!$W:$W,MATCH('Step 2-12'!$AH280,'Step 2-12'!$R:$R,0))</f>
        <v>Tech</v>
      </c>
      <c r="AR280" s="24" t="str">
        <f>INDEX('Step 2-12'!$X:$X,MATCH('Step 2-12'!$AH280,'Step 2-12'!$R:$R,0))</f>
        <v>SMBs</v>
      </c>
      <c r="AS280" s="23" t="str">
        <f>INDEX('Step 2-12'!$AA:$AA,MATCH('Step 2-12'!$AH280,'Step 2-12'!$R:$R,0))</f>
        <v>Basic</v>
      </c>
      <c r="AT280" s="23" t="str">
        <f>INDEX('Step 2-12'!$AB:$AB,MATCH('Step 2-12'!$AH280,'Step 2-12'!$R:$R,0))</f>
        <v>Monthly</v>
      </c>
      <c r="AU280" s="23" t="str">
        <f>INDEX($J$20:$J$1603,MATCH($AH280,$B$20:$B$1603,0))</f>
        <v/>
      </c>
    </row>
    <row r="281" spans="1:47" x14ac:dyDescent="0.25">
      <c r="A281" t="s">
        <v>316</v>
      </c>
      <c r="B281" t="s">
        <v>310</v>
      </c>
      <c r="C281" t="s">
        <v>17</v>
      </c>
      <c r="D281" s="1" t="s">
        <v>18</v>
      </c>
      <c r="E281" s="1">
        <v>45511</v>
      </c>
      <c r="F281" s="1">
        <v>45541</v>
      </c>
      <c r="G281" t="s">
        <v>19</v>
      </c>
      <c r="H281">
        <v>75</v>
      </c>
      <c r="I281" s="23" t="str">
        <f>IF(AND(E281&lt;=EOMONTH('Step 1'!$C$7,0),F281&gt;='Step 1'!$C$7),"Yes","No")</f>
        <v>No</v>
      </c>
      <c r="J281" s="23" t="str">
        <f>IF(I281="Yes",IF(COUNTIFS($B$21:$B281,B281,$I$21:$I281,"Yes")=1,"Yes",""),"")</f>
        <v/>
      </c>
      <c r="K281" s="23" t="str">
        <f>IF(J281="Yes",IF(COUNTIFS($B:$B,B281,$F:$F,"&gt;="&amp;'Step 1'!$C$8)&gt;0,"Retained","Churned"),"")</f>
        <v/>
      </c>
      <c r="L281" s="24">
        <f>_xlfn.MINIFS($E:$E,$B:$B,B281)</f>
        <v>45325</v>
      </c>
      <c r="M281" s="24" t="str">
        <f>INDEX($C:$C,MATCH($L281,$E:$E,0))</f>
        <v>Pro</v>
      </c>
      <c r="N281" s="24" t="str">
        <f>INDEX($D:$D,MATCH($L281,$E:$E,0))</f>
        <v>Monthly</v>
      </c>
      <c r="O281" s="23" t="str">
        <f>INDEX('Step 2-12'!$W:$W,MATCH('Step 2-12'!$B281,'Step 2-12'!$R:$R,0))</f>
        <v>Education</v>
      </c>
      <c r="P281" s="23" t="str">
        <f>INDEX('Step 2-12'!$Z:$Z,MATCH('Step 2-12'!$B281,'Step 2-12'!$R:$R,0))</f>
        <v>Paid Search</v>
      </c>
      <c r="AG281" t="s">
        <v>2073</v>
      </c>
      <c r="AH281" t="s">
        <v>1406</v>
      </c>
      <c r="AI281" t="s">
        <v>1416</v>
      </c>
      <c r="AJ281" s="1">
        <v>44877</v>
      </c>
      <c r="AK281" t="s">
        <v>50</v>
      </c>
      <c r="AL281" t="s">
        <v>18</v>
      </c>
      <c r="AM281">
        <v>135</v>
      </c>
      <c r="AN281">
        <v>110.7</v>
      </c>
      <c r="AO281" s="24" t="str">
        <f>INDEX('Step 2-12'!$Z:$Z,MATCH('Step 2-12'!$AH281,'Step 2-12'!$R:$R,0))</f>
        <v>Social Media</v>
      </c>
      <c r="AP281" s="24" t="str">
        <f>INDEX('Step 2-12'!$V:$V,MATCH('Step 2-12'!$AH281,'Step 2-12'!$R:$R,0))</f>
        <v>North America</v>
      </c>
      <c r="AQ281" s="24" t="str">
        <f>INDEX('Step 2-12'!$W:$W,MATCH('Step 2-12'!$AH281,'Step 2-12'!$R:$R,0))</f>
        <v>Tech</v>
      </c>
      <c r="AR281" s="24" t="str">
        <f>INDEX('Step 2-12'!$X:$X,MATCH('Step 2-12'!$AH281,'Step 2-12'!$R:$R,0))</f>
        <v>SMBs</v>
      </c>
      <c r="AS281" s="23" t="str">
        <f>INDEX('Step 2-12'!$AA:$AA,MATCH('Step 2-12'!$AH281,'Step 2-12'!$R:$R,0))</f>
        <v>Basic</v>
      </c>
      <c r="AT281" s="23" t="str">
        <f>INDEX('Step 2-12'!$AB:$AB,MATCH('Step 2-12'!$AH281,'Step 2-12'!$R:$R,0))</f>
        <v>Monthly</v>
      </c>
      <c r="AU281" s="23" t="str">
        <f>INDEX($J$20:$J$1603,MATCH($AH281,$B$20:$B$1603,0))</f>
        <v/>
      </c>
    </row>
    <row r="282" spans="1:47" x14ac:dyDescent="0.25">
      <c r="A282" t="s">
        <v>317</v>
      </c>
      <c r="B282" t="s">
        <v>310</v>
      </c>
      <c r="C282" t="s">
        <v>17</v>
      </c>
      <c r="D282" s="1" t="s">
        <v>18</v>
      </c>
      <c r="E282" s="1">
        <v>45542</v>
      </c>
      <c r="F282" s="1">
        <v>45572</v>
      </c>
      <c r="G282" t="s">
        <v>19</v>
      </c>
      <c r="H282">
        <v>75</v>
      </c>
      <c r="I282" s="23" t="str">
        <f>IF(AND(E282&lt;=EOMONTH('Step 1'!$C$7,0),F282&gt;='Step 1'!$C$7),"Yes","No")</f>
        <v>No</v>
      </c>
      <c r="J282" s="23" t="str">
        <f>IF(I282="Yes",IF(COUNTIFS($B$21:$B282,B282,$I$21:$I282,"Yes")=1,"Yes",""),"")</f>
        <v/>
      </c>
      <c r="K282" s="23" t="str">
        <f>IF(J282="Yes",IF(COUNTIFS($B:$B,B282,$F:$F,"&gt;="&amp;'Step 1'!$C$8)&gt;0,"Retained","Churned"),"")</f>
        <v/>
      </c>
      <c r="L282" s="24">
        <f>_xlfn.MINIFS($E:$E,$B:$B,B282)</f>
        <v>45325</v>
      </c>
      <c r="M282" s="24" t="str">
        <f>INDEX($C:$C,MATCH($L282,$E:$E,0))</f>
        <v>Pro</v>
      </c>
      <c r="N282" s="24" t="str">
        <f>INDEX($D:$D,MATCH($L282,$E:$E,0))</f>
        <v>Monthly</v>
      </c>
      <c r="O282" s="23" t="str">
        <f>INDEX('Step 2-12'!$W:$W,MATCH('Step 2-12'!$B282,'Step 2-12'!$R:$R,0))</f>
        <v>Education</v>
      </c>
      <c r="P282" s="23" t="str">
        <f>INDEX('Step 2-12'!$Z:$Z,MATCH('Step 2-12'!$B282,'Step 2-12'!$R:$R,0))</f>
        <v>Paid Search</v>
      </c>
      <c r="AG282" t="s">
        <v>2074</v>
      </c>
      <c r="AH282" t="s">
        <v>1406</v>
      </c>
      <c r="AI282" t="s">
        <v>1416</v>
      </c>
      <c r="AJ282" s="1">
        <v>44907</v>
      </c>
      <c r="AK282" t="s">
        <v>50</v>
      </c>
      <c r="AL282" t="s">
        <v>18</v>
      </c>
      <c r="AM282">
        <v>135</v>
      </c>
      <c r="AN282">
        <v>110.7</v>
      </c>
      <c r="AO282" s="24" t="str">
        <f>INDEX('Step 2-12'!$Z:$Z,MATCH('Step 2-12'!$AH282,'Step 2-12'!$R:$R,0))</f>
        <v>Social Media</v>
      </c>
      <c r="AP282" s="24" t="str">
        <f>INDEX('Step 2-12'!$V:$V,MATCH('Step 2-12'!$AH282,'Step 2-12'!$R:$R,0))</f>
        <v>North America</v>
      </c>
      <c r="AQ282" s="24" t="str">
        <f>INDEX('Step 2-12'!$W:$W,MATCH('Step 2-12'!$AH282,'Step 2-12'!$R:$R,0))</f>
        <v>Tech</v>
      </c>
      <c r="AR282" s="24" t="str">
        <f>INDEX('Step 2-12'!$X:$X,MATCH('Step 2-12'!$AH282,'Step 2-12'!$R:$R,0))</f>
        <v>SMBs</v>
      </c>
      <c r="AS282" s="23" t="str">
        <f>INDEX('Step 2-12'!$AA:$AA,MATCH('Step 2-12'!$AH282,'Step 2-12'!$R:$R,0))</f>
        <v>Basic</v>
      </c>
      <c r="AT282" s="23" t="str">
        <f>INDEX('Step 2-12'!$AB:$AB,MATCH('Step 2-12'!$AH282,'Step 2-12'!$R:$R,0))</f>
        <v>Monthly</v>
      </c>
      <c r="AU282" s="23" t="str">
        <f>INDEX($J$20:$J$1603,MATCH($AH282,$B$20:$B$1603,0))</f>
        <v/>
      </c>
    </row>
    <row r="283" spans="1:47" x14ac:dyDescent="0.25">
      <c r="A283" t="s">
        <v>318</v>
      </c>
      <c r="B283" t="s">
        <v>310</v>
      </c>
      <c r="C283" t="s">
        <v>17</v>
      </c>
      <c r="D283" s="1" t="s">
        <v>18</v>
      </c>
      <c r="E283" s="1">
        <v>45573</v>
      </c>
      <c r="F283" s="1">
        <v>45603</v>
      </c>
      <c r="G283" t="s">
        <v>19</v>
      </c>
      <c r="H283">
        <v>75</v>
      </c>
      <c r="I283" s="23" t="str">
        <f>IF(AND(E283&lt;=EOMONTH('Step 1'!$C$7,0),F283&gt;='Step 1'!$C$7),"Yes","No")</f>
        <v>No</v>
      </c>
      <c r="J283" s="23" t="str">
        <f>IF(I283="Yes",IF(COUNTIFS($B$21:$B283,B283,$I$21:$I283,"Yes")=1,"Yes",""),"")</f>
        <v/>
      </c>
      <c r="K283" s="23" t="str">
        <f>IF(J283="Yes",IF(COUNTIFS($B:$B,B283,$F:$F,"&gt;="&amp;'Step 1'!$C$8)&gt;0,"Retained","Churned"),"")</f>
        <v/>
      </c>
      <c r="L283" s="24">
        <f>_xlfn.MINIFS($E:$E,$B:$B,B283)</f>
        <v>45325</v>
      </c>
      <c r="M283" s="24" t="str">
        <f>INDEX($C:$C,MATCH($L283,$E:$E,0))</f>
        <v>Pro</v>
      </c>
      <c r="N283" s="24" t="str">
        <f>INDEX($D:$D,MATCH($L283,$E:$E,0))</f>
        <v>Monthly</v>
      </c>
      <c r="O283" s="23" t="str">
        <f>INDEX('Step 2-12'!$W:$W,MATCH('Step 2-12'!$B283,'Step 2-12'!$R:$R,0))</f>
        <v>Education</v>
      </c>
      <c r="P283" s="23" t="str">
        <f>INDEX('Step 2-12'!$Z:$Z,MATCH('Step 2-12'!$B283,'Step 2-12'!$R:$R,0))</f>
        <v>Paid Search</v>
      </c>
      <c r="AG283" t="s">
        <v>2075</v>
      </c>
      <c r="AH283" t="s">
        <v>1406</v>
      </c>
      <c r="AI283" t="s">
        <v>1417</v>
      </c>
      <c r="AJ283" s="1">
        <v>44908</v>
      </c>
      <c r="AK283" t="s">
        <v>50</v>
      </c>
      <c r="AL283" t="s">
        <v>18</v>
      </c>
      <c r="AM283">
        <v>135</v>
      </c>
      <c r="AN283">
        <v>110.7</v>
      </c>
      <c r="AO283" s="24" t="str">
        <f>INDEX('Step 2-12'!$Z:$Z,MATCH('Step 2-12'!$AH283,'Step 2-12'!$R:$R,0))</f>
        <v>Social Media</v>
      </c>
      <c r="AP283" s="24" t="str">
        <f>INDEX('Step 2-12'!$V:$V,MATCH('Step 2-12'!$AH283,'Step 2-12'!$R:$R,0))</f>
        <v>North America</v>
      </c>
      <c r="AQ283" s="24" t="str">
        <f>INDEX('Step 2-12'!$W:$W,MATCH('Step 2-12'!$AH283,'Step 2-12'!$R:$R,0))</f>
        <v>Tech</v>
      </c>
      <c r="AR283" s="24" t="str">
        <f>INDEX('Step 2-12'!$X:$X,MATCH('Step 2-12'!$AH283,'Step 2-12'!$R:$R,0))</f>
        <v>SMBs</v>
      </c>
      <c r="AS283" s="23" t="str">
        <f>INDEX('Step 2-12'!$AA:$AA,MATCH('Step 2-12'!$AH283,'Step 2-12'!$R:$R,0))</f>
        <v>Basic</v>
      </c>
      <c r="AT283" s="23" t="str">
        <f>INDEX('Step 2-12'!$AB:$AB,MATCH('Step 2-12'!$AH283,'Step 2-12'!$R:$R,0))</f>
        <v>Monthly</v>
      </c>
      <c r="AU283" s="23" t="str">
        <f>INDEX($J$20:$J$1603,MATCH($AH283,$B$20:$B$1603,0))</f>
        <v/>
      </c>
    </row>
    <row r="284" spans="1:47" x14ac:dyDescent="0.25">
      <c r="A284" t="s">
        <v>319</v>
      </c>
      <c r="B284" t="s">
        <v>310</v>
      </c>
      <c r="C284" t="s">
        <v>17</v>
      </c>
      <c r="D284" s="1" t="s">
        <v>18</v>
      </c>
      <c r="E284" s="1">
        <v>45604</v>
      </c>
      <c r="F284" s="1">
        <v>45634</v>
      </c>
      <c r="G284" t="s">
        <v>19</v>
      </c>
      <c r="H284">
        <v>75</v>
      </c>
      <c r="I284" s="23" t="str">
        <f>IF(AND(E284&lt;=EOMONTH('Step 1'!$C$7,0),F284&gt;='Step 1'!$C$7),"Yes","No")</f>
        <v>No</v>
      </c>
      <c r="J284" s="23" t="str">
        <f>IF(I284="Yes",IF(COUNTIFS($B$21:$B284,B284,$I$21:$I284,"Yes")=1,"Yes",""),"")</f>
        <v/>
      </c>
      <c r="K284" s="23" t="str">
        <f>IF(J284="Yes",IF(COUNTIFS($B:$B,B284,$F:$F,"&gt;="&amp;'Step 1'!$C$8)&gt;0,"Retained","Churned"),"")</f>
        <v/>
      </c>
      <c r="L284" s="24">
        <f>_xlfn.MINIFS($E:$E,$B:$B,B284)</f>
        <v>45325</v>
      </c>
      <c r="M284" s="24" t="str">
        <f>INDEX($C:$C,MATCH($L284,$E:$E,0))</f>
        <v>Pro</v>
      </c>
      <c r="N284" s="24" t="str">
        <f>INDEX($D:$D,MATCH($L284,$E:$E,0))</f>
        <v>Monthly</v>
      </c>
      <c r="O284" s="23" t="str">
        <f>INDEX('Step 2-12'!$W:$W,MATCH('Step 2-12'!$B284,'Step 2-12'!$R:$R,0))</f>
        <v>Education</v>
      </c>
      <c r="P284" s="23" t="str">
        <f>INDEX('Step 2-12'!$Z:$Z,MATCH('Step 2-12'!$B284,'Step 2-12'!$R:$R,0))</f>
        <v>Paid Search</v>
      </c>
      <c r="AG284" t="s">
        <v>2076</v>
      </c>
      <c r="AH284" t="s">
        <v>1282</v>
      </c>
      <c r="AI284" t="s">
        <v>1281</v>
      </c>
      <c r="AJ284" s="1">
        <v>45647</v>
      </c>
      <c r="AK284" t="s">
        <v>17</v>
      </c>
      <c r="AL284" t="s">
        <v>18</v>
      </c>
      <c r="AM284">
        <v>75</v>
      </c>
      <c r="AN284">
        <v>60</v>
      </c>
      <c r="AO284" s="24" t="str">
        <f>INDEX('Step 2-12'!$Z:$Z,MATCH('Step 2-12'!$AH284,'Step 2-12'!$R:$R,0))</f>
        <v>Social Media</v>
      </c>
      <c r="AP284" s="24" t="str">
        <f>INDEX('Step 2-12'!$V:$V,MATCH('Step 2-12'!$AH284,'Step 2-12'!$R:$R,0))</f>
        <v>North America</v>
      </c>
      <c r="AQ284" s="24" t="str">
        <f>INDEX('Step 2-12'!$W:$W,MATCH('Step 2-12'!$AH284,'Step 2-12'!$R:$R,0))</f>
        <v>Education</v>
      </c>
      <c r="AR284" s="24" t="str">
        <f>INDEX('Step 2-12'!$X:$X,MATCH('Step 2-12'!$AH284,'Step 2-12'!$R:$R,0))</f>
        <v>SMBs</v>
      </c>
      <c r="AS284" s="23" t="str">
        <f>INDEX('Step 2-12'!$AA:$AA,MATCH('Step 2-12'!$AH284,'Step 2-12'!$R:$R,0))</f>
        <v>Pro</v>
      </c>
      <c r="AT284" s="23" t="str">
        <f>INDEX('Step 2-12'!$AB:$AB,MATCH('Step 2-12'!$AH284,'Step 2-12'!$R:$R,0))</f>
        <v>Monthly</v>
      </c>
      <c r="AU284" s="23" t="str">
        <f>INDEX($J$20:$J$1603,MATCH($AH284,$B$20:$B$1603,0))</f>
        <v/>
      </c>
    </row>
    <row r="285" spans="1:47" x14ac:dyDescent="0.25">
      <c r="A285" t="s">
        <v>320</v>
      </c>
      <c r="B285" t="s">
        <v>310</v>
      </c>
      <c r="C285" t="s">
        <v>17</v>
      </c>
      <c r="D285" s="1" t="s">
        <v>18</v>
      </c>
      <c r="E285" s="1">
        <v>45635</v>
      </c>
      <c r="F285" s="1">
        <v>45658</v>
      </c>
      <c r="G285" t="s">
        <v>19</v>
      </c>
      <c r="H285">
        <v>75</v>
      </c>
      <c r="I285" s="23" t="str">
        <f>IF(AND(E285&lt;=EOMONTH('Step 1'!$C$7,0),F285&gt;='Step 1'!$C$7),"Yes","No")</f>
        <v>No</v>
      </c>
      <c r="J285" s="23" t="str">
        <f>IF(I285="Yes",IF(COUNTIFS($B$21:$B285,B285,$I$21:$I285,"Yes")=1,"Yes",""),"")</f>
        <v/>
      </c>
      <c r="K285" s="23" t="str">
        <f>IF(J285="Yes",IF(COUNTIFS($B:$B,B285,$F:$F,"&gt;="&amp;'Step 1'!$C$8)&gt;0,"Retained","Churned"),"")</f>
        <v/>
      </c>
      <c r="L285" s="24">
        <f>_xlfn.MINIFS($E:$E,$B:$B,B285)</f>
        <v>45325</v>
      </c>
      <c r="M285" s="24" t="str">
        <f>INDEX($C:$C,MATCH($L285,$E:$E,0))</f>
        <v>Pro</v>
      </c>
      <c r="N285" s="24" t="str">
        <f>INDEX($D:$D,MATCH($L285,$E:$E,0))</f>
        <v>Monthly</v>
      </c>
      <c r="O285" s="23" t="str">
        <f>INDEX('Step 2-12'!$W:$W,MATCH('Step 2-12'!$B285,'Step 2-12'!$R:$R,0))</f>
        <v>Education</v>
      </c>
      <c r="P285" s="23" t="str">
        <f>INDEX('Step 2-12'!$Z:$Z,MATCH('Step 2-12'!$B285,'Step 2-12'!$R:$R,0))</f>
        <v>Paid Search</v>
      </c>
      <c r="AG285" t="s">
        <v>2077</v>
      </c>
      <c r="AH285" t="s">
        <v>181</v>
      </c>
      <c r="AI285" t="s">
        <v>180</v>
      </c>
      <c r="AJ285" s="1">
        <v>45423</v>
      </c>
      <c r="AK285" t="s">
        <v>50</v>
      </c>
      <c r="AL285" t="s">
        <v>18</v>
      </c>
      <c r="AM285">
        <v>135</v>
      </c>
      <c r="AN285">
        <v>110.7</v>
      </c>
      <c r="AO285" s="24" t="str">
        <f>INDEX('Step 2-12'!$Z:$Z,MATCH('Step 2-12'!$AH285,'Step 2-12'!$R:$R,0))</f>
        <v>Content</v>
      </c>
      <c r="AP285" s="24" t="str">
        <f>INDEX('Step 2-12'!$V:$V,MATCH('Step 2-12'!$AH285,'Step 2-12'!$R:$R,0))</f>
        <v>Europe</v>
      </c>
      <c r="AQ285" s="24" t="str">
        <f>INDEX('Step 2-12'!$W:$W,MATCH('Step 2-12'!$AH285,'Step 2-12'!$R:$R,0))</f>
        <v>Tech</v>
      </c>
      <c r="AR285" s="24" t="str">
        <f>INDEX('Step 2-12'!$X:$X,MATCH('Step 2-12'!$AH285,'Step 2-12'!$R:$R,0))</f>
        <v>SMBs</v>
      </c>
      <c r="AS285" s="23" t="str">
        <f>INDEX('Step 2-12'!$AA:$AA,MATCH('Step 2-12'!$AH285,'Step 2-12'!$R:$R,0))</f>
        <v>Pro</v>
      </c>
      <c r="AT285" s="23" t="str">
        <f>INDEX('Step 2-12'!$AB:$AB,MATCH('Step 2-12'!$AH285,'Step 2-12'!$R:$R,0))</f>
        <v>Monthly</v>
      </c>
      <c r="AU285" s="23" t="str">
        <f>INDEX($J$20:$J$1603,MATCH($AH285,$B$20:$B$1603,0))</f>
        <v/>
      </c>
    </row>
    <row r="286" spans="1:47" x14ac:dyDescent="0.25">
      <c r="A286" t="s">
        <v>321</v>
      </c>
      <c r="B286" t="s">
        <v>322</v>
      </c>
      <c r="C286" t="s">
        <v>86</v>
      </c>
      <c r="D286" s="1" t="s">
        <v>51</v>
      </c>
      <c r="E286" s="1">
        <v>44801</v>
      </c>
      <c r="F286" s="1">
        <v>45166</v>
      </c>
      <c r="G286" t="s">
        <v>19</v>
      </c>
      <c r="H286">
        <v>300</v>
      </c>
      <c r="I286" s="23" t="str">
        <f>IF(AND(E286&lt;=EOMONTH('Step 1'!$C$7,0),F286&gt;='Step 1'!$C$7),"Yes","No")</f>
        <v>Yes</v>
      </c>
      <c r="J286" s="23" t="str">
        <f>IF(I286="Yes",IF(COUNTIFS($B$21:$B286,B286,$I$21:$I286,"Yes")=1,"Yes",""),"")</f>
        <v>Yes</v>
      </c>
      <c r="K286" s="23" t="str">
        <f>IF(J286="Yes",IF(COUNTIFS($B:$B,B286,$F:$F,"&gt;="&amp;'Step 1'!$C$8)&gt;0,"Retained","Churned"),"")</f>
        <v>Retained</v>
      </c>
      <c r="L286" s="24">
        <f>_xlfn.MINIFS($E:$E,$B:$B,B286)</f>
        <v>44801</v>
      </c>
      <c r="M286" s="24" t="str">
        <f>INDEX($C:$C,MATCH($L286,$E:$E,0))</f>
        <v>Enterprise</v>
      </c>
      <c r="N286" s="24" t="str">
        <f>INDEX($D:$D,MATCH($L286,$E:$E,0))</f>
        <v>Annual</v>
      </c>
      <c r="O286" s="23" t="str">
        <f>INDEX('Step 2-12'!$W:$W,MATCH('Step 2-12'!$B286,'Step 2-12'!$R:$R,0))</f>
        <v>Healthcare</v>
      </c>
      <c r="P286" s="23" t="str">
        <f>INDEX('Step 2-12'!$Z:$Z,MATCH('Step 2-12'!$B286,'Step 2-12'!$R:$R,0))</f>
        <v>Affiliate</v>
      </c>
      <c r="AG286" t="s">
        <v>2078</v>
      </c>
      <c r="AH286" t="s">
        <v>181</v>
      </c>
      <c r="AI286" t="s">
        <v>182</v>
      </c>
      <c r="AJ286" s="1">
        <v>45454</v>
      </c>
      <c r="AK286" t="s">
        <v>50</v>
      </c>
      <c r="AL286" t="s">
        <v>18</v>
      </c>
      <c r="AM286">
        <v>135</v>
      </c>
      <c r="AN286">
        <v>110.7</v>
      </c>
      <c r="AO286" s="24" t="str">
        <f>INDEX('Step 2-12'!$Z:$Z,MATCH('Step 2-12'!$AH286,'Step 2-12'!$R:$R,0))</f>
        <v>Content</v>
      </c>
      <c r="AP286" s="24" t="str">
        <f>INDEX('Step 2-12'!$V:$V,MATCH('Step 2-12'!$AH286,'Step 2-12'!$R:$R,0))</f>
        <v>Europe</v>
      </c>
      <c r="AQ286" s="24" t="str">
        <f>INDEX('Step 2-12'!$W:$W,MATCH('Step 2-12'!$AH286,'Step 2-12'!$R:$R,0))</f>
        <v>Tech</v>
      </c>
      <c r="AR286" s="24" t="str">
        <f>INDEX('Step 2-12'!$X:$X,MATCH('Step 2-12'!$AH286,'Step 2-12'!$R:$R,0))</f>
        <v>SMBs</v>
      </c>
      <c r="AS286" s="23" t="str">
        <f>INDEX('Step 2-12'!$AA:$AA,MATCH('Step 2-12'!$AH286,'Step 2-12'!$R:$R,0))</f>
        <v>Pro</v>
      </c>
      <c r="AT286" s="23" t="str">
        <f>INDEX('Step 2-12'!$AB:$AB,MATCH('Step 2-12'!$AH286,'Step 2-12'!$R:$R,0))</f>
        <v>Monthly</v>
      </c>
      <c r="AU286" s="23" t="str">
        <f>INDEX($J$20:$J$1603,MATCH($AH286,$B$20:$B$1603,0))</f>
        <v/>
      </c>
    </row>
    <row r="287" spans="1:47" x14ac:dyDescent="0.25">
      <c r="A287" t="s">
        <v>323</v>
      </c>
      <c r="B287" t="s">
        <v>322</v>
      </c>
      <c r="C287" t="s">
        <v>86</v>
      </c>
      <c r="D287" s="1" t="s">
        <v>51</v>
      </c>
      <c r="E287" s="1">
        <v>45167</v>
      </c>
      <c r="F287" s="1">
        <v>45532</v>
      </c>
      <c r="G287" t="s">
        <v>19</v>
      </c>
      <c r="H287">
        <v>300</v>
      </c>
      <c r="I287" s="23" t="str">
        <f>IF(AND(E287&lt;=EOMONTH('Step 1'!$C$7,0),F287&gt;='Step 1'!$C$7),"Yes","No")</f>
        <v>No</v>
      </c>
      <c r="J287" s="23" t="str">
        <f>IF(I287="Yes",IF(COUNTIFS($B$21:$B287,B287,$I$21:$I287,"Yes")=1,"Yes",""),"")</f>
        <v/>
      </c>
      <c r="K287" s="23" t="str">
        <f>IF(J287="Yes",IF(COUNTIFS($B:$B,B287,$F:$F,"&gt;="&amp;'Step 1'!$C$8)&gt;0,"Retained","Churned"),"")</f>
        <v/>
      </c>
      <c r="L287" s="24">
        <f>_xlfn.MINIFS($E:$E,$B:$B,B287)</f>
        <v>44801</v>
      </c>
      <c r="M287" s="24" t="str">
        <f>INDEX($C:$C,MATCH($L287,$E:$E,0))</f>
        <v>Enterprise</v>
      </c>
      <c r="N287" s="24" t="str">
        <f>INDEX($D:$D,MATCH($L287,$E:$E,0))</f>
        <v>Annual</v>
      </c>
      <c r="O287" s="23" t="str">
        <f>INDEX('Step 2-12'!$W:$W,MATCH('Step 2-12'!$B287,'Step 2-12'!$R:$R,0))</f>
        <v>Healthcare</v>
      </c>
      <c r="P287" s="23" t="str">
        <f>INDEX('Step 2-12'!$Z:$Z,MATCH('Step 2-12'!$B287,'Step 2-12'!$R:$R,0))</f>
        <v>Affiliate</v>
      </c>
      <c r="AG287" t="s">
        <v>2079</v>
      </c>
      <c r="AH287" t="s">
        <v>181</v>
      </c>
      <c r="AI287" t="s">
        <v>182</v>
      </c>
      <c r="AJ287" s="1">
        <v>45484</v>
      </c>
      <c r="AK287" t="s">
        <v>50</v>
      </c>
      <c r="AL287" t="s">
        <v>18</v>
      </c>
      <c r="AM287">
        <v>135</v>
      </c>
      <c r="AN287">
        <v>110.7</v>
      </c>
      <c r="AO287" s="24" t="str">
        <f>INDEX('Step 2-12'!$Z:$Z,MATCH('Step 2-12'!$AH287,'Step 2-12'!$R:$R,0))</f>
        <v>Content</v>
      </c>
      <c r="AP287" s="24" t="str">
        <f>INDEX('Step 2-12'!$V:$V,MATCH('Step 2-12'!$AH287,'Step 2-12'!$R:$R,0))</f>
        <v>Europe</v>
      </c>
      <c r="AQ287" s="24" t="str">
        <f>INDEX('Step 2-12'!$W:$W,MATCH('Step 2-12'!$AH287,'Step 2-12'!$R:$R,0))</f>
        <v>Tech</v>
      </c>
      <c r="AR287" s="24" t="str">
        <f>INDEX('Step 2-12'!$X:$X,MATCH('Step 2-12'!$AH287,'Step 2-12'!$R:$R,0))</f>
        <v>SMBs</v>
      </c>
      <c r="AS287" s="23" t="str">
        <f>INDEX('Step 2-12'!$AA:$AA,MATCH('Step 2-12'!$AH287,'Step 2-12'!$R:$R,0))</f>
        <v>Pro</v>
      </c>
      <c r="AT287" s="23" t="str">
        <f>INDEX('Step 2-12'!$AB:$AB,MATCH('Step 2-12'!$AH287,'Step 2-12'!$R:$R,0))</f>
        <v>Monthly</v>
      </c>
      <c r="AU287" s="23" t="str">
        <f>INDEX($J$20:$J$1603,MATCH($AH287,$B$20:$B$1603,0))</f>
        <v/>
      </c>
    </row>
    <row r="288" spans="1:47" x14ac:dyDescent="0.25">
      <c r="A288" t="s">
        <v>324</v>
      </c>
      <c r="B288" t="s">
        <v>322</v>
      </c>
      <c r="C288" t="s">
        <v>86</v>
      </c>
      <c r="D288" s="1" t="s">
        <v>51</v>
      </c>
      <c r="E288" s="1">
        <v>45533</v>
      </c>
      <c r="F288" s="1">
        <v>45658</v>
      </c>
      <c r="G288" t="s">
        <v>19</v>
      </c>
      <c r="H288">
        <v>300</v>
      </c>
      <c r="I288" s="23" t="str">
        <f>IF(AND(E288&lt;=EOMONTH('Step 1'!$C$7,0),F288&gt;='Step 1'!$C$7),"Yes","No")</f>
        <v>No</v>
      </c>
      <c r="J288" s="23" t="str">
        <f>IF(I288="Yes",IF(COUNTIFS($B$21:$B288,B288,$I$21:$I288,"Yes")=1,"Yes",""),"")</f>
        <v/>
      </c>
      <c r="K288" s="23" t="str">
        <f>IF(J288="Yes",IF(COUNTIFS($B:$B,B288,$F:$F,"&gt;="&amp;'Step 1'!$C$8)&gt;0,"Retained","Churned"),"")</f>
        <v/>
      </c>
      <c r="L288" s="24">
        <f>_xlfn.MINIFS($E:$E,$B:$B,B288)</f>
        <v>44801</v>
      </c>
      <c r="M288" s="24" t="str">
        <f>INDEX($C:$C,MATCH($L288,$E:$E,0))</f>
        <v>Enterprise</v>
      </c>
      <c r="N288" s="24" t="str">
        <f>INDEX($D:$D,MATCH($L288,$E:$E,0))</f>
        <v>Annual</v>
      </c>
      <c r="O288" s="23" t="str">
        <f>INDEX('Step 2-12'!$W:$W,MATCH('Step 2-12'!$B288,'Step 2-12'!$R:$R,0))</f>
        <v>Healthcare</v>
      </c>
      <c r="P288" s="23" t="str">
        <f>INDEX('Step 2-12'!$Z:$Z,MATCH('Step 2-12'!$B288,'Step 2-12'!$R:$R,0))</f>
        <v>Affiliate</v>
      </c>
      <c r="AG288" t="s">
        <v>2080</v>
      </c>
      <c r="AH288" t="s">
        <v>181</v>
      </c>
      <c r="AI288" t="s">
        <v>183</v>
      </c>
      <c r="AJ288" s="1">
        <v>45485</v>
      </c>
      <c r="AK288" t="s">
        <v>50</v>
      </c>
      <c r="AL288" t="s">
        <v>18</v>
      </c>
      <c r="AM288">
        <v>135</v>
      </c>
      <c r="AN288">
        <v>110.7</v>
      </c>
      <c r="AO288" s="24" t="str">
        <f>INDEX('Step 2-12'!$Z:$Z,MATCH('Step 2-12'!$AH288,'Step 2-12'!$R:$R,0))</f>
        <v>Content</v>
      </c>
      <c r="AP288" s="24" t="str">
        <f>INDEX('Step 2-12'!$V:$V,MATCH('Step 2-12'!$AH288,'Step 2-12'!$R:$R,0))</f>
        <v>Europe</v>
      </c>
      <c r="AQ288" s="24" t="str">
        <f>INDEX('Step 2-12'!$W:$W,MATCH('Step 2-12'!$AH288,'Step 2-12'!$R:$R,0))</f>
        <v>Tech</v>
      </c>
      <c r="AR288" s="24" t="str">
        <f>INDEX('Step 2-12'!$X:$X,MATCH('Step 2-12'!$AH288,'Step 2-12'!$R:$R,0))</f>
        <v>SMBs</v>
      </c>
      <c r="AS288" s="23" t="str">
        <f>INDEX('Step 2-12'!$AA:$AA,MATCH('Step 2-12'!$AH288,'Step 2-12'!$R:$R,0))</f>
        <v>Pro</v>
      </c>
      <c r="AT288" s="23" t="str">
        <f>INDEX('Step 2-12'!$AB:$AB,MATCH('Step 2-12'!$AH288,'Step 2-12'!$R:$R,0))</f>
        <v>Monthly</v>
      </c>
      <c r="AU288" s="23" t="str">
        <f>INDEX($J$20:$J$1603,MATCH($AH288,$B$20:$B$1603,0))</f>
        <v/>
      </c>
    </row>
    <row r="289" spans="1:47" x14ac:dyDescent="0.25">
      <c r="A289" t="s">
        <v>325</v>
      </c>
      <c r="B289" t="s">
        <v>326</v>
      </c>
      <c r="C289" t="s">
        <v>17</v>
      </c>
      <c r="D289" s="1" t="s">
        <v>18</v>
      </c>
      <c r="E289" s="1">
        <v>45559</v>
      </c>
      <c r="F289" s="1">
        <v>45589</v>
      </c>
      <c r="G289" t="s">
        <v>19</v>
      </c>
      <c r="H289">
        <v>75</v>
      </c>
      <c r="I289" s="23" t="str">
        <f>IF(AND(E289&lt;=EOMONTH('Step 1'!$C$7,0),F289&gt;='Step 1'!$C$7),"Yes","No")</f>
        <v>No</v>
      </c>
      <c r="J289" s="23" t="str">
        <f>IF(I289="Yes",IF(COUNTIFS($B$21:$B289,B289,$I$21:$I289,"Yes")=1,"Yes",""),"")</f>
        <v/>
      </c>
      <c r="K289" s="23" t="str">
        <f>IF(J289="Yes",IF(COUNTIFS($B:$B,B289,$F:$F,"&gt;="&amp;'Step 1'!$C$8)&gt;0,"Retained","Churned"),"")</f>
        <v/>
      </c>
      <c r="L289" s="24">
        <f>_xlfn.MINIFS($E:$E,$B:$B,B289)</f>
        <v>45559</v>
      </c>
      <c r="M289" s="24" t="str">
        <f>INDEX($C:$C,MATCH($L289,$E:$E,0))</f>
        <v>Basic</v>
      </c>
      <c r="N289" s="24" t="str">
        <f>INDEX($D:$D,MATCH($L289,$E:$E,0))</f>
        <v>Monthly</v>
      </c>
      <c r="O289" s="23" t="str">
        <f>INDEX('Step 2-12'!$W:$W,MATCH('Step 2-12'!$B289,'Step 2-12'!$R:$R,0))</f>
        <v>Education</v>
      </c>
      <c r="P289" s="23" t="str">
        <f>INDEX('Step 2-12'!$Z:$Z,MATCH('Step 2-12'!$B289,'Step 2-12'!$R:$R,0))</f>
        <v>Affiliate</v>
      </c>
      <c r="AG289" t="s">
        <v>2081</v>
      </c>
      <c r="AH289" t="s">
        <v>181</v>
      </c>
      <c r="AI289" t="s">
        <v>184</v>
      </c>
      <c r="AJ289" s="1">
        <v>45516</v>
      </c>
      <c r="AK289" t="s">
        <v>50</v>
      </c>
      <c r="AL289" t="s">
        <v>18</v>
      </c>
      <c r="AM289">
        <v>135</v>
      </c>
      <c r="AN289">
        <v>110.7</v>
      </c>
      <c r="AO289" s="24" t="str">
        <f>INDEX('Step 2-12'!$Z:$Z,MATCH('Step 2-12'!$AH289,'Step 2-12'!$R:$R,0))</f>
        <v>Content</v>
      </c>
      <c r="AP289" s="24" t="str">
        <f>INDEX('Step 2-12'!$V:$V,MATCH('Step 2-12'!$AH289,'Step 2-12'!$R:$R,0))</f>
        <v>Europe</v>
      </c>
      <c r="AQ289" s="24" t="str">
        <f>INDEX('Step 2-12'!$W:$W,MATCH('Step 2-12'!$AH289,'Step 2-12'!$R:$R,0))</f>
        <v>Tech</v>
      </c>
      <c r="AR289" s="24" t="str">
        <f>INDEX('Step 2-12'!$X:$X,MATCH('Step 2-12'!$AH289,'Step 2-12'!$R:$R,0))</f>
        <v>SMBs</v>
      </c>
      <c r="AS289" s="23" t="str">
        <f>INDEX('Step 2-12'!$AA:$AA,MATCH('Step 2-12'!$AH289,'Step 2-12'!$R:$R,0))</f>
        <v>Pro</v>
      </c>
      <c r="AT289" s="23" t="str">
        <f>INDEX('Step 2-12'!$AB:$AB,MATCH('Step 2-12'!$AH289,'Step 2-12'!$R:$R,0))</f>
        <v>Monthly</v>
      </c>
      <c r="AU289" s="23" t="str">
        <f>INDEX($J$20:$J$1603,MATCH($AH289,$B$20:$B$1603,0))</f>
        <v/>
      </c>
    </row>
    <row r="290" spans="1:47" x14ac:dyDescent="0.25">
      <c r="A290" t="s">
        <v>327</v>
      </c>
      <c r="B290" t="s">
        <v>326</v>
      </c>
      <c r="C290" t="s">
        <v>17</v>
      </c>
      <c r="D290" s="1" t="s">
        <v>18</v>
      </c>
      <c r="E290" s="1">
        <v>45590</v>
      </c>
      <c r="F290" s="1">
        <v>45620</v>
      </c>
      <c r="G290" t="s">
        <v>19</v>
      </c>
      <c r="H290">
        <v>75</v>
      </c>
      <c r="I290" s="23" t="str">
        <f>IF(AND(E290&lt;=EOMONTH('Step 1'!$C$7,0),F290&gt;='Step 1'!$C$7),"Yes","No")</f>
        <v>No</v>
      </c>
      <c r="J290" s="23" t="str">
        <f>IF(I290="Yes",IF(COUNTIFS($B$21:$B290,B290,$I$21:$I290,"Yes")=1,"Yes",""),"")</f>
        <v/>
      </c>
      <c r="K290" s="23" t="str">
        <f>IF(J290="Yes",IF(COUNTIFS($B:$B,B290,$F:$F,"&gt;="&amp;'Step 1'!$C$8)&gt;0,"Retained","Churned"),"")</f>
        <v/>
      </c>
      <c r="L290" s="24">
        <f>_xlfn.MINIFS($E:$E,$B:$B,B290)</f>
        <v>45559</v>
      </c>
      <c r="M290" s="24" t="str">
        <f>INDEX($C:$C,MATCH($L290,$E:$E,0))</f>
        <v>Basic</v>
      </c>
      <c r="N290" s="24" t="str">
        <f>INDEX($D:$D,MATCH($L290,$E:$E,0))</f>
        <v>Monthly</v>
      </c>
      <c r="O290" s="23" t="str">
        <f>INDEX('Step 2-12'!$W:$W,MATCH('Step 2-12'!$B290,'Step 2-12'!$R:$R,0))</f>
        <v>Education</v>
      </c>
      <c r="P290" s="23" t="str">
        <f>INDEX('Step 2-12'!$Z:$Z,MATCH('Step 2-12'!$B290,'Step 2-12'!$R:$R,0))</f>
        <v>Affiliate</v>
      </c>
      <c r="AG290" t="s">
        <v>2082</v>
      </c>
      <c r="AH290" t="s">
        <v>181</v>
      </c>
      <c r="AI290" t="s">
        <v>185</v>
      </c>
      <c r="AJ290" s="1">
        <v>45547</v>
      </c>
      <c r="AK290" t="s">
        <v>50</v>
      </c>
      <c r="AL290" t="s">
        <v>18</v>
      </c>
      <c r="AM290">
        <v>135</v>
      </c>
      <c r="AN290">
        <v>110.7</v>
      </c>
      <c r="AO290" s="24" t="str">
        <f>INDEX('Step 2-12'!$Z:$Z,MATCH('Step 2-12'!$AH290,'Step 2-12'!$R:$R,0))</f>
        <v>Content</v>
      </c>
      <c r="AP290" s="24" t="str">
        <f>INDEX('Step 2-12'!$V:$V,MATCH('Step 2-12'!$AH290,'Step 2-12'!$R:$R,0))</f>
        <v>Europe</v>
      </c>
      <c r="AQ290" s="24" t="str">
        <f>INDEX('Step 2-12'!$W:$W,MATCH('Step 2-12'!$AH290,'Step 2-12'!$R:$R,0))</f>
        <v>Tech</v>
      </c>
      <c r="AR290" s="24" t="str">
        <f>INDEX('Step 2-12'!$X:$X,MATCH('Step 2-12'!$AH290,'Step 2-12'!$R:$R,0))</f>
        <v>SMBs</v>
      </c>
      <c r="AS290" s="23" t="str">
        <f>INDEX('Step 2-12'!$AA:$AA,MATCH('Step 2-12'!$AH290,'Step 2-12'!$R:$R,0))</f>
        <v>Pro</v>
      </c>
      <c r="AT290" s="23" t="str">
        <f>INDEX('Step 2-12'!$AB:$AB,MATCH('Step 2-12'!$AH290,'Step 2-12'!$R:$R,0))</f>
        <v>Monthly</v>
      </c>
      <c r="AU290" s="23" t="str">
        <f>INDEX($J$20:$J$1603,MATCH($AH290,$B$20:$B$1603,0))</f>
        <v/>
      </c>
    </row>
    <row r="291" spans="1:47" x14ac:dyDescent="0.25">
      <c r="A291" t="s">
        <v>328</v>
      </c>
      <c r="B291" t="s">
        <v>326</v>
      </c>
      <c r="C291" t="s">
        <v>17</v>
      </c>
      <c r="D291" s="1" t="s">
        <v>18</v>
      </c>
      <c r="E291" s="1">
        <v>45621</v>
      </c>
      <c r="F291" s="1">
        <v>45651</v>
      </c>
      <c r="G291" t="s">
        <v>19</v>
      </c>
      <c r="H291">
        <v>75</v>
      </c>
      <c r="I291" s="23" t="str">
        <f>IF(AND(E291&lt;=EOMONTH('Step 1'!$C$7,0),F291&gt;='Step 1'!$C$7),"Yes","No")</f>
        <v>No</v>
      </c>
      <c r="J291" s="23" t="str">
        <f>IF(I291="Yes",IF(COUNTIFS($B$21:$B291,B291,$I$21:$I291,"Yes")=1,"Yes",""),"")</f>
        <v/>
      </c>
      <c r="K291" s="23" t="str">
        <f>IF(J291="Yes",IF(COUNTIFS($B:$B,B291,$F:$F,"&gt;="&amp;'Step 1'!$C$8)&gt;0,"Retained","Churned"),"")</f>
        <v/>
      </c>
      <c r="L291" s="24">
        <f>_xlfn.MINIFS($E:$E,$B:$B,B291)</f>
        <v>45559</v>
      </c>
      <c r="M291" s="24" t="str">
        <f>INDEX($C:$C,MATCH($L291,$E:$E,0))</f>
        <v>Basic</v>
      </c>
      <c r="N291" s="24" t="str">
        <f>INDEX($D:$D,MATCH($L291,$E:$E,0))</f>
        <v>Monthly</v>
      </c>
      <c r="O291" s="23" t="str">
        <f>INDEX('Step 2-12'!$W:$W,MATCH('Step 2-12'!$B291,'Step 2-12'!$R:$R,0))</f>
        <v>Education</v>
      </c>
      <c r="P291" s="23" t="str">
        <f>INDEX('Step 2-12'!$Z:$Z,MATCH('Step 2-12'!$B291,'Step 2-12'!$R:$R,0))</f>
        <v>Affiliate</v>
      </c>
      <c r="AG291" t="s">
        <v>2083</v>
      </c>
      <c r="AH291" t="s">
        <v>181</v>
      </c>
      <c r="AI291" t="s">
        <v>185</v>
      </c>
      <c r="AJ291" s="1">
        <v>45577</v>
      </c>
      <c r="AK291" t="s">
        <v>50</v>
      </c>
      <c r="AL291" t="s">
        <v>18</v>
      </c>
      <c r="AM291">
        <v>135</v>
      </c>
      <c r="AN291">
        <v>110.7</v>
      </c>
      <c r="AO291" s="24" t="str">
        <f>INDEX('Step 2-12'!$Z:$Z,MATCH('Step 2-12'!$AH291,'Step 2-12'!$R:$R,0))</f>
        <v>Content</v>
      </c>
      <c r="AP291" s="24" t="str">
        <f>INDEX('Step 2-12'!$V:$V,MATCH('Step 2-12'!$AH291,'Step 2-12'!$R:$R,0))</f>
        <v>Europe</v>
      </c>
      <c r="AQ291" s="24" t="str">
        <f>INDEX('Step 2-12'!$W:$W,MATCH('Step 2-12'!$AH291,'Step 2-12'!$R:$R,0))</f>
        <v>Tech</v>
      </c>
      <c r="AR291" s="24" t="str">
        <f>INDEX('Step 2-12'!$X:$X,MATCH('Step 2-12'!$AH291,'Step 2-12'!$R:$R,0))</f>
        <v>SMBs</v>
      </c>
      <c r="AS291" s="23" t="str">
        <f>INDEX('Step 2-12'!$AA:$AA,MATCH('Step 2-12'!$AH291,'Step 2-12'!$R:$R,0))</f>
        <v>Pro</v>
      </c>
      <c r="AT291" s="23" t="str">
        <f>INDEX('Step 2-12'!$AB:$AB,MATCH('Step 2-12'!$AH291,'Step 2-12'!$R:$R,0))</f>
        <v>Monthly</v>
      </c>
      <c r="AU291" s="23" t="str">
        <f>INDEX($J$20:$J$1603,MATCH($AH291,$B$20:$B$1603,0))</f>
        <v/>
      </c>
    </row>
    <row r="292" spans="1:47" x14ac:dyDescent="0.25">
      <c r="A292" t="s">
        <v>329</v>
      </c>
      <c r="B292" t="s">
        <v>326</v>
      </c>
      <c r="C292" t="s">
        <v>17</v>
      </c>
      <c r="D292" s="1" t="s">
        <v>18</v>
      </c>
      <c r="E292" s="1">
        <v>45652</v>
      </c>
      <c r="F292" s="1">
        <v>45658</v>
      </c>
      <c r="G292" t="s">
        <v>19</v>
      </c>
      <c r="H292">
        <v>75</v>
      </c>
      <c r="I292" s="23" t="str">
        <f>IF(AND(E292&lt;=EOMONTH('Step 1'!$C$7,0),F292&gt;='Step 1'!$C$7),"Yes","No")</f>
        <v>No</v>
      </c>
      <c r="J292" s="23" t="str">
        <f>IF(I292="Yes",IF(COUNTIFS($B$21:$B292,B292,$I$21:$I292,"Yes")=1,"Yes",""),"")</f>
        <v/>
      </c>
      <c r="K292" s="23" t="str">
        <f>IF(J292="Yes",IF(COUNTIFS($B:$B,B292,$F:$F,"&gt;="&amp;'Step 1'!$C$8)&gt;0,"Retained","Churned"),"")</f>
        <v/>
      </c>
      <c r="L292" s="24">
        <f>_xlfn.MINIFS($E:$E,$B:$B,B292)</f>
        <v>45559</v>
      </c>
      <c r="M292" s="24" t="str">
        <f>INDEX($C:$C,MATCH($L292,$E:$E,0))</f>
        <v>Basic</v>
      </c>
      <c r="N292" s="24" t="str">
        <f>INDEX($D:$D,MATCH($L292,$E:$E,0))</f>
        <v>Monthly</v>
      </c>
      <c r="O292" s="23" t="str">
        <f>INDEX('Step 2-12'!$W:$W,MATCH('Step 2-12'!$B292,'Step 2-12'!$R:$R,0))</f>
        <v>Education</v>
      </c>
      <c r="P292" s="23" t="str">
        <f>INDEX('Step 2-12'!$Z:$Z,MATCH('Step 2-12'!$B292,'Step 2-12'!$R:$R,0))</f>
        <v>Affiliate</v>
      </c>
      <c r="AG292" t="s">
        <v>2084</v>
      </c>
      <c r="AH292" t="s">
        <v>181</v>
      </c>
      <c r="AI292" t="s">
        <v>186</v>
      </c>
      <c r="AJ292" s="1">
        <v>45578</v>
      </c>
      <c r="AK292" t="s">
        <v>50</v>
      </c>
      <c r="AL292" t="s">
        <v>18</v>
      </c>
      <c r="AM292">
        <v>135</v>
      </c>
      <c r="AN292">
        <v>110.7</v>
      </c>
      <c r="AO292" s="24" t="str">
        <f>INDEX('Step 2-12'!$Z:$Z,MATCH('Step 2-12'!$AH292,'Step 2-12'!$R:$R,0))</f>
        <v>Content</v>
      </c>
      <c r="AP292" s="24" t="str">
        <f>INDEX('Step 2-12'!$V:$V,MATCH('Step 2-12'!$AH292,'Step 2-12'!$R:$R,0))</f>
        <v>Europe</v>
      </c>
      <c r="AQ292" s="24" t="str">
        <f>INDEX('Step 2-12'!$W:$W,MATCH('Step 2-12'!$AH292,'Step 2-12'!$R:$R,0))</f>
        <v>Tech</v>
      </c>
      <c r="AR292" s="24" t="str">
        <f>INDEX('Step 2-12'!$X:$X,MATCH('Step 2-12'!$AH292,'Step 2-12'!$R:$R,0))</f>
        <v>SMBs</v>
      </c>
      <c r="AS292" s="23" t="str">
        <f>INDEX('Step 2-12'!$AA:$AA,MATCH('Step 2-12'!$AH292,'Step 2-12'!$R:$R,0))</f>
        <v>Pro</v>
      </c>
      <c r="AT292" s="23" t="str">
        <f>INDEX('Step 2-12'!$AB:$AB,MATCH('Step 2-12'!$AH292,'Step 2-12'!$R:$R,0))</f>
        <v>Monthly</v>
      </c>
      <c r="AU292" s="23" t="str">
        <f>INDEX($J$20:$J$1603,MATCH($AH292,$B$20:$B$1603,0))</f>
        <v/>
      </c>
    </row>
    <row r="293" spans="1:47" x14ac:dyDescent="0.25">
      <c r="A293" t="s">
        <v>330</v>
      </c>
      <c r="B293" t="s">
        <v>331</v>
      </c>
      <c r="C293" t="s">
        <v>17</v>
      </c>
      <c r="D293" s="1" t="s">
        <v>51</v>
      </c>
      <c r="E293" s="1">
        <v>45048</v>
      </c>
      <c r="F293" s="1">
        <v>45413</v>
      </c>
      <c r="G293" t="s">
        <v>19</v>
      </c>
      <c r="H293">
        <v>50</v>
      </c>
      <c r="I293" s="23" t="str">
        <f>IF(AND(E293&lt;=EOMONTH('Step 1'!$C$7,0),F293&gt;='Step 1'!$C$7),"Yes","No")</f>
        <v>No</v>
      </c>
      <c r="J293" s="23" t="str">
        <f>IF(I293="Yes",IF(COUNTIFS($B$21:$B293,B293,$I$21:$I293,"Yes")=1,"Yes",""),"")</f>
        <v/>
      </c>
      <c r="K293" s="23" t="str">
        <f>IF(J293="Yes",IF(COUNTIFS($B:$B,B293,$F:$F,"&gt;="&amp;'Step 1'!$C$8)&gt;0,"Retained","Churned"),"")</f>
        <v/>
      </c>
      <c r="L293" s="24">
        <f>_xlfn.MINIFS($E:$E,$B:$B,B293)</f>
        <v>45048</v>
      </c>
      <c r="M293" s="24" t="str">
        <f>INDEX($C:$C,MATCH($L293,$E:$E,0))</f>
        <v>Basic</v>
      </c>
      <c r="N293" s="24" t="str">
        <f>INDEX($D:$D,MATCH($L293,$E:$E,0))</f>
        <v>Annual</v>
      </c>
      <c r="O293" s="23" t="str">
        <f>INDEX('Step 2-12'!$W:$W,MATCH('Step 2-12'!$B293,'Step 2-12'!$R:$R,0))</f>
        <v>Retail</v>
      </c>
      <c r="P293" s="23" t="str">
        <f>INDEX('Step 2-12'!$Z:$Z,MATCH('Step 2-12'!$B293,'Step 2-12'!$R:$R,0))</f>
        <v>Social Media</v>
      </c>
      <c r="AG293" t="s">
        <v>2085</v>
      </c>
      <c r="AH293" t="s">
        <v>181</v>
      </c>
      <c r="AI293" t="s">
        <v>187</v>
      </c>
      <c r="AJ293" s="1">
        <v>45609</v>
      </c>
      <c r="AK293" t="s">
        <v>50</v>
      </c>
      <c r="AL293" t="s">
        <v>18</v>
      </c>
      <c r="AM293">
        <v>135</v>
      </c>
      <c r="AN293">
        <v>110.7</v>
      </c>
      <c r="AO293" s="24" t="str">
        <f>INDEX('Step 2-12'!$Z:$Z,MATCH('Step 2-12'!$AH293,'Step 2-12'!$R:$R,0))</f>
        <v>Content</v>
      </c>
      <c r="AP293" s="24" t="str">
        <f>INDEX('Step 2-12'!$V:$V,MATCH('Step 2-12'!$AH293,'Step 2-12'!$R:$R,0))</f>
        <v>Europe</v>
      </c>
      <c r="AQ293" s="24" t="str">
        <f>INDEX('Step 2-12'!$W:$W,MATCH('Step 2-12'!$AH293,'Step 2-12'!$R:$R,0))</f>
        <v>Tech</v>
      </c>
      <c r="AR293" s="24" t="str">
        <f>INDEX('Step 2-12'!$X:$X,MATCH('Step 2-12'!$AH293,'Step 2-12'!$R:$R,0))</f>
        <v>SMBs</v>
      </c>
      <c r="AS293" s="23" t="str">
        <f>INDEX('Step 2-12'!$AA:$AA,MATCH('Step 2-12'!$AH293,'Step 2-12'!$R:$R,0))</f>
        <v>Pro</v>
      </c>
      <c r="AT293" s="23" t="str">
        <f>INDEX('Step 2-12'!$AB:$AB,MATCH('Step 2-12'!$AH293,'Step 2-12'!$R:$R,0))</f>
        <v>Monthly</v>
      </c>
      <c r="AU293" s="23" t="str">
        <f>INDEX($J$20:$J$1603,MATCH($AH293,$B$20:$B$1603,0))</f>
        <v/>
      </c>
    </row>
    <row r="294" spans="1:47" x14ac:dyDescent="0.25">
      <c r="A294" t="s">
        <v>332</v>
      </c>
      <c r="B294" t="s">
        <v>331</v>
      </c>
      <c r="C294" t="s">
        <v>17</v>
      </c>
      <c r="D294" s="1" t="s">
        <v>51</v>
      </c>
      <c r="E294" s="1">
        <v>45414</v>
      </c>
      <c r="F294" s="1">
        <v>45658</v>
      </c>
      <c r="G294" t="s">
        <v>19</v>
      </c>
      <c r="H294">
        <v>50</v>
      </c>
      <c r="I294" s="23" t="str">
        <f>IF(AND(E294&lt;=EOMONTH('Step 1'!$C$7,0),F294&gt;='Step 1'!$C$7),"Yes","No")</f>
        <v>No</v>
      </c>
      <c r="J294" s="23" t="str">
        <f>IF(I294="Yes",IF(COUNTIFS($B$21:$B294,B294,$I$21:$I294,"Yes")=1,"Yes",""),"")</f>
        <v/>
      </c>
      <c r="K294" s="23" t="str">
        <f>IF(J294="Yes",IF(COUNTIFS($B:$B,B294,$F:$F,"&gt;="&amp;'Step 1'!$C$8)&gt;0,"Retained","Churned"),"")</f>
        <v/>
      </c>
      <c r="L294" s="24">
        <f>_xlfn.MINIFS($E:$E,$B:$B,B294)</f>
        <v>45048</v>
      </c>
      <c r="M294" s="24" t="str">
        <f>INDEX($C:$C,MATCH($L294,$E:$E,0))</f>
        <v>Basic</v>
      </c>
      <c r="N294" s="24" t="str">
        <f>INDEX($D:$D,MATCH($L294,$E:$E,0))</f>
        <v>Annual</v>
      </c>
      <c r="O294" s="23" t="str">
        <f>INDEX('Step 2-12'!$W:$W,MATCH('Step 2-12'!$B294,'Step 2-12'!$R:$R,0))</f>
        <v>Retail</v>
      </c>
      <c r="P294" s="23" t="str">
        <f>INDEX('Step 2-12'!$Z:$Z,MATCH('Step 2-12'!$B294,'Step 2-12'!$R:$R,0))</f>
        <v>Social Media</v>
      </c>
      <c r="AG294" t="s">
        <v>2086</v>
      </c>
      <c r="AH294" t="s">
        <v>181</v>
      </c>
      <c r="AI294" t="s">
        <v>187</v>
      </c>
      <c r="AJ294" s="1">
        <v>45639</v>
      </c>
      <c r="AK294" t="s">
        <v>50</v>
      </c>
      <c r="AL294" t="s">
        <v>18</v>
      </c>
      <c r="AM294">
        <v>135</v>
      </c>
      <c r="AN294">
        <v>110.7</v>
      </c>
      <c r="AO294" s="24" t="str">
        <f>INDEX('Step 2-12'!$Z:$Z,MATCH('Step 2-12'!$AH294,'Step 2-12'!$R:$R,0))</f>
        <v>Content</v>
      </c>
      <c r="AP294" s="24" t="str">
        <f>INDEX('Step 2-12'!$V:$V,MATCH('Step 2-12'!$AH294,'Step 2-12'!$R:$R,0))</f>
        <v>Europe</v>
      </c>
      <c r="AQ294" s="24" t="str">
        <f>INDEX('Step 2-12'!$W:$W,MATCH('Step 2-12'!$AH294,'Step 2-12'!$R:$R,0))</f>
        <v>Tech</v>
      </c>
      <c r="AR294" s="24" t="str">
        <f>INDEX('Step 2-12'!$X:$X,MATCH('Step 2-12'!$AH294,'Step 2-12'!$R:$R,0))</f>
        <v>SMBs</v>
      </c>
      <c r="AS294" s="23" t="str">
        <f>INDEX('Step 2-12'!$AA:$AA,MATCH('Step 2-12'!$AH294,'Step 2-12'!$R:$R,0))</f>
        <v>Pro</v>
      </c>
      <c r="AT294" s="23" t="str">
        <f>INDEX('Step 2-12'!$AB:$AB,MATCH('Step 2-12'!$AH294,'Step 2-12'!$R:$R,0))</f>
        <v>Monthly</v>
      </c>
      <c r="AU294" s="23" t="str">
        <f>INDEX($J$20:$J$1603,MATCH($AH294,$B$20:$B$1603,0))</f>
        <v/>
      </c>
    </row>
    <row r="295" spans="1:47" x14ac:dyDescent="0.25">
      <c r="A295" t="s">
        <v>333</v>
      </c>
      <c r="B295" t="s">
        <v>334</v>
      </c>
      <c r="C295" t="s">
        <v>17</v>
      </c>
      <c r="D295" s="1" t="s">
        <v>18</v>
      </c>
      <c r="E295" s="1">
        <v>44922</v>
      </c>
      <c r="F295" s="1">
        <v>44952</v>
      </c>
      <c r="G295" t="s">
        <v>19</v>
      </c>
      <c r="H295">
        <v>75</v>
      </c>
      <c r="I295" s="23" t="str">
        <f>IF(AND(E295&lt;=EOMONTH('Step 1'!$C$7,0),F295&gt;='Step 1'!$C$7),"Yes","No")</f>
        <v>Yes</v>
      </c>
      <c r="J295" s="23" t="str">
        <f>IF(I295="Yes",IF(COUNTIFS($B$21:$B295,B295,$I$21:$I295,"Yes")=1,"Yes",""),"")</f>
        <v>Yes</v>
      </c>
      <c r="K295" s="23" t="str">
        <f>IF(J295="Yes",IF(COUNTIFS($B:$B,B295,$F:$F,"&gt;="&amp;'Step 1'!$C$8)&gt;0,"Retained","Churned"),"")</f>
        <v>Retained</v>
      </c>
      <c r="L295" s="24">
        <f>_xlfn.MINIFS($E:$E,$B:$B,B295)</f>
        <v>44922</v>
      </c>
      <c r="M295" s="24" t="str">
        <f>INDEX($C:$C,MATCH($L295,$E:$E,0))</f>
        <v>Basic</v>
      </c>
      <c r="N295" s="24" t="str">
        <f>INDEX($D:$D,MATCH($L295,$E:$E,0))</f>
        <v>Monthly</v>
      </c>
      <c r="O295" s="23" t="str">
        <f>INDEX('Step 2-12'!$W:$W,MATCH('Step 2-12'!$B295,'Step 2-12'!$R:$R,0))</f>
        <v>Tech</v>
      </c>
      <c r="P295" s="23" t="str">
        <f>INDEX('Step 2-12'!$Z:$Z,MATCH('Step 2-12'!$B295,'Step 2-12'!$R:$R,0))</f>
        <v>Paid Search</v>
      </c>
      <c r="AG295" t="s">
        <v>2087</v>
      </c>
      <c r="AH295" t="s">
        <v>181</v>
      </c>
      <c r="AI295" t="s">
        <v>188</v>
      </c>
      <c r="AJ295" s="1">
        <v>45640</v>
      </c>
      <c r="AK295" t="s">
        <v>50</v>
      </c>
      <c r="AL295" t="s">
        <v>18</v>
      </c>
      <c r="AM295">
        <v>135</v>
      </c>
      <c r="AN295">
        <v>110.7</v>
      </c>
      <c r="AO295" s="24" t="str">
        <f>INDEX('Step 2-12'!$Z:$Z,MATCH('Step 2-12'!$AH295,'Step 2-12'!$R:$R,0))</f>
        <v>Content</v>
      </c>
      <c r="AP295" s="24" t="str">
        <f>INDEX('Step 2-12'!$V:$V,MATCH('Step 2-12'!$AH295,'Step 2-12'!$R:$R,0))</f>
        <v>Europe</v>
      </c>
      <c r="AQ295" s="24" t="str">
        <f>INDEX('Step 2-12'!$W:$W,MATCH('Step 2-12'!$AH295,'Step 2-12'!$R:$R,0))</f>
        <v>Tech</v>
      </c>
      <c r="AR295" s="24" t="str">
        <f>INDEX('Step 2-12'!$X:$X,MATCH('Step 2-12'!$AH295,'Step 2-12'!$R:$R,0))</f>
        <v>SMBs</v>
      </c>
      <c r="AS295" s="23" t="str">
        <f>INDEX('Step 2-12'!$AA:$AA,MATCH('Step 2-12'!$AH295,'Step 2-12'!$R:$R,0))</f>
        <v>Pro</v>
      </c>
      <c r="AT295" s="23" t="str">
        <f>INDEX('Step 2-12'!$AB:$AB,MATCH('Step 2-12'!$AH295,'Step 2-12'!$R:$R,0))</f>
        <v>Monthly</v>
      </c>
      <c r="AU295" s="23" t="str">
        <f>INDEX($J$20:$J$1603,MATCH($AH295,$B$20:$B$1603,0))</f>
        <v/>
      </c>
    </row>
    <row r="296" spans="1:47" x14ac:dyDescent="0.25">
      <c r="A296" t="s">
        <v>335</v>
      </c>
      <c r="B296" t="s">
        <v>334</v>
      </c>
      <c r="C296" t="s">
        <v>17</v>
      </c>
      <c r="D296" s="1" t="s">
        <v>18</v>
      </c>
      <c r="E296" s="1">
        <v>44953</v>
      </c>
      <c r="F296" s="1">
        <v>44983</v>
      </c>
      <c r="G296" t="s">
        <v>73</v>
      </c>
      <c r="H296">
        <v>75</v>
      </c>
      <c r="I296" s="23" t="str">
        <f>IF(AND(E296&lt;=EOMONTH('Step 1'!$C$7,0),F296&gt;='Step 1'!$C$7),"Yes","No")</f>
        <v>Yes</v>
      </c>
      <c r="J296" s="23" t="str">
        <f>IF(I296="Yes",IF(COUNTIFS($B$21:$B296,B296,$I$21:$I296,"Yes")=1,"Yes",""),"")</f>
        <v/>
      </c>
      <c r="K296" s="23" t="str">
        <f>IF(J296="Yes",IF(COUNTIFS($B:$B,B296,$F:$F,"&gt;="&amp;'Step 1'!$C$8)&gt;0,"Retained","Churned"),"")</f>
        <v/>
      </c>
      <c r="L296" s="24">
        <f>_xlfn.MINIFS($E:$E,$B:$B,B296)</f>
        <v>44922</v>
      </c>
      <c r="M296" s="24" t="str">
        <f>INDEX($C:$C,MATCH($L296,$E:$E,0))</f>
        <v>Basic</v>
      </c>
      <c r="N296" s="24" t="str">
        <f>INDEX($D:$D,MATCH($L296,$E:$E,0))</f>
        <v>Monthly</v>
      </c>
      <c r="O296" s="23" t="str">
        <f>INDEX('Step 2-12'!$W:$W,MATCH('Step 2-12'!$B296,'Step 2-12'!$R:$R,0))</f>
        <v>Tech</v>
      </c>
      <c r="P296" s="23" t="str">
        <f>INDEX('Step 2-12'!$Z:$Z,MATCH('Step 2-12'!$B296,'Step 2-12'!$R:$R,0))</f>
        <v>Paid Search</v>
      </c>
      <c r="AG296" t="s">
        <v>2088</v>
      </c>
      <c r="AH296" t="s">
        <v>310</v>
      </c>
      <c r="AI296" t="s">
        <v>309</v>
      </c>
      <c r="AJ296" s="1">
        <v>45325</v>
      </c>
      <c r="AK296" t="s">
        <v>17</v>
      </c>
      <c r="AL296" t="s">
        <v>18</v>
      </c>
      <c r="AM296">
        <v>75</v>
      </c>
      <c r="AN296">
        <v>60</v>
      </c>
      <c r="AO296" s="24" t="str">
        <f>INDEX('Step 2-12'!$Z:$Z,MATCH('Step 2-12'!$AH296,'Step 2-12'!$R:$R,0))</f>
        <v>Paid Search</v>
      </c>
      <c r="AP296" s="24" t="str">
        <f>INDEX('Step 2-12'!$V:$V,MATCH('Step 2-12'!$AH296,'Step 2-12'!$R:$R,0))</f>
        <v>North America</v>
      </c>
      <c r="AQ296" s="24" t="str">
        <f>INDEX('Step 2-12'!$W:$W,MATCH('Step 2-12'!$AH296,'Step 2-12'!$R:$R,0))</f>
        <v>Education</v>
      </c>
      <c r="AR296" s="24" t="str">
        <f>INDEX('Step 2-12'!$X:$X,MATCH('Step 2-12'!$AH296,'Step 2-12'!$R:$R,0))</f>
        <v>Enterprise</v>
      </c>
      <c r="AS296" s="23" t="str">
        <f>INDEX('Step 2-12'!$AA:$AA,MATCH('Step 2-12'!$AH296,'Step 2-12'!$R:$R,0))</f>
        <v>Pro</v>
      </c>
      <c r="AT296" s="23" t="str">
        <f>INDEX('Step 2-12'!$AB:$AB,MATCH('Step 2-12'!$AH296,'Step 2-12'!$R:$R,0))</f>
        <v>Monthly</v>
      </c>
      <c r="AU296" s="23" t="str">
        <f>INDEX($J$20:$J$1603,MATCH($AH296,$B$20:$B$1603,0))</f>
        <v/>
      </c>
    </row>
    <row r="297" spans="1:47" x14ac:dyDescent="0.25">
      <c r="A297" t="s">
        <v>336</v>
      </c>
      <c r="B297" t="s">
        <v>334</v>
      </c>
      <c r="C297" t="s">
        <v>50</v>
      </c>
      <c r="D297" s="1" t="s">
        <v>18</v>
      </c>
      <c r="E297" s="1">
        <v>44984</v>
      </c>
      <c r="F297" s="1">
        <v>45014</v>
      </c>
      <c r="G297" t="s">
        <v>19</v>
      </c>
      <c r="H297">
        <v>135</v>
      </c>
      <c r="I297" s="23" t="str">
        <f>IF(AND(E297&lt;=EOMONTH('Step 1'!$C$7,0),F297&gt;='Step 1'!$C$7),"Yes","No")</f>
        <v>No</v>
      </c>
      <c r="J297" s="23" t="str">
        <f>IF(I297="Yes",IF(COUNTIFS($B$21:$B297,B297,$I$21:$I297,"Yes")=1,"Yes",""),"")</f>
        <v/>
      </c>
      <c r="K297" s="23" t="str">
        <f>IF(J297="Yes",IF(COUNTIFS($B:$B,B297,$F:$F,"&gt;="&amp;'Step 1'!$C$8)&gt;0,"Retained","Churned"),"")</f>
        <v/>
      </c>
      <c r="L297" s="24">
        <f>_xlfn.MINIFS($E:$E,$B:$B,B297)</f>
        <v>44922</v>
      </c>
      <c r="M297" s="24" t="str">
        <f>INDEX($C:$C,MATCH($L297,$E:$E,0))</f>
        <v>Basic</v>
      </c>
      <c r="N297" s="24" t="str">
        <f>INDEX($D:$D,MATCH($L297,$E:$E,0))</f>
        <v>Monthly</v>
      </c>
      <c r="O297" s="23" t="str">
        <f>INDEX('Step 2-12'!$W:$W,MATCH('Step 2-12'!$B297,'Step 2-12'!$R:$R,0))</f>
        <v>Tech</v>
      </c>
      <c r="P297" s="23" t="str">
        <f>INDEX('Step 2-12'!$Z:$Z,MATCH('Step 2-12'!$B297,'Step 2-12'!$R:$R,0))</f>
        <v>Paid Search</v>
      </c>
      <c r="AG297" t="s">
        <v>2089</v>
      </c>
      <c r="AH297" t="s">
        <v>310</v>
      </c>
      <c r="AI297" t="s">
        <v>309</v>
      </c>
      <c r="AJ297" s="1">
        <v>45354</v>
      </c>
      <c r="AK297" t="s">
        <v>17</v>
      </c>
      <c r="AL297" t="s">
        <v>18</v>
      </c>
      <c r="AM297">
        <v>75</v>
      </c>
      <c r="AN297">
        <v>60</v>
      </c>
      <c r="AO297" s="24" t="str">
        <f>INDEX('Step 2-12'!$Z:$Z,MATCH('Step 2-12'!$AH297,'Step 2-12'!$R:$R,0))</f>
        <v>Paid Search</v>
      </c>
      <c r="AP297" s="24" t="str">
        <f>INDEX('Step 2-12'!$V:$V,MATCH('Step 2-12'!$AH297,'Step 2-12'!$R:$R,0))</f>
        <v>North America</v>
      </c>
      <c r="AQ297" s="24" t="str">
        <f>INDEX('Step 2-12'!$W:$W,MATCH('Step 2-12'!$AH297,'Step 2-12'!$R:$R,0))</f>
        <v>Education</v>
      </c>
      <c r="AR297" s="24" t="str">
        <f>INDEX('Step 2-12'!$X:$X,MATCH('Step 2-12'!$AH297,'Step 2-12'!$R:$R,0))</f>
        <v>Enterprise</v>
      </c>
      <c r="AS297" s="23" t="str">
        <f>INDEX('Step 2-12'!$AA:$AA,MATCH('Step 2-12'!$AH297,'Step 2-12'!$R:$R,0))</f>
        <v>Pro</v>
      </c>
      <c r="AT297" s="23" t="str">
        <f>INDEX('Step 2-12'!$AB:$AB,MATCH('Step 2-12'!$AH297,'Step 2-12'!$R:$R,0))</f>
        <v>Monthly</v>
      </c>
      <c r="AU297" s="23" t="str">
        <f>INDEX($J$20:$J$1603,MATCH($AH297,$B$20:$B$1603,0))</f>
        <v/>
      </c>
    </row>
    <row r="298" spans="1:47" x14ac:dyDescent="0.25">
      <c r="A298" t="s">
        <v>337</v>
      </c>
      <c r="B298" t="s">
        <v>334</v>
      </c>
      <c r="C298" t="s">
        <v>50</v>
      </c>
      <c r="D298" s="1" t="s">
        <v>18</v>
      </c>
      <c r="E298" s="1">
        <v>45015</v>
      </c>
      <c r="F298" s="1">
        <v>45045</v>
      </c>
      <c r="G298" t="s">
        <v>19</v>
      </c>
      <c r="H298">
        <v>135</v>
      </c>
      <c r="I298" s="23" t="str">
        <f>IF(AND(E298&lt;=EOMONTH('Step 1'!$C$7,0),F298&gt;='Step 1'!$C$7),"Yes","No")</f>
        <v>No</v>
      </c>
      <c r="J298" s="23" t="str">
        <f>IF(I298="Yes",IF(COUNTIFS($B$21:$B298,B298,$I$21:$I298,"Yes")=1,"Yes",""),"")</f>
        <v/>
      </c>
      <c r="K298" s="23" t="str">
        <f>IF(J298="Yes",IF(COUNTIFS($B:$B,B298,$F:$F,"&gt;="&amp;'Step 1'!$C$8)&gt;0,"Retained","Churned"),"")</f>
        <v/>
      </c>
      <c r="L298" s="24">
        <f>_xlfn.MINIFS($E:$E,$B:$B,B298)</f>
        <v>44922</v>
      </c>
      <c r="M298" s="24" t="str">
        <f>INDEX($C:$C,MATCH($L298,$E:$E,0))</f>
        <v>Basic</v>
      </c>
      <c r="N298" s="24" t="str">
        <f>INDEX($D:$D,MATCH($L298,$E:$E,0))</f>
        <v>Monthly</v>
      </c>
      <c r="O298" s="23" t="str">
        <f>INDEX('Step 2-12'!$W:$W,MATCH('Step 2-12'!$B298,'Step 2-12'!$R:$R,0))</f>
        <v>Tech</v>
      </c>
      <c r="P298" s="23" t="str">
        <f>INDEX('Step 2-12'!$Z:$Z,MATCH('Step 2-12'!$B298,'Step 2-12'!$R:$R,0))</f>
        <v>Paid Search</v>
      </c>
      <c r="AG298" t="s">
        <v>2090</v>
      </c>
      <c r="AH298" t="s">
        <v>310</v>
      </c>
      <c r="AI298" t="s">
        <v>311</v>
      </c>
      <c r="AJ298" s="1">
        <v>45356</v>
      </c>
      <c r="AK298" t="s">
        <v>17</v>
      </c>
      <c r="AL298" t="s">
        <v>18</v>
      </c>
      <c r="AM298">
        <v>75</v>
      </c>
      <c r="AN298">
        <v>60</v>
      </c>
      <c r="AO298" s="24" t="str">
        <f>INDEX('Step 2-12'!$Z:$Z,MATCH('Step 2-12'!$AH298,'Step 2-12'!$R:$R,0))</f>
        <v>Paid Search</v>
      </c>
      <c r="AP298" s="24" t="str">
        <f>INDEX('Step 2-12'!$V:$V,MATCH('Step 2-12'!$AH298,'Step 2-12'!$R:$R,0))</f>
        <v>North America</v>
      </c>
      <c r="AQ298" s="24" t="str">
        <f>INDEX('Step 2-12'!$W:$W,MATCH('Step 2-12'!$AH298,'Step 2-12'!$R:$R,0))</f>
        <v>Education</v>
      </c>
      <c r="AR298" s="24" t="str">
        <f>INDEX('Step 2-12'!$X:$X,MATCH('Step 2-12'!$AH298,'Step 2-12'!$R:$R,0))</f>
        <v>Enterprise</v>
      </c>
      <c r="AS298" s="23" t="str">
        <f>INDEX('Step 2-12'!$AA:$AA,MATCH('Step 2-12'!$AH298,'Step 2-12'!$R:$R,0))</f>
        <v>Pro</v>
      </c>
      <c r="AT298" s="23" t="str">
        <f>INDEX('Step 2-12'!$AB:$AB,MATCH('Step 2-12'!$AH298,'Step 2-12'!$R:$R,0))</f>
        <v>Monthly</v>
      </c>
      <c r="AU298" s="23" t="str">
        <f>INDEX($J$20:$J$1603,MATCH($AH298,$B$20:$B$1603,0))</f>
        <v/>
      </c>
    </row>
    <row r="299" spans="1:47" x14ac:dyDescent="0.25">
      <c r="A299" t="s">
        <v>338</v>
      </c>
      <c r="B299" t="s">
        <v>334</v>
      </c>
      <c r="C299" t="s">
        <v>50</v>
      </c>
      <c r="D299" s="1" t="s">
        <v>18</v>
      </c>
      <c r="E299" s="1">
        <v>45046</v>
      </c>
      <c r="F299" s="1">
        <v>45076</v>
      </c>
      <c r="G299" t="s">
        <v>19</v>
      </c>
      <c r="H299">
        <v>135</v>
      </c>
      <c r="I299" s="23" t="str">
        <f>IF(AND(E299&lt;=EOMONTH('Step 1'!$C$7,0),F299&gt;='Step 1'!$C$7),"Yes","No")</f>
        <v>No</v>
      </c>
      <c r="J299" s="23" t="str">
        <f>IF(I299="Yes",IF(COUNTIFS($B$21:$B299,B299,$I$21:$I299,"Yes")=1,"Yes",""),"")</f>
        <v/>
      </c>
      <c r="K299" s="23" t="str">
        <f>IF(J299="Yes",IF(COUNTIFS($B:$B,B299,$F:$F,"&gt;="&amp;'Step 1'!$C$8)&gt;0,"Retained","Churned"),"")</f>
        <v/>
      </c>
      <c r="L299" s="24">
        <f>_xlfn.MINIFS($E:$E,$B:$B,B299)</f>
        <v>44922</v>
      </c>
      <c r="M299" s="24" t="str">
        <f>INDEX($C:$C,MATCH($L299,$E:$E,0))</f>
        <v>Basic</v>
      </c>
      <c r="N299" s="24" t="str">
        <f>INDEX($D:$D,MATCH($L299,$E:$E,0))</f>
        <v>Monthly</v>
      </c>
      <c r="O299" s="23" t="str">
        <f>INDEX('Step 2-12'!$W:$W,MATCH('Step 2-12'!$B299,'Step 2-12'!$R:$R,0))</f>
        <v>Tech</v>
      </c>
      <c r="P299" s="23" t="str">
        <f>INDEX('Step 2-12'!$Z:$Z,MATCH('Step 2-12'!$B299,'Step 2-12'!$R:$R,0))</f>
        <v>Paid Search</v>
      </c>
      <c r="AG299" t="s">
        <v>2091</v>
      </c>
      <c r="AH299" t="s">
        <v>310</v>
      </c>
      <c r="AI299" t="s">
        <v>312</v>
      </c>
      <c r="AJ299" s="1">
        <v>45387</v>
      </c>
      <c r="AK299" t="s">
        <v>17</v>
      </c>
      <c r="AL299" t="s">
        <v>18</v>
      </c>
      <c r="AM299">
        <v>75</v>
      </c>
      <c r="AN299">
        <v>60</v>
      </c>
      <c r="AO299" s="24" t="str">
        <f>INDEX('Step 2-12'!$Z:$Z,MATCH('Step 2-12'!$AH299,'Step 2-12'!$R:$R,0))</f>
        <v>Paid Search</v>
      </c>
      <c r="AP299" s="24" t="str">
        <f>INDEX('Step 2-12'!$V:$V,MATCH('Step 2-12'!$AH299,'Step 2-12'!$R:$R,0))</f>
        <v>North America</v>
      </c>
      <c r="AQ299" s="24" t="str">
        <f>INDEX('Step 2-12'!$W:$W,MATCH('Step 2-12'!$AH299,'Step 2-12'!$R:$R,0))</f>
        <v>Education</v>
      </c>
      <c r="AR299" s="24" t="str">
        <f>INDEX('Step 2-12'!$X:$X,MATCH('Step 2-12'!$AH299,'Step 2-12'!$R:$R,0))</f>
        <v>Enterprise</v>
      </c>
      <c r="AS299" s="23" t="str">
        <f>INDEX('Step 2-12'!$AA:$AA,MATCH('Step 2-12'!$AH299,'Step 2-12'!$R:$R,0))</f>
        <v>Pro</v>
      </c>
      <c r="AT299" s="23" t="str">
        <f>INDEX('Step 2-12'!$AB:$AB,MATCH('Step 2-12'!$AH299,'Step 2-12'!$R:$R,0))</f>
        <v>Monthly</v>
      </c>
      <c r="AU299" s="23" t="str">
        <f>INDEX($J$20:$J$1603,MATCH($AH299,$B$20:$B$1603,0))</f>
        <v/>
      </c>
    </row>
    <row r="300" spans="1:47" x14ac:dyDescent="0.25">
      <c r="A300" t="s">
        <v>339</v>
      </c>
      <c r="B300" t="s">
        <v>334</v>
      </c>
      <c r="C300" t="s">
        <v>50</v>
      </c>
      <c r="D300" s="1" t="s">
        <v>18</v>
      </c>
      <c r="E300" s="1">
        <v>45077</v>
      </c>
      <c r="F300" s="1">
        <v>45107</v>
      </c>
      <c r="G300" t="s">
        <v>19</v>
      </c>
      <c r="H300">
        <v>135</v>
      </c>
      <c r="I300" s="23" t="str">
        <f>IF(AND(E300&lt;=EOMONTH('Step 1'!$C$7,0),F300&gt;='Step 1'!$C$7),"Yes","No")</f>
        <v>No</v>
      </c>
      <c r="J300" s="23" t="str">
        <f>IF(I300="Yes",IF(COUNTIFS($B$21:$B300,B300,$I$21:$I300,"Yes")=1,"Yes",""),"")</f>
        <v/>
      </c>
      <c r="K300" s="23" t="str">
        <f>IF(J300="Yes",IF(COUNTIFS($B:$B,B300,$F:$F,"&gt;="&amp;'Step 1'!$C$8)&gt;0,"Retained","Churned"),"")</f>
        <v/>
      </c>
      <c r="L300" s="24">
        <f>_xlfn.MINIFS($E:$E,$B:$B,B300)</f>
        <v>44922</v>
      </c>
      <c r="M300" s="24" t="str">
        <f>INDEX($C:$C,MATCH($L300,$E:$E,0))</f>
        <v>Basic</v>
      </c>
      <c r="N300" s="24" t="str">
        <f>INDEX($D:$D,MATCH($L300,$E:$E,0))</f>
        <v>Monthly</v>
      </c>
      <c r="O300" s="23" t="str">
        <f>INDEX('Step 2-12'!$W:$W,MATCH('Step 2-12'!$B300,'Step 2-12'!$R:$R,0))</f>
        <v>Tech</v>
      </c>
      <c r="P300" s="23" t="str">
        <f>INDEX('Step 2-12'!$Z:$Z,MATCH('Step 2-12'!$B300,'Step 2-12'!$R:$R,0))</f>
        <v>Paid Search</v>
      </c>
      <c r="AG300" t="s">
        <v>2092</v>
      </c>
      <c r="AH300" t="s">
        <v>310</v>
      </c>
      <c r="AI300" t="s">
        <v>312</v>
      </c>
      <c r="AJ300" s="1">
        <v>45417</v>
      </c>
      <c r="AK300" t="s">
        <v>17</v>
      </c>
      <c r="AL300" t="s">
        <v>18</v>
      </c>
      <c r="AM300">
        <v>75</v>
      </c>
      <c r="AN300">
        <v>60</v>
      </c>
      <c r="AO300" s="24" t="str">
        <f>INDEX('Step 2-12'!$Z:$Z,MATCH('Step 2-12'!$AH300,'Step 2-12'!$R:$R,0))</f>
        <v>Paid Search</v>
      </c>
      <c r="AP300" s="24" t="str">
        <f>INDEX('Step 2-12'!$V:$V,MATCH('Step 2-12'!$AH300,'Step 2-12'!$R:$R,0))</f>
        <v>North America</v>
      </c>
      <c r="AQ300" s="24" t="str">
        <f>INDEX('Step 2-12'!$W:$W,MATCH('Step 2-12'!$AH300,'Step 2-12'!$R:$R,0))</f>
        <v>Education</v>
      </c>
      <c r="AR300" s="24" t="str">
        <f>INDEX('Step 2-12'!$X:$X,MATCH('Step 2-12'!$AH300,'Step 2-12'!$R:$R,0))</f>
        <v>Enterprise</v>
      </c>
      <c r="AS300" s="23" t="str">
        <f>INDEX('Step 2-12'!$AA:$AA,MATCH('Step 2-12'!$AH300,'Step 2-12'!$R:$R,0))</f>
        <v>Pro</v>
      </c>
      <c r="AT300" s="23" t="str">
        <f>INDEX('Step 2-12'!$AB:$AB,MATCH('Step 2-12'!$AH300,'Step 2-12'!$R:$R,0))</f>
        <v>Monthly</v>
      </c>
      <c r="AU300" s="23" t="str">
        <f>INDEX($J$20:$J$1603,MATCH($AH300,$B$20:$B$1603,0))</f>
        <v/>
      </c>
    </row>
    <row r="301" spans="1:47" x14ac:dyDescent="0.25">
      <c r="A301" t="s">
        <v>340</v>
      </c>
      <c r="B301" t="s">
        <v>334</v>
      </c>
      <c r="C301" t="s">
        <v>50</v>
      </c>
      <c r="D301" s="1" t="s">
        <v>18</v>
      </c>
      <c r="E301" s="1">
        <v>45108</v>
      </c>
      <c r="F301" s="1">
        <v>45138</v>
      </c>
      <c r="G301" t="s">
        <v>19</v>
      </c>
      <c r="H301">
        <v>135</v>
      </c>
      <c r="I301" s="23" t="str">
        <f>IF(AND(E301&lt;=EOMONTH('Step 1'!$C$7,0),F301&gt;='Step 1'!$C$7),"Yes","No")</f>
        <v>No</v>
      </c>
      <c r="J301" s="23" t="str">
        <f>IF(I301="Yes",IF(COUNTIFS($B$21:$B301,B301,$I$21:$I301,"Yes")=1,"Yes",""),"")</f>
        <v/>
      </c>
      <c r="K301" s="23" t="str">
        <f>IF(J301="Yes",IF(COUNTIFS($B:$B,B301,$F:$F,"&gt;="&amp;'Step 1'!$C$8)&gt;0,"Retained","Churned"),"")</f>
        <v/>
      </c>
      <c r="L301" s="24">
        <f>_xlfn.MINIFS($E:$E,$B:$B,B301)</f>
        <v>44922</v>
      </c>
      <c r="M301" s="24" t="str">
        <f>INDEX($C:$C,MATCH($L301,$E:$E,0))</f>
        <v>Basic</v>
      </c>
      <c r="N301" s="24" t="str">
        <f>INDEX($D:$D,MATCH($L301,$E:$E,0))</f>
        <v>Monthly</v>
      </c>
      <c r="O301" s="23" t="str">
        <f>INDEX('Step 2-12'!$W:$W,MATCH('Step 2-12'!$B301,'Step 2-12'!$R:$R,0))</f>
        <v>Tech</v>
      </c>
      <c r="P301" s="23" t="str">
        <f>INDEX('Step 2-12'!$Z:$Z,MATCH('Step 2-12'!$B301,'Step 2-12'!$R:$R,0))</f>
        <v>Paid Search</v>
      </c>
      <c r="AG301" t="s">
        <v>2093</v>
      </c>
      <c r="AH301" t="s">
        <v>310</v>
      </c>
      <c r="AI301" t="s">
        <v>313</v>
      </c>
      <c r="AJ301" s="1">
        <v>45418</v>
      </c>
      <c r="AK301" t="s">
        <v>17</v>
      </c>
      <c r="AL301" t="s">
        <v>18</v>
      </c>
      <c r="AM301">
        <v>75</v>
      </c>
      <c r="AN301">
        <v>60</v>
      </c>
      <c r="AO301" s="24" t="str">
        <f>INDEX('Step 2-12'!$Z:$Z,MATCH('Step 2-12'!$AH301,'Step 2-12'!$R:$R,0))</f>
        <v>Paid Search</v>
      </c>
      <c r="AP301" s="24" t="str">
        <f>INDEX('Step 2-12'!$V:$V,MATCH('Step 2-12'!$AH301,'Step 2-12'!$R:$R,0))</f>
        <v>North America</v>
      </c>
      <c r="AQ301" s="24" t="str">
        <f>INDEX('Step 2-12'!$W:$W,MATCH('Step 2-12'!$AH301,'Step 2-12'!$R:$R,0))</f>
        <v>Education</v>
      </c>
      <c r="AR301" s="24" t="str">
        <f>INDEX('Step 2-12'!$X:$X,MATCH('Step 2-12'!$AH301,'Step 2-12'!$R:$R,0))</f>
        <v>Enterprise</v>
      </c>
      <c r="AS301" s="23" t="str">
        <f>INDEX('Step 2-12'!$AA:$AA,MATCH('Step 2-12'!$AH301,'Step 2-12'!$R:$R,0))</f>
        <v>Pro</v>
      </c>
      <c r="AT301" s="23" t="str">
        <f>INDEX('Step 2-12'!$AB:$AB,MATCH('Step 2-12'!$AH301,'Step 2-12'!$R:$R,0))</f>
        <v>Monthly</v>
      </c>
      <c r="AU301" s="23" t="str">
        <f>INDEX($J$20:$J$1603,MATCH($AH301,$B$20:$B$1603,0))</f>
        <v/>
      </c>
    </row>
    <row r="302" spans="1:47" x14ac:dyDescent="0.25">
      <c r="A302" t="s">
        <v>341</v>
      </c>
      <c r="B302" t="s">
        <v>334</v>
      </c>
      <c r="C302" t="s">
        <v>50</v>
      </c>
      <c r="D302" s="1" t="s">
        <v>18</v>
      </c>
      <c r="E302" s="1">
        <v>45139</v>
      </c>
      <c r="F302" s="1">
        <v>45169</v>
      </c>
      <c r="G302" t="s">
        <v>19</v>
      </c>
      <c r="H302">
        <v>135</v>
      </c>
      <c r="I302" s="23" t="str">
        <f>IF(AND(E302&lt;=EOMONTH('Step 1'!$C$7,0),F302&gt;='Step 1'!$C$7),"Yes","No")</f>
        <v>No</v>
      </c>
      <c r="J302" s="23" t="str">
        <f>IF(I302="Yes",IF(COUNTIFS($B$21:$B302,B302,$I$21:$I302,"Yes")=1,"Yes",""),"")</f>
        <v/>
      </c>
      <c r="K302" s="23" t="str">
        <f>IF(J302="Yes",IF(COUNTIFS($B:$B,B302,$F:$F,"&gt;="&amp;'Step 1'!$C$8)&gt;0,"Retained","Churned"),"")</f>
        <v/>
      </c>
      <c r="L302" s="24">
        <f>_xlfn.MINIFS($E:$E,$B:$B,B302)</f>
        <v>44922</v>
      </c>
      <c r="M302" s="24" t="str">
        <f>INDEX($C:$C,MATCH($L302,$E:$E,0))</f>
        <v>Basic</v>
      </c>
      <c r="N302" s="24" t="str">
        <f>INDEX($D:$D,MATCH($L302,$E:$E,0))</f>
        <v>Monthly</v>
      </c>
      <c r="O302" s="23" t="str">
        <f>INDEX('Step 2-12'!$W:$W,MATCH('Step 2-12'!$B302,'Step 2-12'!$R:$R,0))</f>
        <v>Tech</v>
      </c>
      <c r="P302" s="23" t="str">
        <f>INDEX('Step 2-12'!$Z:$Z,MATCH('Step 2-12'!$B302,'Step 2-12'!$R:$R,0))</f>
        <v>Paid Search</v>
      </c>
      <c r="AG302" t="s">
        <v>2094</v>
      </c>
      <c r="AH302" t="s">
        <v>310</v>
      </c>
      <c r="AI302" t="s">
        <v>314</v>
      </c>
      <c r="AJ302" s="1">
        <v>45449</v>
      </c>
      <c r="AK302" t="s">
        <v>17</v>
      </c>
      <c r="AL302" t="s">
        <v>18</v>
      </c>
      <c r="AM302">
        <v>75</v>
      </c>
      <c r="AN302">
        <v>60</v>
      </c>
      <c r="AO302" s="24" t="str">
        <f>INDEX('Step 2-12'!$Z:$Z,MATCH('Step 2-12'!$AH302,'Step 2-12'!$R:$R,0))</f>
        <v>Paid Search</v>
      </c>
      <c r="AP302" s="24" t="str">
        <f>INDEX('Step 2-12'!$V:$V,MATCH('Step 2-12'!$AH302,'Step 2-12'!$R:$R,0))</f>
        <v>North America</v>
      </c>
      <c r="AQ302" s="24" t="str">
        <f>INDEX('Step 2-12'!$W:$W,MATCH('Step 2-12'!$AH302,'Step 2-12'!$R:$R,0))</f>
        <v>Education</v>
      </c>
      <c r="AR302" s="24" t="str">
        <f>INDEX('Step 2-12'!$X:$X,MATCH('Step 2-12'!$AH302,'Step 2-12'!$R:$R,0))</f>
        <v>Enterprise</v>
      </c>
      <c r="AS302" s="23" t="str">
        <f>INDEX('Step 2-12'!$AA:$AA,MATCH('Step 2-12'!$AH302,'Step 2-12'!$R:$R,0))</f>
        <v>Pro</v>
      </c>
      <c r="AT302" s="23" t="str">
        <f>INDEX('Step 2-12'!$AB:$AB,MATCH('Step 2-12'!$AH302,'Step 2-12'!$R:$R,0))</f>
        <v>Monthly</v>
      </c>
      <c r="AU302" s="23" t="str">
        <f>INDEX($J$20:$J$1603,MATCH($AH302,$B$20:$B$1603,0))</f>
        <v/>
      </c>
    </row>
    <row r="303" spans="1:47" x14ac:dyDescent="0.25">
      <c r="A303" t="s">
        <v>342</v>
      </c>
      <c r="B303" t="s">
        <v>334</v>
      </c>
      <c r="C303" t="s">
        <v>50</v>
      </c>
      <c r="D303" s="1" t="s">
        <v>18</v>
      </c>
      <c r="E303" s="1">
        <v>45170</v>
      </c>
      <c r="F303" s="1">
        <v>45200</v>
      </c>
      <c r="G303" t="s">
        <v>19</v>
      </c>
      <c r="H303">
        <v>135</v>
      </c>
      <c r="I303" s="23" t="str">
        <f>IF(AND(E303&lt;=EOMONTH('Step 1'!$C$7,0),F303&gt;='Step 1'!$C$7),"Yes","No")</f>
        <v>No</v>
      </c>
      <c r="J303" s="23" t="str">
        <f>IF(I303="Yes",IF(COUNTIFS($B$21:$B303,B303,$I$21:$I303,"Yes")=1,"Yes",""),"")</f>
        <v/>
      </c>
      <c r="K303" s="23" t="str">
        <f>IF(J303="Yes",IF(COUNTIFS($B:$B,B303,$F:$F,"&gt;="&amp;'Step 1'!$C$8)&gt;0,"Retained","Churned"),"")</f>
        <v/>
      </c>
      <c r="L303" s="24">
        <f>_xlfn.MINIFS($E:$E,$B:$B,B303)</f>
        <v>44922</v>
      </c>
      <c r="M303" s="24" t="str">
        <f>INDEX($C:$C,MATCH($L303,$E:$E,0))</f>
        <v>Basic</v>
      </c>
      <c r="N303" s="24" t="str">
        <f>INDEX($D:$D,MATCH($L303,$E:$E,0))</f>
        <v>Monthly</v>
      </c>
      <c r="O303" s="23" t="str">
        <f>INDEX('Step 2-12'!$W:$W,MATCH('Step 2-12'!$B303,'Step 2-12'!$R:$R,0))</f>
        <v>Tech</v>
      </c>
      <c r="P303" s="23" t="str">
        <f>INDEX('Step 2-12'!$Z:$Z,MATCH('Step 2-12'!$B303,'Step 2-12'!$R:$R,0))</f>
        <v>Paid Search</v>
      </c>
      <c r="AG303" t="s">
        <v>2095</v>
      </c>
      <c r="AH303" t="s">
        <v>310</v>
      </c>
      <c r="AI303" t="s">
        <v>314</v>
      </c>
      <c r="AJ303" s="1">
        <v>45479</v>
      </c>
      <c r="AK303" t="s">
        <v>17</v>
      </c>
      <c r="AL303" t="s">
        <v>18</v>
      </c>
      <c r="AM303">
        <v>75</v>
      </c>
      <c r="AN303">
        <v>60</v>
      </c>
      <c r="AO303" s="24" t="str">
        <f>INDEX('Step 2-12'!$Z:$Z,MATCH('Step 2-12'!$AH303,'Step 2-12'!$R:$R,0))</f>
        <v>Paid Search</v>
      </c>
      <c r="AP303" s="24" t="str">
        <f>INDEX('Step 2-12'!$V:$V,MATCH('Step 2-12'!$AH303,'Step 2-12'!$R:$R,0))</f>
        <v>North America</v>
      </c>
      <c r="AQ303" s="24" t="str">
        <f>INDEX('Step 2-12'!$W:$W,MATCH('Step 2-12'!$AH303,'Step 2-12'!$R:$R,0))</f>
        <v>Education</v>
      </c>
      <c r="AR303" s="24" t="str">
        <f>INDEX('Step 2-12'!$X:$X,MATCH('Step 2-12'!$AH303,'Step 2-12'!$R:$R,0))</f>
        <v>Enterprise</v>
      </c>
      <c r="AS303" s="23" t="str">
        <f>INDEX('Step 2-12'!$AA:$AA,MATCH('Step 2-12'!$AH303,'Step 2-12'!$R:$R,0))</f>
        <v>Pro</v>
      </c>
      <c r="AT303" s="23" t="str">
        <f>INDEX('Step 2-12'!$AB:$AB,MATCH('Step 2-12'!$AH303,'Step 2-12'!$R:$R,0))</f>
        <v>Monthly</v>
      </c>
      <c r="AU303" s="23" t="str">
        <f>INDEX($J$20:$J$1603,MATCH($AH303,$B$20:$B$1603,0))</f>
        <v/>
      </c>
    </row>
    <row r="304" spans="1:47" x14ac:dyDescent="0.25">
      <c r="A304" t="s">
        <v>343</v>
      </c>
      <c r="B304" t="s">
        <v>334</v>
      </c>
      <c r="C304" t="s">
        <v>50</v>
      </c>
      <c r="D304" s="1" t="s">
        <v>18</v>
      </c>
      <c r="E304" s="1">
        <v>45201</v>
      </c>
      <c r="F304" s="1">
        <v>45231</v>
      </c>
      <c r="G304" t="s">
        <v>19</v>
      </c>
      <c r="H304">
        <v>135</v>
      </c>
      <c r="I304" s="23" t="str">
        <f>IF(AND(E304&lt;=EOMONTH('Step 1'!$C$7,0),F304&gt;='Step 1'!$C$7),"Yes","No")</f>
        <v>No</v>
      </c>
      <c r="J304" s="23" t="str">
        <f>IF(I304="Yes",IF(COUNTIFS($B$21:$B304,B304,$I$21:$I304,"Yes")=1,"Yes",""),"")</f>
        <v/>
      </c>
      <c r="K304" s="23" t="str">
        <f>IF(J304="Yes",IF(COUNTIFS($B:$B,B304,$F:$F,"&gt;="&amp;'Step 1'!$C$8)&gt;0,"Retained","Churned"),"")</f>
        <v/>
      </c>
      <c r="L304" s="24">
        <f>_xlfn.MINIFS($E:$E,$B:$B,B304)</f>
        <v>44922</v>
      </c>
      <c r="M304" s="24" t="str">
        <f>INDEX($C:$C,MATCH($L304,$E:$E,0))</f>
        <v>Basic</v>
      </c>
      <c r="N304" s="24" t="str">
        <f>INDEX($D:$D,MATCH($L304,$E:$E,0))</f>
        <v>Monthly</v>
      </c>
      <c r="O304" s="23" t="str">
        <f>INDEX('Step 2-12'!$W:$W,MATCH('Step 2-12'!$B304,'Step 2-12'!$R:$R,0))</f>
        <v>Tech</v>
      </c>
      <c r="P304" s="23" t="str">
        <f>INDEX('Step 2-12'!$Z:$Z,MATCH('Step 2-12'!$B304,'Step 2-12'!$R:$R,0))</f>
        <v>Paid Search</v>
      </c>
      <c r="AG304" t="s">
        <v>2096</v>
      </c>
      <c r="AH304" t="s">
        <v>310</v>
      </c>
      <c r="AI304" t="s">
        <v>315</v>
      </c>
      <c r="AJ304" s="1">
        <v>45480</v>
      </c>
      <c r="AK304" t="s">
        <v>17</v>
      </c>
      <c r="AL304" t="s">
        <v>18</v>
      </c>
      <c r="AM304">
        <v>75</v>
      </c>
      <c r="AN304">
        <v>60</v>
      </c>
      <c r="AO304" s="24" t="str">
        <f>INDEX('Step 2-12'!$Z:$Z,MATCH('Step 2-12'!$AH304,'Step 2-12'!$R:$R,0))</f>
        <v>Paid Search</v>
      </c>
      <c r="AP304" s="24" t="str">
        <f>INDEX('Step 2-12'!$V:$V,MATCH('Step 2-12'!$AH304,'Step 2-12'!$R:$R,0))</f>
        <v>North America</v>
      </c>
      <c r="AQ304" s="24" t="str">
        <f>INDEX('Step 2-12'!$W:$W,MATCH('Step 2-12'!$AH304,'Step 2-12'!$R:$R,0))</f>
        <v>Education</v>
      </c>
      <c r="AR304" s="24" t="str">
        <f>INDEX('Step 2-12'!$X:$X,MATCH('Step 2-12'!$AH304,'Step 2-12'!$R:$R,0))</f>
        <v>Enterprise</v>
      </c>
      <c r="AS304" s="23" t="str">
        <f>INDEX('Step 2-12'!$AA:$AA,MATCH('Step 2-12'!$AH304,'Step 2-12'!$R:$R,0))</f>
        <v>Pro</v>
      </c>
      <c r="AT304" s="23" t="str">
        <f>INDEX('Step 2-12'!$AB:$AB,MATCH('Step 2-12'!$AH304,'Step 2-12'!$R:$R,0))</f>
        <v>Monthly</v>
      </c>
      <c r="AU304" s="23" t="str">
        <f>INDEX($J$20:$J$1603,MATCH($AH304,$B$20:$B$1603,0))</f>
        <v/>
      </c>
    </row>
    <row r="305" spans="1:47" x14ac:dyDescent="0.25">
      <c r="A305" t="s">
        <v>344</v>
      </c>
      <c r="B305" t="s">
        <v>334</v>
      </c>
      <c r="C305" t="s">
        <v>50</v>
      </c>
      <c r="D305" s="1" t="s">
        <v>18</v>
      </c>
      <c r="E305" s="1">
        <v>45232</v>
      </c>
      <c r="F305" s="1">
        <v>45262</v>
      </c>
      <c r="G305" t="s">
        <v>19</v>
      </c>
      <c r="H305">
        <v>135</v>
      </c>
      <c r="I305" s="23" t="str">
        <f>IF(AND(E305&lt;=EOMONTH('Step 1'!$C$7,0),F305&gt;='Step 1'!$C$7),"Yes","No")</f>
        <v>No</v>
      </c>
      <c r="J305" s="23" t="str">
        <f>IF(I305="Yes",IF(COUNTIFS($B$21:$B305,B305,$I$21:$I305,"Yes")=1,"Yes",""),"")</f>
        <v/>
      </c>
      <c r="K305" s="23" t="str">
        <f>IF(J305="Yes",IF(COUNTIFS($B:$B,B305,$F:$F,"&gt;="&amp;'Step 1'!$C$8)&gt;0,"Retained","Churned"),"")</f>
        <v/>
      </c>
      <c r="L305" s="24">
        <f>_xlfn.MINIFS($E:$E,$B:$B,B305)</f>
        <v>44922</v>
      </c>
      <c r="M305" s="24" t="str">
        <f>INDEX($C:$C,MATCH($L305,$E:$E,0))</f>
        <v>Basic</v>
      </c>
      <c r="N305" s="24" t="str">
        <f>INDEX($D:$D,MATCH($L305,$E:$E,0))</f>
        <v>Monthly</v>
      </c>
      <c r="O305" s="23" t="str">
        <f>INDEX('Step 2-12'!$W:$W,MATCH('Step 2-12'!$B305,'Step 2-12'!$R:$R,0))</f>
        <v>Tech</v>
      </c>
      <c r="P305" s="23" t="str">
        <f>INDEX('Step 2-12'!$Z:$Z,MATCH('Step 2-12'!$B305,'Step 2-12'!$R:$R,0))</f>
        <v>Paid Search</v>
      </c>
      <c r="AG305" t="s">
        <v>2097</v>
      </c>
      <c r="AH305" t="s">
        <v>310</v>
      </c>
      <c r="AI305" t="s">
        <v>316</v>
      </c>
      <c r="AJ305" s="1">
        <v>45511</v>
      </c>
      <c r="AK305" t="s">
        <v>17</v>
      </c>
      <c r="AL305" t="s">
        <v>18</v>
      </c>
      <c r="AM305">
        <v>75</v>
      </c>
      <c r="AN305">
        <v>60</v>
      </c>
      <c r="AO305" s="24" t="str">
        <f>INDEX('Step 2-12'!$Z:$Z,MATCH('Step 2-12'!$AH305,'Step 2-12'!$R:$R,0))</f>
        <v>Paid Search</v>
      </c>
      <c r="AP305" s="24" t="str">
        <f>INDEX('Step 2-12'!$V:$V,MATCH('Step 2-12'!$AH305,'Step 2-12'!$R:$R,0))</f>
        <v>North America</v>
      </c>
      <c r="AQ305" s="24" t="str">
        <f>INDEX('Step 2-12'!$W:$W,MATCH('Step 2-12'!$AH305,'Step 2-12'!$R:$R,0))</f>
        <v>Education</v>
      </c>
      <c r="AR305" s="24" t="str">
        <f>INDEX('Step 2-12'!$X:$X,MATCH('Step 2-12'!$AH305,'Step 2-12'!$R:$R,0))</f>
        <v>Enterprise</v>
      </c>
      <c r="AS305" s="23" t="str">
        <f>INDEX('Step 2-12'!$AA:$AA,MATCH('Step 2-12'!$AH305,'Step 2-12'!$R:$R,0))</f>
        <v>Pro</v>
      </c>
      <c r="AT305" s="23" t="str">
        <f>INDEX('Step 2-12'!$AB:$AB,MATCH('Step 2-12'!$AH305,'Step 2-12'!$R:$R,0))</f>
        <v>Monthly</v>
      </c>
      <c r="AU305" s="23" t="str">
        <f>INDEX($J$20:$J$1603,MATCH($AH305,$B$20:$B$1603,0))</f>
        <v/>
      </c>
    </row>
    <row r="306" spans="1:47" x14ac:dyDescent="0.25">
      <c r="A306" t="s">
        <v>345</v>
      </c>
      <c r="B306" t="s">
        <v>334</v>
      </c>
      <c r="C306" t="s">
        <v>50</v>
      </c>
      <c r="D306" s="1" t="s">
        <v>18</v>
      </c>
      <c r="E306" s="1">
        <v>45263</v>
      </c>
      <c r="F306" s="1">
        <v>45293</v>
      </c>
      <c r="G306" t="s">
        <v>19</v>
      </c>
      <c r="H306">
        <v>135</v>
      </c>
      <c r="I306" s="23" t="str">
        <f>IF(AND(E306&lt;=EOMONTH('Step 1'!$C$7,0),F306&gt;='Step 1'!$C$7),"Yes","No")</f>
        <v>No</v>
      </c>
      <c r="J306" s="23" t="str">
        <f>IF(I306="Yes",IF(COUNTIFS($B$21:$B306,B306,$I$21:$I306,"Yes")=1,"Yes",""),"")</f>
        <v/>
      </c>
      <c r="K306" s="23" t="str">
        <f>IF(J306="Yes",IF(COUNTIFS($B:$B,B306,$F:$F,"&gt;="&amp;'Step 1'!$C$8)&gt;0,"Retained","Churned"),"")</f>
        <v/>
      </c>
      <c r="L306" s="24">
        <f>_xlfn.MINIFS($E:$E,$B:$B,B306)</f>
        <v>44922</v>
      </c>
      <c r="M306" s="24" t="str">
        <f>INDEX($C:$C,MATCH($L306,$E:$E,0))</f>
        <v>Basic</v>
      </c>
      <c r="N306" s="24" t="str">
        <f>INDEX($D:$D,MATCH($L306,$E:$E,0))</f>
        <v>Monthly</v>
      </c>
      <c r="O306" s="23" t="str">
        <f>INDEX('Step 2-12'!$W:$W,MATCH('Step 2-12'!$B306,'Step 2-12'!$R:$R,0))</f>
        <v>Tech</v>
      </c>
      <c r="P306" s="23" t="str">
        <f>INDEX('Step 2-12'!$Z:$Z,MATCH('Step 2-12'!$B306,'Step 2-12'!$R:$R,0))</f>
        <v>Paid Search</v>
      </c>
      <c r="AG306" t="s">
        <v>2098</v>
      </c>
      <c r="AH306" t="s">
        <v>310</v>
      </c>
      <c r="AI306" t="s">
        <v>317</v>
      </c>
      <c r="AJ306" s="1">
        <v>45542</v>
      </c>
      <c r="AK306" t="s">
        <v>17</v>
      </c>
      <c r="AL306" t="s">
        <v>18</v>
      </c>
      <c r="AM306">
        <v>75</v>
      </c>
      <c r="AN306">
        <v>60</v>
      </c>
      <c r="AO306" s="24" t="str">
        <f>INDEX('Step 2-12'!$Z:$Z,MATCH('Step 2-12'!$AH306,'Step 2-12'!$R:$R,0))</f>
        <v>Paid Search</v>
      </c>
      <c r="AP306" s="24" t="str">
        <f>INDEX('Step 2-12'!$V:$V,MATCH('Step 2-12'!$AH306,'Step 2-12'!$R:$R,0))</f>
        <v>North America</v>
      </c>
      <c r="AQ306" s="24" t="str">
        <f>INDEX('Step 2-12'!$W:$W,MATCH('Step 2-12'!$AH306,'Step 2-12'!$R:$R,0))</f>
        <v>Education</v>
      </c>
      <c r="AR306" s="24" t="str">
        <f>INDEX('Step 2-12'!$X:$X,MATCH('Step 2-12'!$AH306,'Step 2-12'!$R:$R,0))</f>
        <v>Enterprise</v>
      </c>
      <c r="AS306" s="23" t="str">
        <f>INDEX('Step 2-12'!$AA:$AA,MATCH('Step 2-12'!$AH306,'Step 2-12'!$R:$R,0))</f>
        <v>Pro</v>
      </c>
      <c r="AT306" s="23" t="str">
        <f>INDEX('Step 2-12'!$AB:$AB,MATCH('Step 2-12'!$AH306,'Step 2-12'!$R:$R,0))</f>
        <v>Monthly</v>
      </c>
      <c r="AU306" s="23" t="str">
        <f>INDEX($J$20:$J$1603,MATCH($AH306,$B$20:$B$1603,0))</f>
        <v/>
      </c>
    </row>
    <row r="307" spans="1:47" x14ac:dyDescent="0.25">
      <c r="A307" t="s">
        <v>346</v>
      </c>
      <c r="B307" t="s">
        <v>334</v>
      </c>
      <c r="C307" t="s">
        <v>50</v>
      </c>
      <c r="D307" s="1" t="s">
        <v>18</v>
      </c>
      <c r="E307" s="1">
        <v>45294</v>
      </c>
      <c r="F307" s="1">
        <v>45324</v>
      </c>
      <c r="G307" t="s">
        <v>19</v>
      </c>
      <c r="H307">
        <v>135</v>
      </c>
      <c r="I307" s="23" t="str">
        <f>IF(AND(E307&lt;=EOMONTH('Step 1'!$C$7,0),F307&gt;='Step 1'!$C$7),"Yes","No")</f>
        <v>No</v>
      </c>
      <c r="J307" s="23" t="str">
        <f>IF(I307="Yes",IF(COUNTIFS($B$21:$B307,B307,$I$21:$I307,"Yes")=1,"Yes",""),"")</f>
        <v/>
      </c>
      <c r="K307" s="23" t="str">
        <f>IF(J307="Yes",IF(COUNTIFS($B:$B,B307,$F:$F,"&gt;="&amp;'Step 1'!$C$8)&gt;0,"Retained","Churned"),"")</f>
        <v/>
      </c>
      <c r="L307" s="24">
        <f>_xlfn.MINIFS($E:$E,$B:$B,B307)</f>
        <v>44922</v>
      </c>
      <c r="M307" s="24" t="str">
        <f>INDEX($C:$C,MATCH($L307,$E:$E,0))</f>
        <v>Basic</v>
      </c>
      <c r="N307" s="24" t="str">
        <f>INDEX($D:$D,MATCH($L307,$E:$E,0))</f>
        <v>Monthly</v>
      </c>
      <c r="O307" s="23" t="str">
        <f>INDEX('Step 2-12'!$W:$W,MATCH('Step 2-12'!$B307,'Step 2-12'!$R:$R,0))</f>
        <v>Tech</v>
      </c>
      <c r="P307" s="23" t="str">
        <f>INDEX('Step 2-12'!$Z:$Z,MATCH('Step 2-12'!$B307,'Step 2-12'!$R:$R,0))</f>
        <v>Paid Search</v>
      </c>
      <c r="AG307" t="s">
        <v>2099</v>
      </c>
      <c r="AH307" t="s">
        <v>310</v>
      </c>
      <c r="AI307" t="s">
        <v>317</v>
      </c>
      <c r="AJ307" s="1">
        <v>45572</v>
      </c>
      <c r="AK307" t="s">
        <v>17</v>
      </c>
      <c r="AL307" t="s">
        <v>18</v>
      </c>
      <c r="AM307">
        <v>75</v>
      </c>
      <c r="AN307">
        <v>60</v>
      </c>
      <c r="AO307" s="24" t="str">
        <f>INDEX('Step 2-12'!$Z:$Z,MATCH('Step 2-12'!$AH307,'Step 2-12'!$R:$R,0))</f>
        <v>Paid Search</v>
      </c>
      <c r="AP307" s="24" t="str">
        <f>INDEX('Step 2-12'!$V:$V,MATCH('Step 2-12'!$AH307,'Step 2-12'!$R:$R,0))</f>
        <v>North America</v>
      </c>
      <c r="AQ307" s="24" t="str">
        <f>INDEX('Step 2-12'!$W:$W,MATCH('Step 2-12'!$AH307,'Step 2-12'!$R:$R,0))</f>
        <v>Education</v>
      </c>
      <c r="AR307" s="24" t="str">
        <f>INDEX('Step 2-12'!$X:$X,MATCH('Step 2-12'!$AH307,'Step 2-12'!$R:$R,0))</f>
        <v>Enterprise</v>
      </c>
      <c r="AS307" s="23" t="str">
        <f>INDEX('Step 2-12'!$AA:$AA,MATCH('Step 2-12'!$AH307,'Step 2-12'!$R:$R,0))</f>
        <v>Pro</v>
      </c>
      <c r="AT307" s="23" t="str">
        <f>INDEX('Step 2-12'!$AB:$AB,MATCH('Step 2-12'!$AH307,'Step 2-12'!$R:$R,0))</f>
        <v>Monthly</v>
      </c>
      <c r="AU307" s="23" t="str">
        <f>INDEX($J$20:$J$1603,MATCH($AH307,$B$20:$B$1603,0))</f>
        <v/>
      </c>
    </row>
    <row r="308" spans="1:47" x14ac:dyDescent="0.25">
      <c r="A308" t="s">
        <v>347</v>
      </c>
      <c r="B308" t="s">
        <v>334</v>
      </c>
      <c r="C308" t="s">
        <v>50</v>
      </c>
      <c r="D308" s="1" t="s">
        <v>18</v>
      </c>
      <c r="E308" s="1">
        <v>45325</v>
      </c>
      <c r="F308" s="1">
        <v>45336</v>
      </c>
      <c r="G308" t="s">
        <v>47</v>
      </c>
      <c r="H308">
        <v>135</v>
      </c>
      <c r="I308" s="23" t="str">
        <f>IF(AND(E308&lt;=EOMONTH('Step 1'!$C$7,0),F308&gt;='Step 1'!$C$7),"Yes","No")</f>
        <v>No</v>
      </c>
      <c r="J308" s="23" t="str">
        <f>IF(I308="Yes",IF(COUNTIFS($B$21:$B308,B308,$I$21:$I308,"Yes")=1,"Yes",""),"")</f>
        <v/>
      </c>
      <c r="K308" s="23" t="str">
        <f>IF(J308="Yes",IF(COUNTIFS($B:$B,B308,$F:$F,"&gt;="&amp;'Step 1'!$C$8)&gt;0,"Retained","Churned"),"")</f>
        <v/>
      </c>
      <c r="L308" s="24">
        <f>_xlfn.MINIFS($E:$E,$B:$B,B308)</f>
        <v>44922</v>
      </c>
      <c r="M308" s="24" t="str">
        <f>INDEX($C:$C,MATCH($L308,$E:$E,0))</f>
        <v>Basic</v>
      </c>
      <c r="N308" s="24" t="str">
        <f>INDEX($D:$D,MATCH($L308,$E:$E,0))</f>
        <v>Monthly</v>
      </c>
      <c r="O308" s="23" t="str">
        <f>INDEX('Step 2-12'!$W:$W,MATCH('Step 2-12'!$B308,'Step 2-12'!$R:$R,0))</f>
        <v>Tech</v>
      </c>
      <c r="P308" s="23" t="str">
        <f>INDEX('Step 2-12'!$Z:$Z,MATCH('Step 2-12'!$B308,'Step 2-12'!$R:$R,0))</f>
        <v>Paid Search</v>
      </c>
      <c r="AG308" t="s">
        <v>2100</v>
      </c>
      <c r="AH308" t="s">
        <v>310</v>
      </c>
      <c r="AI308" t="s">
        <v>318</v>
      </c>
      <c r="AJ308" s="1">
        <v>45573</v>
      </c>
      <c r="AK308" t="s">
        <v>17</v>
      </c>
      <c r="AL308" t="s">
        <v>18</v>
      </c>
      <c r="AM308">
        <v>75</v>
      </c>
      <c r="AN308">
        <v>60</v>
      </c>
      <c r="AO308" s="24" t="str">
        <f>INDEX('Step 2-12'!$Z:$Z,MATCH('Step 2-12'!$AH308,'Step 2-12'!$R:$R,0))</f>
        <v>Paid Search</v>
      </c>
      <c r="AP308" s="24" t="str">
        <f>INDEX('Step 2-12'!$V:$V,MATCH('Step 2-12'!$AH308,'Step 2-12'!$R:$R,0))</f>
        <v>North America</v>
      </c>
      <c r="AQ308" s="24" t="str">
        <f>INDEX('Step 2-12'!$W:$W,MATCH('Step 2-12'!$AH308,'Step 2-12'!$R:$R,0))</f>
        <v>Education</v>
      </c>
      <c r="AR308" s="24" t="str">
        <f>INDEX('Step 2-12'!$X:$X,MATCH('Step 2-12'!$AH308,'Step 2-12'!$R:$R,0))</f>
        <v>Enterprise</v>
      </c>
      <c r="AS308" s="23" t="str">
        <f>INDEX('Step 2-12'!$AA:$AA,MATCH('Step 2-12'!$AH308,'Step 2-12'!$R:$R,0))</f>
        <v>Pro</v>
      </c>
      <c r="AT308" s="23" t="str">
        <f>INDEX('Step 2-12'!$AB:$AB,MATCH('Step 2-12'!$AH308,'Step 2-12'!$R:$R,0))</f>
        <v>Monthly</v>
      </c>
      <c r="AU308" s="23" t="str">
        <f>INDEX($J$20:$J$1603,MATCH($AH308,$B$20:$B$1603,0))</f>
        <v/>
      </c>
    </row>
    <row r="309" spans="1:47" x14ac:dyDescent="0.25">
      <c r="A309" t="s">
        <v>348</v>
      </c>
      <c r="B309" t="s">
        <v>349</v>
      </c>
      <c r="C309" t="s">
        <v>17</v>
      </c>
      <c r="D309" s="1" t="s">
        <v>18</v>
      </c>
      <c r="E309" s="1">
        <v>45375</v>
      </c>
      <c r="F309" s="1">
        <v>45405</v>
      </c>
      <c r="G309" t="s">
        <v>19</v>
      </c>
      <c r="H309">
        <v>75</v>
      </c>
      <c r="I309" s="23" t="str">
        <f>IF(AND(E309&lt;=EOMONTH('Step 1'!$C$7,0),F309&gt;='Step 1'!$C$7),"Yes","No")</f>
        <v>No</v>
      </c>
      <c r="J309" s="23" t="str">
        <f>IF(I309="Yes",IF(COUNTIFS($B$21:$B309,B309,$I$21:$I309,"Yes")=1,"Yes",""),"")</f>
        <v/>
      </c>
      <c r="K309" s="23" t="str">
        <f>IF(J309="Yes",IF(COUNTIFS($B:$B,B309,$F:$F,"&gt;="&amp;'Step 1'!$C$8)&gt;0,"Retained","Churned"),"")</f>
        <v/>
      </c>
      <c r="L309" s="24">
        <f>_xlfn.MINIFS($E:$E,$B:$B,B309)</f>
        <v>45375</v>
      </c>
      <c r="M309" s="24" t="str">
        <f>INDEX($C:$C,MATCH($L309,$E:$E,0))</f>
        <v>Basic</v>
      </c>
      <c r="N309" s="24" t="str">
        <f>INDEX($D:$D,MATCH($L309,$E:$E,0))</f>
        <v>Monthly</v>
      </c>
      <c r="O309" s="23" t="str">
        <f>INDEX('Step 2-12'!$W:$W,MATCH('Step 2-12'!$B309,'Step 2-12'!$R:$R,0))</f>
        <v>Retail</v>
      </c>
      <c r="P309" s="23" t="str">
        <f>INDEX('Step 2-12'!$Z:$Z,MATCH('Step 2-12'!$B309,'Step 2-12'!$R:$R,0))</f>
        <v>Social Media</v>
      </c>
      <c r="AG309" t="s">
        <v>2101</v>
      </c>
      <c r="AH309" t="s">
        <v>310</v>
      </c>
      <c r="AI309" t="s">
        <v>319</v>
      </c>
      <c r="AJ309" s="1">
        <v>45604</v>
      </c>
      <c r="AK309" t="s">
        <v>17</v>
      </c>
      <c r="AL309" t="s">
        <v>18</v>
      </c>
      <c r="AM309">
        <v>75</v>
      </c>
      <c r="AN309">
        <v>60</v>
      </c>
      <c r="AO309" s="24" t="str">
        <f>INDEX('Step 2-12'!$Z:$Z,MATCH('Step 2-12'!$AH309,'Step 2-12'!$R:$R,0))</f>
        <v>Paid Search</v>
      </c>
      <c r="AP309" s="24" t="str">
        <f>INDEX('Step 2-12'!$V:$V,MATCH('Step 2-12'!$AH309,'Step 2-12'!$R:$R,0))</f>
        <v>North America</v>
      </c>
      <c r="AQ309" s="24" t="str">
        <f>INDEX('Step 2-12'!$W:$W,MATCH('Step 2-12'!$AH309,'Step 2-12'!$R:$R,0))</f>
        <v>Education</v>
      </c>
      <c r="AR309" s="24" t="str">
        <f>INDEX('Step 2-12'!$X:$X,MATCH('Step 2-12'!$AH309,'Step 2-12'!$R:$R,0))</f>
        <v>Enterprise</v>
      </c>
      <c r="AS309" s="23" t="str">
        <f>INDEX('Step 2-12'!$AA:$AA,MATCH('Step 2-12'!$AH309,'Step 2-12'!$R:$R,0))</f>
        <v>Pro</v>
      </c>
      <c r="AT309" s="23" t="str">
        <f>INDEX('Step 2-12'!$AB:$AB,MATCH('Step 2-12'!$AH309,'Step 2-12'!$R:$R,0))</f>
        <v>Monthly</v>
      </c>
      <c r="AU309" s="23" t="str">
        <f>INDEX($J$20:$J$1603,MATCH($AH309,$B$20:$B$1603,0))</f>
        <v/>
      </c>
    </row>
    <row r="310" spans="1:47" x14ac:dyDescent="0.25">
      <c r="A310" t="s">
        <v>350</v>
      </c>
      <c r="B310" t="s">
        <v>349</v>
      </c>
      <c r="C310" t="s">
        <v>17</v>
      </c>
      <c r="D310" s="1" t="s">
        <v>18</v>
      </c>
      <c r="E310" s="1">
        <v>45406</v>
      </c>
      <c r="F310" s="1">
        <v>45436</v>
      </c>
      <c r="G310" t="s">
        <v>19</v>
      </c>
      <c r="H310">
        <v>75</v>
      </c>
      <c r="I310" s="23" t="str">
        <f>IF(AND(E310&lt;=EOMONTH('Step 1'!$C$7,0),F310&gt;='Step 1'!$C$7),"Yes","No")</f>
        <v>No</v>
      </c>
      <c r="J310" s="23" t="str">
        <f>IF(I310="Yes",IF(COUNTIFS($B$21:$B310,B310,$I$21:$I310,"Yes")=1,"Yes",""),"")</f>
        <v/>
      </c>
      <c r="K310" s="23" t="str">
        <f>IF(J310="Yes",IF(COUNTIFS($B:$B,B310,$F:$F,"&gt;="&amp;'Step 1'!$C$8)&gt;0,"Retained","Churned"),"")</f>
        <v/>
      </c>
      <c r="L310" s="24">
        <f>_xlfn.MINIFS($E:$E,$B:$B,B310)</f>
        <v>45375</v>
      </c>
      <c r="M310" s="24" t="str">
        <f>INDEX($C:$C,MATCH($L310,$E:$E,0))</f>
        <v>Basic</v>
      </c>
      <c r="N310" s="24" t="str">
        <f>INDEX($D:$D,MATCH($L310,$E:$E,0))</f>
        <v>Monthly</v>
      </c>
      <c r="O310" s="23" t="str">
        <f>INDEX('Step 2-12'!$W:$W,MATCH('Step 2-12'!$B310,'Step 2-12'!$R:$R,0))</f>
        <v>Retail</v>
      </c>
      <c r="P310" s="23" t="str">
        <f>INDEX('Step 2-12'!$Z:$Z,MATCH('Step 2-12'!$B310,'Step 2-12'!$R:$R,0))</f>
        <v>Social Media</v>
      </c>
      <c r="AG310" t="s">
        <v>2102</v>
      </c>
      <c r="AH310" t="s">
        <v>310</v>
      </c>
      <c r="AI310" t="s">
        <v>319</v>
      </c>
      <c r="AJ310" s="1">
        <v>45634</v>
      </c>
      <c r="AK310" t="s">
        <v>17</v>
      </c>
      <c r="AL310" t="s">
        <v>18</v>
      </c>
      <c r="AM310">
        <v>75</v>
      </c>
      <c r="AN310">
        <v>60</v>
      </c>
      <c r="AO310" s="24" t="str">
        <f>INDEX('Step 2-12'!$Z:$Z,MATCH('Step 2-12'!$AH310,'Step 2-12'!$R:$R,0))</f>
        <v>Paid Search</v>
      </c>
      <c r="AP310" s="24" t="str">
        <f>INDEX('Step 2-12'!$V:$V,MATCH('Step 2-12'!$AH310,'Step 2-12'!$R:$R,0))</f>
        <v>North America</v>
      </c>
      <c r="AQ310" s="24" t="str">
        <f>INDEX('Step 2-12'!$W:$W,MATCH('Step 2-12'!$AH310,'Step 2-12'!$R:$R,0))</f>
        <v>Education</v>
      </c>
      <c r="AR310" s="24" t="str">
        <f>INDEX('Step 2-12'!$X:$X,MATCH('Step 2-12'!$AH310,'Step 2-12'!$R:$R,0))</f>
        <v>Enterprise</v>
      </c>
      <c r="AS310" s="23" t="str">
        <f>INDEX('Step 2-12'!$AA:$AA,MATCH('Step 2-12'!$AH310,'Step 2-12'!$R:$R,0))</f>
        <v>Pro</v>
      </c>
      <c r="AT310" s="23" t="str">
        <f>INDEX('Step 2-12'!$AB:$AB,MATCH('Step 2-12'!$AH310,'Step 2-12'!$R:$R,0))</f>
        <v>Monthly</v>
      </c>
      <c r="AU310" s="23" t="str">
        <f>INDEX($J$20:$J$1603,MATCH($AH310,$B$20:$B$1603,0))</f>
        <v/>
      </c>
    </row>
    <row r="311" spans="1:47" x14ac:dyDescent="0.25">
      <c r="A311" t="s">
        <v>351</v>
      </c>
      <c r="B311" t="s">
        <v>349</v>
      </c>
      <c r="C311" t="s">
        <v>17</v>
      </c>
      <c r="D311" s="1" t="s">
        <v>18</v>
      </c>
      <c r="E311" s="1">
        <v>45437</v>
      </c>
      <c r="F311" s="1">
        <v>45467</v>
      </c>
      <c r="G311" t="s">
        <v>19</v>
      </c>
      <c r="H311">
        <v>75</v>
      </c>
      <c r="I311" s="23" t="str">
        <f>IF(AND(E311&lt;=EOMONTH('Step 1'!$C$7,0),F311&gt;='Step 1'!$C$7),"Yes","No")</f>
        <v>No</v>
      </c>
      <c r="J311" s="23" t="str">
        <f>IF(I311="Yes",IF(COUNTIFS($B$21:$B311,B311,$I$21:$I311,"Yes")=1,"Yes",""),"")</f>
        <v/>
      </c>
      <c r="K311" s="23" t="str">
        <f>IF(J311="Yes",IF(COUNTIFS($B:$B,B311,$F:$F,"&gt;="&amp;'Step 1'!$C$8)&gt;0,"Retained","Churned"),"")</f>
        <v/>
      </c>
      <c r="L311" s="24">
        <f>_xlfn.MINIFS($E:$E,$B:$B,B311)</f>
        <v>45375</v>
      </c>
      <c r="M311" s="24" t="str">
        <f>INDEX($C:$C,MATCH($L311,$E:$E,0))</f>
        <v>Basic</v>
      </c>
      <c r="N311" s="24" t="str">
        <f>INDEX($D:$D,MATCH($L311,$E:$E,0))</f>
        <v>Monthly</v>
      </c>
      <c r="O311" s="23" t="str">
        <f>INDEX('Step 2-12'!$W:$W,MATCH('Step 2-12'!$B311,'Step 2-12'!$R:$R,0))</f>
        <v>Retail</v>
      </c>
      <c r="P311" s="23" t="str">
        <f>INDEX('Step 2-12'!$Z:$Z,MATCH('Step 2-12'!$B311,'Step 2-12'!$R:$R,0))</f>
        <v>Social Media</v>
      </c>
      <c r="AG311" t="s">
        <v>2103</v>
      </c>
      <c r="AH311" t="s">
        <v>310</v>
      </c>
      <c r="AI311" t="s">
        <v>320</v>
      </c>
      <c r="AJ311" s="1">
        <v>45635</v>
      </c>
      <c r="AK311" t="s">
        <v>17</v>
      </c>
      <c r="AL311" t="s">
        <v>18</v>
      </c>
      <c r="AM311">
        <v>75</v>
      </c>
      <c r="AN311">
        <v>60</v>
      </c>
      <c r="AO311" s="24" t="str">
        <f>INDEX('Step 2-12'!$Z:$Z,MATCH('Step 2-12'!$AH311,'Step 2-12'!$R:$R,0))</f>
        <v>Paid Search</v>
      </c>
      <c r="AP311" s="24" t="str">
        <f>INDEX('Step 2-12'!$V:$V,MATCH('Step 2-12'!$AH311,'Step 2-12'!$R:$R,0))</f>
        <v>North America</v>
      </c>
      <c r="AQ311" s="24" t="str">
        <f>INDEX('Step 2-12'!$W:$W,MATCH('Step 2-12'!$AH311,'Step 2-12'!$R:$R,0))</f>
        <v>Education</v>
      </c>
      <c r="AR311" s="24" t="str">
        <f>INDEX('Step 2-12'!$X:$X,MATCH('Step 2-12'!$AH311,'Step 2-12'!$R:$R,0))</f>
        <v>Enterprise</v>
      </c>
      <c r="AS311" s="23" t="str">
        <f>INDEX('Step 2-12'!$AA:$AA,MATCH('Step 2-12'!$AH311,'Step 2-12'!$R:$R,0))</f>
        <v>Pro</v>
      </c>
      <c r="AT311" s="23" t="str">
        <f>INDEX('Step 2-12'!$AB:$AB,MATCH('Step 2-12'!$AH311,'Step 2-12'!$R:$R,0))</f>
        <v>Monthly</v>
      </c>
      <c r="AU311" s="23" t="str">
        <f>INDEX($J$20:$J$1603,MATCH($AH311,$B$20:$B$1603,0))</f>
        <v/>
      </c>
    </row>
    <row r="312" spans="1:47" x14ac:dyDescent="0.25">
      <c r="A312" t="s">
        <v>352</v>
      </c>
      <c r="B312" t="s">
        <v>349</v>
      </c>
      <c r="C312" t="s">
        <v>17</v>
      </c>
      <c r="D312" s="1" t="s">
        <v>18</v>
      </c>
      <c r="E312" s="1">
        <v>45468</v>
      </c>
      <c r="F312" s="1">
        <v>45498</v>
      </c>
      <c r="G312" t="s">
        <v>19</v>
      </c>
      <c r="H312">
        <v>75</v>
      </c>
      <c r="I312" s="23" t="str">
        <f>IF(AND(E312&lt;=EOMONTH('Step 1'!$C$7,0),F312&gt;='Step 1'!$C$7),"Yes","No")</f>
        <v>No</v>
      </c>
      <c r="J312" s="23" t="str">
        <f>IF(I312="Yes",IF(COUNTIFS($B$21:$B312,B312,$I$21:$I312,"Yes")=1,"Yes",""),"")</f>
        <v/>
      </c>
      <c r="K312" s="23" t="str">
        <f>IF(J312="Yes",IF(COUNTIFS($B:$B,B312,$F:$F,"&gt;="&amp;'Step 1'!$C$8)&gt;0,"Retained","Churned"),"")</f>
        <v/>
      </c>
      <c r="L312" s="24">
        <f>_xlfn.MINIFS($E:$E,$B:$B,B312)</f>
        <v>45375</v>
      </c>
      <c r="M312" s="24" t="str">
        <f>INDEX($C:$C,MATCH($L312,$E:$E,0))</f>
        <v>Basic</v>
      </c>
      <c r="N312" s="24" t="str">
        <f>INDEX($D:$D,MATCH($L312,$E:$E,0))</f>
        <v>Monthly</v>
      </c>
      <c r="O312" s="23" t="str">
        <f>INDEX('Step 2-12'!$W:$W,MATCH('Step 2-12'!$B312,'Step 2-12'!$R:$R,0))</f>
        <v>Retail</v>
      </c>
      <c r="P312" s="23" t="str">
        <f>INDEX('Step 2-12'!$Z:$Z,MATCH('Step 2-12'!$B312,'Step 2-12'!$R:$R,0))</f>
        <v>Social Media</v>
      </c>
      <c r="AG312" t="s">
        <v>2104</v>
      </c>
      <c r="AH312" t="s">
        <v>1603</v>
      </c>
      <c r="AI312" t="s">
        <v>1602</v>
      </c>
      <c r="AJ312" s="1">
        <v>45383</v>
      </c>
      <c r="AK312" t="s">
        <v>50</v>
      </c>
      <c r="AL312" t="s">
        <v>18</v>
      </c>
      <c r="AM312">
        <v>135</v>
      </c>
      <c r="AN312">
        <v>110.7</v>
      </c>
      <c r="AO312" s="24" t="str">
        <f>INDEX('Step 2-12'!$Z:$Z,MATCH('Step 2-12'!$AH312,'Step 2-12'!$R:$R,0))</f>
        <v>Email</v>
      </c>
      <c r="AP312" s="24" t="str">
        <f>INDEX('Step 2-12'!$V:$V,MATCH('Step 2-12'!$AH312,'Step 2-12'!$R:$R,0))</f>
        <v>Europe</v>
      </c>
      <c r="AQ312" s="24" t="str">
        <f>INDEX('Step 2-12'!$W:$W,MATCH('Step 2-12'!$AH312,'Step 2-12'!$R:$R,0))</f>
        <v>Tech</v>
      </c>
      <c r="AR312" s="24" t="str">
        <f>INDEX('Step 2-12'!$X:$X,MATCH('Step 2-12'!$AH312,'Step 2-12'!$R:$R,0))</f>
        <v>SMBs</v>
      </c>
      <c r="AS312" s="23" t="str">
        <f>INDEX('Step 2-12'!$AA:$AA,MATCH('Step 2-12'!$AH312,'Step 2-12'!$R:$R,0))</f>
        <v>Basic</v>
      </c>
      <c r="AT312" s="23" t="str">
        <f>INDEX('Step 2-12'!$AB:$AB,MATCH('Step 2-12'!$AH312,'Step 2-12'!$R:$R,0))</f>
        <v>Monthly</v>
      </c>
      <c r="AU312" s="23" t="str">
        <f>INDEX($J$20:$J$1603,MATCH($AH312,$B$20:$B$1603,0))</f>
        <v/>
      </c>
    </row>
    <row r="313" spans="1:47" x14ac:dyDescent="0.25">
      <c r="A313" t="s">
        <v>353</v>
      </c>
      <c r="B313" t="s">
        <v>349</v>
      </c>
      <c r="C313" t="s">
        <v>17</v>
      </c>
      <c r="D313" s="1" t="s">
        <v>18</v>
      </c>
      <c r="E313" s="1">
        <v>45499</v>
      </c>
      <c r="F313" s="1">
        <v>45529</v>
      </c>
      <c r="G313" t="s">
        <v>73</v>
      </c>
      <c r="H313">
        <v>75</v>
      </c>
      <c r="I313" s="23" t="str">
        <f>IF(AND(E313&lt;=EOMONTH('Step 1'!$C$7,0),F313&gt;='Step 1'!$C$7),"Yes","No")</f>
        <v>No</v>
      </c>
      <c r="J313" s="23" t="str">
        <f>IF(I313="Yes",IF(COUNTIFS($B$21:$B313,B313,$I$21:$I313,"Yes")=1,"Yes",""),"")</f>
        <v/>
      </c>
      <c r="K313" s="23" t="str">
        <f>IF(J313="Yes",IF(COUNTIFS($B:$B,B313,$F:$F,"&gt;="&amp;'Step 1'!$C$8)&gt;0,"Retained","Churned"),"")</f>
        <v/>
      </c>
      <c r="L313" s="24">
        <f>_xlfn.MINIFS($E:$E,$B:$B,B313)</f>
        <v>45375</v>
      </c>
      <c r="M313" s="24" t="str">
        <f>INDEX($C:$C,MATCH($L313,$E:$E,0))</f>
        <v>Basic</v>
      </c>
      <c r="N313" s="24" t="str">
        <f>INDEX($D:$D,MATCH($L313,$E:$E,0))</f>
        <v>Monthly</v>
      </c>
      <c r="O313" s="23" t="str">
        <f>INDEX('Step 2-12'!$W:$W,MATCH('Step 2-12'!$B313,'Step 2-12'!$R:$R,0))</f>
        <v>Retail</v>
      </c>
      <c r="P313" s="23" t="str">
        <f>INDEX('Step 2-12'!$Z:$Z,MATCH('Step 2-12'!$B313,'Step 2-12'!$R:$R,0))</f>
        <v>Social Media</v>
      </c>
      <c r="AG313" t="s">
        <v>2105</v>
      </c>
      <c r="AH313" t="s">
        <v>1603</v>
      </c>
      <c r="AI313" t="s">
        <v>1602</v>
      </c>
      <c r="AJ313" s="1">
        <v>45413</v>
      </c>
      <c r="AK313" t="s">
        <v>50</v>
      </c>
      <c r="AL313" t="s">
        <v>18</v>
      </c>
      <c r="AM313">
        <v>135</v>
      </c>
      <c r="AN313">
        <v>110.7</v>
      </c>
      <c r="AO313" s="24" t="str">
        <f>INDEX('Step 2-12'!$Z:$Z,MATCH('Step 2-12'!$AH313,'Step 2-12'!$R:$R,0))</f>
        <v>Email</v>
      </c>
      <c r="AP313" s="24" t="str">
        <f>INDEX('Step 2-12'!$V:$V,MATCH('Step 2-12'!$AH313,'Step 2-12'!$R:$R,0))</f>
        <v>Europe</v>
      </c>
      <c r="AQ313" s="24" t="str">
        <f>INDEX('Step 2-12'!$W:$W,MATCH('Step 2-12'!$AH313,'Step 2-12'!$R:$R,0))</f>
        <v>Tech</v>
      </c>
      <c r="AR313" s="24" t="str">
        <f>INDEX('Step 2-12'!$X:$X,MATCH('Step 2-12'!$AH313,'Step 2-12'!$R:$R,0))</f>
        <v>SMBs</v>
      </c>
      <c r="AS313" s="23" t="str">
        <f>INDEX('Step 2-12'!$AA:$AA,MATCH('Step 2-12'!$AH313,'Step 2-12'!$R:$R,0))</f>
        <v>Basic</v>
      </c>
      <c r="AT313" s="23" t="str">
        <f>INDEX('Step 2-12'!$AB:$AB,MATCH('Step 2-12'!$AH313,'Step 2-12'!$R:$R,0))</f>
        <v>Monthly</v>
      </c>
      <c r="AU313" s="23" t="str">
        <f>INDEX($J$20:$J$1603,MATCH($AH313,$B$20:$B$1603,0))</f>
        <v/>
      </c>
    </row>
    <row r="314" spans="1:47" x14ac:dyDescent="0.25">
      <c r="A314" t="s">
        <v>354</v>
      </c>
      <c r="B314" t="s">
        <v>349</v>
      </c>
      <c r="C314" t="s">
        <v>50</v>
      </c>
      <c r="D314" s="1" t="s">
        <v>18</v>
      </c>
      <c r="E314" s="1">
        <v>45530</v>
      </c>
      <c r="F314" s="1">
        <v>45560</v>
      </c>
      <c r="G314" t="s">
        <v>19</v>
      </c>
      <c r="H314">
        <v>135</v>
      </c>
      <c r="I314" s="23" t="str">
        <f>IF(AND(E314&lt;=EOMONTH('Step 1'!$C$7,0),F314&gt;='Step 1'!$C$7),"Yes","No")</f>
        <v>No</v>
      </c>
      <c r="J314" s="23" t="str">
        <f>IF(I314="Yes",IF(COUNTIFS($B$21:$B314,B314,$I$21:$I314,"Yes")=1,"Yes",""),"")</f>
        <v/>
      </c>
      <c r="K314" s="23" t="str">
        <f>IF(J314="Yes",IF(COUNTIFS($B:$B,B314,$F:$F,"&gt;="&amp;'Step 1'!$C$8)&gt;0,"Retained","Churned"),"")</f>
        <v/>
      </c>
      <c r="L314" s="24">
        <f>_xlfn.MINIFS($E:$E,$B:$B,B314)</f>
        <v>45375</v>
      </c>
      <c r="M314" s="24" t="str">
        <f>INDEX($C:$C,MATCH($L314,$E:$E,0))</f>
        <v>Basic</v>
      </c>
      <c r="N314" s="24" t="str">
        <f>INDEX($D:$D,MATCH($L314,$E:$E,0))</f>
        <v>Monthly</v>
      </c>
      <c r="O314" s="23" t="str">
        <f>INDEX('Step 2-12'!$W:$W,MATCH('Step 2-12'!$B314,'Step 2-12'!$R:$R,0))</f>
        <v>Retail</v>
      </c>
      <c r="P314" s="23" t="str">
        <f>INDEX('Step 2-12'!$Z:$Z,MATCH('Step 2-12'!$B314,'Step 2-12'!$R:$R,0))</f>
        <v>Social Media</v>
      </c>
      <c r="AG314" t="s">
        <v>2106</v>
      </c>
      <c r="AH314" t="s">
        <v>1603</v>
      </c>
      <c r="AI314" t="s">
        <v>1604</v>
      </c>
      <c r="AJ314" s="1">
        <v>45414</v>
      </c>
      <c r="AK314" t="s">
        <v>50</v>
      </c>
      <c r="AL314" t="s">
        <v>18</v>
      </c>
      <c r="AM314">
        <v>135</v>
      </c>
      <c r="AN314">
        <v>110.7</v>
      </c>
      <c r="AO314" s="24" t="str">
        <f>INDEX('Step 2-12'!$Z:$Z,MATCH('Step 2-12'!$AH314,'Step 2-12'!$R:$R,0))</f>
        <v>Email</v>
      </c>
      <c r="AP314" s="24" t="str">
        <f>INDEX('Step 2-12'!$V:$V,MATCH('Step 2-12'!$AH314,'Step 2-12'!$R:$R,0))</f>
        <v>Europe</v>
      </c>
      <c r="AQ314" s="24" t="str">
        <f>INDEX('Step 2-12'!$W:$W,MATCH('Step 2-12'!$AH314,'Step 2-12'!$R:$R,0))</f>
        <v>Tech</v>
      </c>
      <c r="AR314" s="24" t="str">
        <f>INDEX('Step 2-12'!$X:$X,MATCH('Step 2-12'!$AH314,'Step 2-12'!$R:$R,0))</f>
        <v>SMBs</v>
      </c>
      <c r="AS314" s="23" t="str">
        <f>INDEX('Step 2-12'!$AA:$AA,MATCH('Step 2-12'!$AH314,'Step 2-12'!$R:$R,0))</f>
        <v>Basic</v>
      </c>
      <c r="AT314" s="23" t="str">
        <f>INDEX('Step 2-12'!$AB:$AB,MATCH('Step 2-12'!$AH314,'Step 2-12'!$R:$R,0))</f>
        <v>Monthly</v>
      </c>
      <c r="AU314" s="23" t="str">
        <f>INDEX($J$20:$J$1603,MATCH($AH314,$B$20:$B$1603,0))</f>
        <v/>
      </c>
    </row>
    <row r="315" spans="1:47" x14ac:dyDescent="0.25">
      <c r="A315" t="s">
        <v>355</v>
      </c>
      <c r="B315" t="s">
        <v>349</v>
      </c>
      <c r="C315" t="s">
        <v>50</v>
      </c>
      <c r="D315" s="1" t="s">
        <v>18</v>
      </c>
      <c r="E315" s="1">
        <v>45561</v>
      </c>
      <c r="F315" s="1">
        <v>45591</v>
      </c>
      <c r="G315" t="s">
        <v>19</v>
      </c>
      <c r="H315">
        <v>135</v>
      </c>
      <c r="I315" s="23" t="str">
        <f>IF(AND(E315&lt;=EOMONTH('Step 1'!$C$7,0),F315&gt;='Step 1'!$C$7),"Yes","No")</f>
        <v>No</v>
      </c>
      <c r="J315" s="23" t="str">
        <f>IF(I315="Yes",IF(COUNTIFS($B$21:$B315,B315,$I$21:$I315,"Yes")=1,"Yes",""),"")</f>
        <v/>
      </c>
      <c r="K315" s="23" t="str">
        <f>IF(J315="Yes",IF(COUNTIFS($B:$B,B315,$F:$F,"&gt;="&amp;'Step 1'!$C$8)&gt;0,"Retained","Churned"),"")</f>
        <v/>
      </c>
      <c r="L315" s="24">
        <f>_xlfn.MINIFS($E:$E,$B:$B,B315)</f>
        <v>45375</v>
      </c>
      <c r="M315" s="24" t="str">
        <f>INDEX($C:$C,MATCH($L315,$E:$E,0))</f>
        <v>Basic</v>
      </c>
      <c r="N315" s="24" t="str">
        <f>INDEX($D:$D,MATCH($L315,$E:$E,0))</f>
        <v>Monthly</v>
      </c>
      <c r="O315" s="23" t="str">
        <f>INDEX('Step 2-12'!$W:$W,MATCH('Step 2-12'!$B315,'Step 2-12'!$R:$R,0))</f>
        <v>Retail</v>
      </c>
      <c r="P315" s="23" t="str">
        <f>INDEX('Step 2-12'!$Z:$Z,MATCH('Step 2-12'!$B315,'Step 2-12'!$R:$R,0))</f>
        <v>Social Media</v>
      </c>
      <c r="AG315" t="s">
        <v>2107</v>
      </c>
      <c r="AH315" t="s">
        <v>1603</v>
      </c>
      <c r="AI315" t="s">
        <v>1605</v>
      </c>
      <c r="AJ315" s="1">
        <v>45445</v>
      </c>
      <c r="AK315" t="s">
        <v>50</v>
      </c>
      <c r="AL315" t="s">
        <v>18</v>
      </c>
      <c r="AM315">
        <v>135</v>
      </c>
      <c r="AN315">
        <v>110.7</v>
      </c>
      <c r="AO315" s="24" t="str">
        <f>INDEX('Step 2-12'!$Z:$Z,MATCH('Step 2-12'!$AH315,'Step 2-12'!$R:$R,0))</f>
        <v>Email</v>
      </c>
      <c r="AP315" s="24" t="str">
        <f>INDEX('Step 2-12'!$V:$V,MATCH('Step 2-12'!$AH315,'Step 2-12'!$R:$R,0))</f>
        <v>Europe</v>
      </c>
      <c r="AQ315" s="24" t="str">
        <f>INDEX('Step 2-12'!$W:$W,MATCH('Step 2-12'!$AH315,'Step 2-12'!$R:$R,0))</f>
        <v>Tech</v>
      </c>
      <c r="AR315" s="24" t="str">
        <f>INDEX('Step 2-12'!$X:$X,MATCH('Step 2-12'!$AH315,'Step 2-12'!$R:$R,0))</f>
        <v>SMBs</v>
      </c>
      <c r="AS315" s="23" t="str">
        <f>INDEX('Step 2-12'!$AA:$AA,MATCH('Step 2-12'!$AH315,'Step 2-12'!$R:$R,0))</f>
        <v>Basic</v>
      </c>
      <c r="AT315" s="23" t="str">
        <f>INDEX('Step 2-12'!$AB:$AB,MATCH('Step 2-12'!$AH315,'Step 2-12'!$R:$R,0))</f>
        <v>Monthly</v>
      </c>
      <c r="AU315" s="23" t="str">
        <f>INDEX($J$20:$J$1603,MATCH($AH315,$B$20:$B$1603,0))</f>
        <v/>
      </c>
    </row>
    <row r="316" spans="1:47" x14ac:dyDescent="0.25">
      <c r="A316" t="s">
        <v>356</v>
      </c>
      <c r="B316" t="s">
        <v>349</v>
      </c>
      <c r="C316" t="s">
        <v>50</v>
      </c>
      <c r="D316" s="1" t="s">
        <v>18</v>
      </c>
      <c r="E316" s="1">
        <v>45592</v>
      </c>
      <c r="F316" s="1">
        <v>45622</v>
      </c>
      <c r="G316" t="s">
        <v>19</v>
      </c>
      <c r="H316">
        <v>135</v>
      </c>
      <c r="I316" s="23" t="str">
        <f>IF(AND(E316&lt;=EOMONTH('Step 1'!$C$7,0),F316&gt;='Step 1'!$C$7),"Yes","No")</f>
        <v>No</v>
      </c>
      <c r="J316" s="23" t="str">
        <f>IF(I316="Yes",IF(COUNTIFS($B$21:$B316,B316,$I$21:$I316,"Yes")=1,"Yes",""),"")</f>
        <v/>
      </c>
      <c r="K316" s="23" t="str">
        <f>IF(J316="Yes",IF(COUNTIFS($B:$B,B316,$F:$F,"&gt;="&amp;'Step 1'!$C$8)&gt;0,"Retained","Churned"),"")</f>
        <v/>
      </c>
      <c r="L316" s="24">
        <f>_xlfn.MINIFS($E:$E,$B:$B,B316)</f>
        <v>45375</v>
      </c>
      <c r="M316" s="24" t="str">
        <f>INDEX($C:$C,MATCH($L316,$E:$E,0))</f>
        <v>Basic</v>
      </c>
      <c r="N316" s="24" t="str">
        <f>INDEX($D:$D,MATCH($L316,$E:$E,0))</f>
        <v>Monthly</v>
      </c>
      <c r="O316" s="23" t="str">
        <f>INDEX('Step 2-12'!$W:$W,MATCH('Step 2-12'!$B316,'Step 2-12'!$R:$R,0))</f>
        <v>Retail</v>
      </c>
      <c r="P316" s="23" t="str">
        <f>INDEX('Step 2-12'!$Z:$Z,MATCH('Step 2-12'!$B316,'Step 2-12'!$R:$R,0))</f>
        <v>Social Media</v>
      </c>
      <c r="AG316" t="s">
        <v>2108</v>
      </c>
      <c r="AH316" t="s">
        <v>1603</v>
      </c>
      <c r="AI316" t="s">
        <v>1605</v>
      </c>
      <c r="AJ316" s="1">
        <v>45475</v>
      </c>
      <c r="AK316" t="s">
        <v>50</v>
      </c>
      <c r="AL316" t="s">
        <v>18</v>
      </c>
      <c r="AM316">
        <v>135</v>
      </c>
      <c r="AN316">
        <v>110.7</v>
      </c>
      <c r="AO316" s="24" t="str">
        <f>INDEX('Step 2-12'!$Z:$Z,MATCH('Step 2-12'!$AH316,'Step 2-12'!$R:$R,0))</f>
        <v>Email</v>
      </c>
      <c r="AP316" s="24" t="str">
        <f>INDEX('Step 2-12'!$V:$V,MATCH('Step 2-12'!$AH316,'Step 2-12'!$R:$R,0))</f>
        <v>Europe</v>
      </c>
      <c r="AQ316" s="24" t="str">
        <f>INDEX('Step 2-12'!$W:$W,MATCH('Step 2-12'!$AH316,'Step 2-12'!$R:$R,0))</f>
        <v>Tech</v>
      </c>
      <c r="AR316" s="24" t="str">
        <f>INDEX('Step 2-12'!$X:$X,MATCH('Step 2-12'!$AH316,'Step 2-12'!$R:$R,0))</f>
        <v>SMBs</v>
      </c>
      <c r="AS316" s="23" t="str">
        <f>INDEX('Step 2-12'!$AA:$AA,MATCH('Step 2-12'!$AH316,'Step 2-12'!$R:$R,0))</f>
        <v>Basic</v>
      </c>
      <c r="AT316" s="23" t="str">
        <f>INDEX('Step 2-12'!$AB:$AB,MATCH('Step 2-12'!$AH316,'Step 2-12'!$R:$R,0))</f>
        <v>Monthly</v>
      </c>
      <c r="AU316" s="23" t="str">
        <f>INDEX($J$20:$J$1603,MATCH($AH316,$B$20:$B$1603,0))</f>
        <v/>
      </c>
    </row>
    <row r="317" spans="1:47" x14ac:dyDescent="0.25">
      <c r="A317" t="s">
        <v>357</v>
      </c>
      <c r="B317" t="s">
        <v>349</v>
      </c>
      <c r="C317" t="s">
        <v>50</v>
      </c>
      <c r="D317" s="1" t="s">
        <v>18</v>
      </c>
      <c r="E317" s="1">
        <v>45623</v>
      </c>
      <c r="F317" s="1">
        <v>45653</v>
      </c>
      <c r="G317" t="s">
        <v>19</v>
      </c>
      <c r="H317">
        <v>135</v>
      </c>
      <c r="I317" s="23" t="str">
        <f>IF(AND(E317&lt;=EOMONTH('Step 1'!$C$7,0),F317&gt;='Step 1'!$C$7),"Yes","No")</f>
        <v>No</v>
      </c>
      <c r="J317" s="23" t="str">
        <f>IF(I317="Yes",IF(COUNTIFS($B$21:$B317,B317,$I$21:$I317,"Yes")=1,"Yes",""),"")</f>
        <v/>
      </c>
      <c r="K317" s="23" t="str">
        <f>IF(J317="Yes",IF(COUNTIFS($B:$B,B317,$F:$F,"&gt;="&amp;'Step 1'!$C$8)&gt;0,"Retained","Churned"),"")</f>
        <v/>
      </c>
      <c r="L317" s="24">
        <f>_xlfn.MINIFS($E:$E,$B:$B,B317)</f>
        <v>45375</v>
      </c>
      <c r="M317" s="24" t="str">
        <f>INDEX($C:$C,MATCH($L317,$E:$E,0))</f>
        <v>Basic</v>
      </c>
      <c r="N317" s="24" t="str">
        <f>INDEX($D:$D,MATCH($L317,$E:$E,0))</f>
        <v>Monthly</v>
      </c>
      <c r="O317" s="23" t="str">
        <f>INDEX('Step 2-12'!$W:$W,MATCH('Step 2-12'!$B317,'Step 2-12'!$R:$R,0))</f>
        <v>Retail</v>
      </c>
      <c r="P317" s="23" t="str">
        <f>INDEX('Step 2-12'!$Z:$Z,MATCH('Step 2-12'!$B317,'Step 2-12'!$R:$R,0))</f>
        <v>Social Media</v>
      </c>
      <c r="AG317" t="s">
        <v>2109</v>
      </c>
      <c r="AH317" t="s">
        <v>1603</v>
      </c>
      <c r="AI317" t="s">
        <v>1606</v>
      </c>
      <c r="AJ317" s="1">
        <v>45476</v>
      </c>
      <c r="AK317" t="s">
        <v>50</v>
      </c>
      <c r="AL317" t="s">
        <v>18</v>
      </c>
      <c r="AM317">
        <v>135</v>
      </c>
      <c r="AN317">
        <v>110.7</v>
      </c>
      <c r="AO317" s="24" t="str">
        <f>INDEX('Step 2-12'!$Z:$Z,MATCH('Step 2-12'!$AH317,'Step 2-12'!$R:$R,0))</f>
        <v>Email</v>
      </c>
      <c r="AP317" s="24" t="str">
        <f>INDEX('Step 2-12'!$V:$V,MATCH('Step 2-12'!$AH317,'Step 2-12'!$R:$R,0))</f>
        <v>Europe</v>
      </c>
      <c r="AQ317" s="24" t="str">
        <f>INDEX('Step 2-12'!$W:$W,MATCH('Step 2-12'!$AH317,'Step 2-12'!$R:$R,0))</f>
        <v>Tech</v>
      </c>
      <c r="AR317" s="24" t="str">
        <f>INDEX('Step 2-12'!$X:$X,MATCH('Step 2-12'!$AH317,'Step 2-12'!$R:$R,0))</f>
        <v>SMBs</v>
      </c>
      <c r="AS317" s="23" t="str">
        <f>INDEX('Step 2-12'!$AA:$AA,MATCH('Step 2-12'!$AH317,'Step 2-12'!$R:$R,0))</f>
        <v>Basic</v>
      </c>
      <c r="AT317" s="23" t="str">
        <f>INDEX('Step 2-12'!$AB:$AB,MATCH('Step 2-12'!$AH317,'Step 2-12'!$R:$R,0))</f>
        <v>Monthly</v>
      </c>
      <c r="AU317" s="23" t="str">
        <f>INDEX($J$20:$J$1603,MATCH($AH317,$B$20:$B$1603,0))</f>
        <v/>
      </c>
    </row>
    <row r="318" spans="1:47" x14ac:dyDescent="0.25">
      <c r="A318" t="s">
        <v>358</v>
      </c>
      <c r="B318" t="s">
        <v>349</v>
      </c>
      <c r="C318" t="s">
        <v>50</v>
      </c>
      <c r="D318" s="1" t="s">
        <v>18</v>
      </c>
      <c r="E318" s="1">
        <v>45654</v>
      </c>
      <c r="F318" s="1">
        <v>45658</v>
      </c>
      <c r="G318" t="s">
        <v>19</v>
      </c>
      <c r="H318">
        <v>135</v>
      </c>
      <c r="I318" s="23" t="str">
        <f>IF(AND(E318&lt;=EOMONTH('Step 1'!$C$7,0),F318&gt;='Step 1'!$C$7),"Yes","No")</f>
        <v>No</v>
      </c>
      <c r="J318" s="23" t="str">
        <f>IF(I318="Yes",IF(COUNTIFS($B$21:$B318,B318,$I$21:$I318,"Yes")=1,"Yes",""),"")</f>
        <v/>
      </c>
      <c r="K318" s="23" t="str">
        <f>IF(J318="Yes",IF(COUNTIFS($B:$B,B318,$F:$F,"&gt;="&amp;'Step 1'!$C$8)&gt;0,"Retained","Churned"),"")</f>
        <v/>
      </c>
      <c r="L318" s="24">
        <f>_xlfn.MINIFS($E:$E,$B:$B,B318)</f>
        <v>45375</v>
      </c>
      <c r="M318" s="24" t="str">
        <f>INDEX($C:$C,MATCH($L318,$E:$E,0))</f>
        <v>Basic</v>
      </c>
      <c r="N318" s="24" t="str">
        <f>INDEX($D:$D,MATCH($L318,$E:$E,0))</f>
        <v>Monthly</v>
      </c>
      <c r="O318" s="23" t="str">
        <f>INDEX('Step 2-12'!$W:$W,MATCH('Step 2-12'!$B318,'Step 2-12'!$R:$R,0))</f>
        <v>Retail</v>
      </c>
      <c r="P318" s="23" t="str">
        <f>INDEX('Step 2-12'!$Z:$Z,MATCH('Step 2-12'!$B318,'Step 2-12'!$R:$R,0))</f>
        <v>Social Media</v>
      </c>
      <c r="AG318" t="s">
        <v>2110</v>
      </c>
      <c r="AH318" t="s">
        <v>1603</v>
      </c>
      <c r="AI318" t="s">
        <v>1607</v>
      </c>
      <c r="AJ318" s="1">
        <v>45507</v>
      </c>
      <c r="AK318" t="s">
        <v>50</v>
      </c>
      <c r="AL318" t="s">
        <v>18</v>
      </c>
      <c r="AM318">
        <v>135</v>
      </c>
      <c r="AN318">
        <v>110.7</v>
      </c>
      <c r="AO318" s="24" t="str">
        <f>INDEX('Step 2-12'!$Z:$Z,MATCH('Step 2-12'!$AH318,'Step 2-12'!$R:$R,0))</f>
        <v>Email</v>
      </c>
      <c r="AP318" s="24" t="str">
        <f>INDEX('Step 2-12'!$V:$V,MATCH('Step 2-12'!$AH318,'Step 2-12'!$R:$R,0))</f>
        <v>Europe</v>
      </c>
      <c r="AQ318" s="24" t="str">
        <f>INDEX('Step 2-12'!$W:$W,MATCH('Step 2-12'!$AH318,'Step 2-12'!$R:$R,0))</f>
        <v>Tech</v>
      </c>
      <c r="AR318" s="24" t="str">
        <f>INDEX('Step 2-12'!$X:$X,MATCH('Step 2-12'!$AH318,'Step 2-12'!$R:$R,0))</f>
        <v>SMBs</v>
      </c>
      <c r="AS318" s="23" t="str">
        <f>INDEX('Step 2-12'!$AA:$AA,MATCH('Step 2-12'!$AH318,'Step 2-12'!$R:$R,0))</f>
        <v>Basic</v>
      </c>
      <c r="AT318" s="23" t="str">
        <f>INDEX('Step 2-12'!$AB:$AB,MATCH('Step 2-12'!$AH318,'Step 2-12'!$R:$R,0))</f>
        <v>Monthly</v>
      </c>
      <c r="AU318" s="23" t="str">
        <f>INDEX($J$20:$J$1603,MATCH($AH318,$B$20:$B$1603,0))</f>
        <v/>
      </c>
    </row>
    <row r="319" spans="1:47" x14ac:dyDescent="0.25">
      <c r="A319" t="s">
        <v>359</v>
      </c>
      <c r="B319" t="s">
        <v>360</v>
      </c>
      <c r="C319" t="s">
        <v>50</v>
      </c>
      <c r="D319" s="1" t="s">
        <v>18</v>
      </c>
      <c r="E319" s="1">
        <v>45491</v>
      </c>
      <c r="F319" s="1">
        <v>45521</v>
      </c>
      <c r="G319" t="s">
        <v>19</v>
      </c>
      <c r="H319">
        <v>135</v>
      </c>
      <c r="I319" s="23" t="str">
        <f>IF(AND(E319&lt;=EOMONTH('Step 1'!$C$7,0),F319&gt;='Step 1'!$C$7),"Yes","No")</f>
        <v>No</v>
      </c>
      <c r="J319" s="23" t="str">
        <f>IF(I319="Yes",IF(COUNTIFS($B$21:$B319,B319,$I$21:$I319,"Yes")=1,"Yes",""),"")</f>
        <v/>
      </c>
      <c r="K319" s="23" t="str">
        <f>IF(J319="Yes",IF(COUNTIFS($B:$B,B319,$F:$F,"&gt;="&amp;'Step 1'!$C$8)&gt;0,"Retained","Churned"),"")</f>
        <v/>
      </c>
      <c r="L319" s="24">
        <f>_xlfn.MINIFS($E:$E,$B:$B,B319)</f>
        <v>45491</v>
      </c>
      <c r="M319" s="24" t="str">
        <f>INDEX($C:$C,MATCH($L319,$E:$E,0))</f>
        <v>Pro</v>
      </c>
      <c r="N319" s="24" t="str">
        <f>INDEX($D:$D,MATCH($L319,$E:$E,0))</f>
        <v>Monthly</v>
      </c>
      <c r="O319" s="23" t="str">
        <f>INDEX('Step 2-12'!$W:$W,MATCH('Step 2-12'!$B319,'Step 2-12'!$R:$R,0))</f>
        <v>Healthcare</v>
      </c>
      <c r="P319" s="23" t="str">
        <f>INDEX('Step 2-12'!$Z:$Z,MATCH('Step 2-12'!$B319,'Step 2-12'!$R:$R,0))</f>
        <v>Paid Search</v>
      </c>
      <c r="AG319" t="s">
        <v>2111</v>
      </c>
      <c r="AH319" t="s">
        <v>1603</v>
      </c>
      <c r="AI319" t="s">
        <v>1608</v>
      </c>
      <c r="AJ319" s="1">
        <v>45538</v>
      </c>
      <c r="AK319" t="s">
        <v>50</v>
      </c>
      <c r="AL319" t="s">
        <v>18</v>
      </c>
      <c r="AM319">
        <v>135</v>
      </c>
      <c r="AN319">
        <v>110.7</v>
      </c>
      <c r="AO319" s="24" t="str">
        <f>INDEX('Step 2-12'!$Z:$Z,MATCH('Step 2-12'!$AH319,'Step 2-12'!$R:$R,0))</f>
        <v>Email</v>
      </c>
      <c r="AP319" s="24" t="str">
        <f>INDEX('Step 2-12'!$V:$V,MATCH('Step 2-12'!$AH319,'Step 2-12'!$R:$R,0))</f>
        <v>Europe</v>
      </c>
      <c r="AQ319" s="24" t="str">
        <f>INDEX('Step 2-12'!$W:$W,MATCH('Step 2-12'!$AH319,'Step 2-12'!$R:$R,0))</f>
        <v>Tech</v>
      </c>
      <c r="AR319" s="24" t="str">
        <f>INDEX('Step 2-12'!$X:$X,MATCH('Step 2-12'!$AH319,'Step 2-12'!$R:$R,0))</f>
        <v>SMBs</v>
      </c>
      <c r="AS319" s="23" t="str">
        <f>INDEX('Step 2-12'!$AA:$AA,MATCH('Step 2-12'!$AH319,'Step 2-12'!$R:$R,0))</f>
        <v>Basic</v>
      </c>
      <c r="AT319" s="23" t="str">
        <f>INDEX('Step 2-12'!$AB:$AB,MATCH('Step 2-12'!$AH319,'Step 2-12'!$R:$R,0))</f>
        <v>Monthly</v>
      </c>
      <c r="AU319" s="23" t="str">
        <f>INDEX($J$20:$J$1603,MATCH($AH319,$B$20:$B$1603,0))</f>
        <v/>
      </c>
    </row>
    <row r="320" spans="1:47" x14ac:dyDescent="0.25">
      <c r="A320" t="s">
        <v>361</v>
      </c>
      <c r="B320" t="s">
        <v>360</v>
      </c>
      <c r="C320" t="s">
        <v>50</v>
      </c>
      <c r="D320" s="1" t="s">
        <v>18</v>
      </c>
      <c r="E320" s="1">
        <v>45522</v>
      </c>
      <c r="F320" s="1">
        <v>45552</v>
      </c>
      <c r="G320" t="s">
        <v>55</v>
      </c>
      <c r="H320">
        <v>135</v>
      </c>
      <c r="I320" s="23" t="str">
        <f>IF(AND(E320&lt;=EOMONTH('Step 1'!$C$7,0),F320&gt;='Step 1'!$C$7),"Yes","No")</f>
        <v>No</v>
      </c>
      <c r="J320" s="23" t="str">
        <f>IF(I320="Yes",IF(COUNTIFS($B$21:$B320,B320,$I$21:$I320,"Yes")=1,"Yes",""),"")</f>
        <v/>
      </c>
      <c r="K320" s="23" t="str">
        <f>IF(J320="Yes",IF(COUNTIFS($B:$B,B320,$F:$F,"&gt;="&amp;'Step 1'!$C$8)&gt;0,"Retained","Churned"),"")</f>
        <v/>
      </c>
      <c r="L320" s="24">
        <f>_xlfn.MINIFS($E:$E,$B:$B,B320)</f>
        <v>45491</v>
      </c>
      <c r="M320" s="24" t="str">
        <f>INDEX($C:$C,MATCH($L320,$E:$E,0))</f>
        <v>Pro</v>
      </c>
      <c r="N320" s="24" t="str">
        <f>INDEX($D:$D,MATCH($L320,$E:$E,0))</f>
        <v>Monthly</v>
      </c>
      <c r="O320" s="23" t="str">
        <f>INDEX('Step 2-12'!$W:$W,MATCH('Step 2-12'!$B320,'Step 2-12'!$R:$R,0))</f>
        <v>Healthcare</v>
      </c>
      <c r="P320" s="23" t="str">
        <f>INDEX('Step 2-12'!$Z:$Z,MATCH('Step 2-12'!$B320,'Step 2-12'!$R:$R,0))</f>
        <v>Paid Search</v>
      </c>
      <c r="AG320" t="s">
        <v>2112</v>
      </c>
      <c r="AH320" t="s">
        <v>1603</v>
      </c>
      <c r="AI320" t="s">
        <v>1608</v>
      </c>
      <c r="AJ320" s="1">
        <v>45568</v>
      </c>
      <c r="AK320" t="s">
        <v>50</v>
      </c>
      <c r="AL320" t="s">
        <v>18</v>
      </c>
      <c r="AM320">
        <v>135</v>
      </c>
      <c r="AN320">
        <v>110.7</v>
      </c>
      <c r="AO320" s="24" t="str">
        <f>INDEX('Step 2-12'!$Z:$Z,MATCH('Step 2-12'!$AH320,'Step 2-12'!$R:$R,0))</f>
        <v>Email</v>
      </c>
      <c r="AP320" s="24" t="str">
        <f>INDEX('Step 2-12'!$V:$V,MATCH('Step 2-12'!$AH320,'Step 2-12'!$R:$R,0))</f>
        <v>Europe</v>
      </c>
      <c r="AQ320" s="24" t="str">
        <f>INDEX('Step 2-12'!$W:$W,MATCH('Step 2-12'!$AH320,'Step 2-12'!$R:$R,0))</f>
        <v>Tech</v>
      </c>
      <c r="AR320" s="24" t="str">
        <f>INDEX('Step 2-12'!$X:$X,MATCH('Step 2-12'!$AH320,'Step 2-12'!$R:$R,0))</f>
        <v>SMBs</v>
      </c>
      <c r="AS320" s="23" t="str">
        <f>INDEX('Step 2-12'!$AA:$AA,MATCH('Step 2-12'!$AH320,'Step 2-12'!$R:$R,0))</f>
        <v>Basic</v>
      </c>
      <c r="AT320" s="23" t="str">
        <f>INDEX('Step 2-12'!$AB:$AB,MATCH('Step 2-12'!$AH320,'Step 2-12'!$R:$R,0))</f>
        <v>Monthly</v>
      </c>
      <c r="AU320" s="23" t="str">
        <f>INDEX($J$20:$J$1603,MATCH($AH320,$B$20:$B$1603,0))</f>
        <v/>
      </c>
    </row>
    <row r="321" spans="1:47" x14ac:dyDescent="0.25">
      <c r="A321" t="s">
        <v>362</v>
      </c>
      <c r="B321" t="s">
        <v>360</v>
      </c>
      <c r="C321" t="s">
        <v>17</v>
      </c>
      <c r="D321" s="1" t="s">
        <v>18</v>
      </c>
      <c r="E321" s="1">
        <v>45553</v>
      </c>
      <c r="F321" s="1">
        <v>45583</v>
      </c>
      <c r="G321" t="s">
        <v>19</v>
      </c>
      <c r="H321">
        <v>75</v>
      </c>
      <c r="I321" s="23" t="str">
        <f>IF(AND(E321&lt;=EOMONTH('Step 1'!$C$7,0),F321&gt;='Step 1'!$C$7),"Yes","No")</f>
        <v>No</v>
      </c>
      <c r="J321" s="23" t="str">
        <f>IF(I321="Yes",IF(COUNTIFS($B$21:$B321,B321,$I$21:$I321,"Yes")=1,"Yes",""),"")</f>
        <v/>
      </c>
      <c r="K321" s="23" t="str">
        <f>IF(J321="Yes",IF(COUNTIFS($B:$B,B321,$F:$F,"&gt;="&amp;'Step 1'!$C$8)&gt;0,"Retained","Churned"),"")</f>
        <v/>
      </c>
      <c r="L321" s="24">
        <f>_xlfn.MINIFS($E:$E,$B:$B,B321)</f>
        <v>45491</v>
      </c>
      <c r="M321" s="24" t="str">
        <f>INDEX($C:$C,MATCH($L321,$E:$E,0))</f>
        <v>Pro</v>
      </c>
      <c r="N321" s="24" t="str">
        <f>INDEX($D:$D,MATCH($L321,$E:$E,0))</f>
        <v>Monthly</v>
      </c>
      <c r="O321" s="23" t="str">
        <f>INDEX('Step 2-12'!$W:$W,MATCH('Step 2-12'!$B321,'Step 2-12'!$R:$R,0))</f>
        <v>Healthcare</v>
      </c>
      <c r="P321" s="23" t="str">
        <f>INDEX('Step 2-12'!$Z:$Z,MATCH('Step 2-12'!$B321,'Step 2-12'!$R:$R,0))</f>
        <v>Paid Search</v>
      </c>
      <c r="AG321" t="s">
        <v>2113</v>
      </c>
      <c r="AH321" t="s">
        <v>1603</v>
      </c>
      <c r="AI321" t="s">
        <v>1609</v>
      </c>
      <c r="AJ321" s="1">
        <v>45569</v>
      </c>
      <c r="AK321" t="s">
        <v>50</v>
      </c>
      <c r="AL321" t="s">
        <v>18</v>
      </c>
      <c r="AM321">
        <v>135</v>
      </c>
      <c r="AN321">
        <v>110.7</v>
      </c>
      <c r="AO321" s="24" t="str">
        <f>INDEX('Step 2-12'!$Z:$Z,MATCH('Step 2-12'!$AH321,'Step 2-12'!$R:$R,0))</f>
        <v>Email</v>
      </c>
      <c r="AP321" s="24" t="str">
        <f>INDEX('Step 2-12'!$V:$V,MATCH('Step 2-12'!$AH321,'Step 2-12'!$R:$R,0))</f>
        <v>Europe</v>
      </c>
      <c r="AQ321" s="24" t="str">
        <f>INDEX('Step 2-12'!$W:$W,MATCH('Step 2-12'!$AH321,'Step 2-12'!$R:$R,0))</f>
        <v>Tech</v>
      </c>
      <c r="AR321" s="24" t="str">
        <f>INDEX('Step 2-12'!$X:$X,MATCH('Step 2-12'!$AH321,'Step 2-12'!$R:$R,0))</f>
        <v>SMBs</v>
      </c>
      <c r="AS321" s="23" t="str">
        <f>INDEX('Step 2-12'!$AA:$AA,MATCH('Step 2-12'!$AH321,'Step 2-12'!$R:$R,0))</f>
        <v>Basic</v>
      </c>
      <c r="AT321" s="23" t="str">
        <f>INDEX('Step 2-12'!$AB:$AB,MATCH('Step 2-12'!$AH321,'Step 2-12'!$R:$R,0))</f>
        <v>Monthly</v>
      </c>
      <c r="AU321" s="23" t="str">
        <f>INDEX($J$20:$J$1603,MATCH($AH321,$B$20:$B$1603,0))</f>
        <v/>
      </c>
    </row>
    <row r="322" spans="1:47" x14ac:dyDescent="0.25">
      <c r="A322" t="s">
        <v>363</v>
      </c>
      <c r="B322" t="s">
        <v>360</v>
      </c>
      <c r="C322" t="s">
        <v>17</v>
      </c>
      <c r="D322" s="1" t="s">
        <v>18</v>
      </c>
      <c r="E322" s="1">
        <v>45584</v>
      </c>
      <c r="F322" s="1">
        <v>45614</v>
      </c>
      <c r="G322" t="s">
        <v>19</v>
      </c>
      <c r="H322">
        <v>75</v>
      </c>
      <c r="I322" s="23" t="str">
        <f>IF(AND(E322&lt;=EOMONTH('Step 1'!$C$7,0),F322&gt;='Step 1'!$C$7),"Yes","No")</f>
        <v>No</v>
      </c>
      <c r="J322" s="23" t="str">
        <f>IF(I322="Yes",IF(COUNTIFS($B$21:$B322,B322,$I$21:$I322,"Yes")=1,"Yes",""),"")</f>
        <v/>
      </c>
      <c r="K322" s="23" t="str">
        <f>IF(J322="Yes",IF(COUNTIFS($B:$B,B322,$F:$F,"&gt;="&amp;'Step 1'!$C$8)&gt;0,"Retained","Churned"),"")</f>
        <v/>
      </c>
      <c r="L322" s="24">
        <f>_xlfn.MINIFS($E:$E,$B:$B,B322)</f>
        <v>45491</v>
      </c>
      <c r="M322" s="24" t="str">
        <f>INDEX($C:$C,MATCH($L322,$E:$E,0))</f>
        <v>Pro</v>
      </c>
      <c r="N322" s="24" t="str">
        <f>INDEX($D:$D,MATCH($L322,$E:$E,0))</f>
        <v>Monthly</v>
      </c>
      <c r="O322" s="23" t="str">
        <f>INDEX('Step 2-12'!$W:$W,MATCH('Step 2-12'!$B322,'Step 2-12'!$R:$R,0))</f>
        <v>Healthcare</v>
      </c>
      <c r="P322" s="23" t="str">
        <f>INDEX('Step 2-12'!$Z:$Z,MATCH('Step 2-12'!$B322,'Step 2-12'!$R:$R,0))</f>
        <v>Paid Search</v>
      </c>
      <c r="AG322" t="s">
        <v>2114</v>
      </c>
      <c r="AH322" t="s">
        <v>1603</v>
      </c>
      <c r="AI322" t="s">
        <v>1610</v>
      </c>
      <c r="AJ322" s="1">
        <v>45600</v>
      </c>
      <c r="AK322" t="s">
        <v>50</v>
      </c>
      <c r="AL322" t="s">
        <v>18</v>
      </c>
      <c r="AM322">
        <v>135</v>
      </c>
      <c r="AN322">
        <v>110.7</v>
      </c>
      <c r="AO322" s="24" t="str">
        <f>INDEX('Step 2-12'!$Z:$Z,MATCH('Step 2-12'!$AH322,'Step 2-12'!$R:$R,0))</f>
        <v>Email</v>
      </c>
      <c r="AP322" s="24" t="str">
        <f>INDEX('Step 2-12'!$V:$V,MATCH('Step 2-12'!$AH322,'Step 2-12'!$R:$R,0))</f>
        <v>Europe</v>
      </c>
      <c r="AQ322" s="24" t="str">
        <f>INDEX('Step 2-12'!$W:$W,MATCH('Step 2-12'!$AH322,'Step 2-12'!$R:$R,0))</f>
        <v>Tech</v>
      </c>
      <c r="AR322" s="24" t="str">
        <f>INDEX('Step 2-12'!$X:$X,MATCH('Step 2-12'!$AH322,'Step 2-12'!$R:$R,0))</f>
        <v>SMBs</v>
      </c>
      <c r="AS322" s="23" t="str">
        <f>INDEX('Step 2-12'!$AA:$AA,MATCH('Step 2-12'!$AH322,'Step 2-12'!$R:$R,0))</f>
        <v>Basic</v>
      </c>
      <c r="AT322" s="23" t="str">
        <f>INDEX('Step 2-12'!$AB:$AB,MATCH('Step 2-12'!$AH322,'Step 2-12'!$R:$R,0))</f>
        <v>Monthly</v>
      </c>
      <c r="AU322" s="23" t="str">
        <f>INDEX($J$20:$J$1603,MATCH($AH322,$B$20:$B$1603,0))</f>
        <v/>
      </c>
    </row>
    <row r="323" spans="1:47" x14ac:dyDescent="0.25">
      <c r="A323" t="s">
        <v>364</v>
      </c>
      <c r="B323" t="s">
        <v>360</v>
      </c>
      <c r="C323" t="s">
        <v>17</v>
      </c>
      <c r="D323" s="1" t="s">
        <v>18</v>
      </c>
      <c r="E323" s="1">
        <v>45615</v>
      </c>
      <c r="F323" s="1">
        <v>45645</v>
      </c>
      <c r="G323" t="s">
        <v>19</v>
      </c>
      <c r="H323">
        <v>75</v>
      </c>
      <c r="I323" s="23" t="str">
        <f>IF(AND(E323&lt;=EOMONTH('Step 1'!$C$7,0),F323&gt;='Step 1'!$C$7),"Yes","No")</f>
        <v>No</v>
      </c>
      <c r="J323" s="23" t="str">
        <f>IF(I323="Yes",IF(COUNTIFS($B$21:$B323,B323,$I$21:$I323,"Yes")=1,"Yes",""),"")</f>
        <v/>
      </c>
      <c r="K323" s="23" t="str">
        <f>IF(J323="Yes",IF(COUNTIFS($B:$B,B323,$F:$F,"&gt;="&amp;'Step 1'!$C$8)&gt;0,"Retained","Churned"),"")</f>
        <v/>
      </c>
      <c r="L323" s="24">
        <f>_xlfn.MINIFS($E:$E,$B:$B,B323)</f>
        <v>45491</v>
      </c>
      <c r="M323" s="24" t="str">
        <f>INDEX($C:$C,MATCH($L323,$E:$E,0))</f>
        <v>Pro</v>
      </c>
      <c r="N323" s="24" t="str">
        <f>INDEX($D:$D,MATCH($L323,$E:$E,0))</f>
        <v>Monthly</v>
      </c>
      <c r="O323" s="23" t="str">
        <f>INDEX('Step 2-12'!$W:$W,MATCH('Step 2-12'!$B323,'Step 2-12'!$R:$R,0))</f>
        <v>Healthcare</v>
      </c>
      <c r="P323" s="23" t="str">
        <f>INDEX('Step 2-12'!$Z:$Z,MATCH('Step 2-12'!$B323,'Step 2-12'!$R:$R,0))</f>
        <v>Paid Search</v>
      </c>
      <c r="AG323" t="s">
        <v>2115</v>
      </c>
      <c r="AH323" t="s">
        <v>1603</v>
      </c>
      <c r="AI323" t="s">
        <v>1610</v>
      </c>
      <c r="AJ323" s="1">
        <v>45630</v>
      </c>
      <c r="AK323" t="s">
        <v>50</v>
      </c>
      <c r="AL323" t="s">
        <v>18</v>
      </c>
      <c r="AM323">
        <v>135</v>
      </c>
      <c r="AN323">
        <v>110.7</v>
      </c>
      <c r="AO323" s="24" t="str">
        <f>INDEX('Step 2-12'!$Z:$Z,MATCH('Step 2-12'!$AH323,'Step 2-12'!$R:$R,0))</f>
        <v>Email</v>
      </c>
      <c r="AP323" s="24" t="str">
        <f>INDEX('Step 2-12'!$V:$V,MATCH('Step 2-12'!$AH323,'Step 2-12'!$R:$R,0))</f>
        <v>Europe</v>
      </c>
      <c r="AQ323" s="24" t="str">
        <f>INDEX('Step 2-12'!$W:$W,MATCH('Step 2-12'!$AH323,'Step 2-12'!$R:$R,0))</f>
        <v>Tech</v>
      </c>
      <c r="AR323" s="24" t="str">
        <f>INDEX('Step 2-12'!$X:$X,MATCH('Step 2-12'!$AH323,'Step 2-12'!$R:$R,0))</f>
        <v>SMBs</v>
      </c>
      <c r="AS323" s="23" t="str">
        <f>INDEX('Step 2-12'!$AA:$AA,MATCH('Step 2-12'!$AH323,'Step 2-12'!$R:$R,0))</f>
        <v>Basic</v>
      </c>
      <c r="AT323" s="23" t="str">
        <f>INDEX('Step 2-12'!$AB:$AB,MATCH('Step 2-12'!$AH323,'Step 2-12'!$R:$R,0))</f>
        <v>Monthly</v>
      </c>
      <c r="AU323" s="23" t="str">
        <f>INDEX($J$20:$J$1603,MATCH($AH323,$B$20:$B$1603,0))</f>
        <v/>
      </c>
    </row>
    <row r="324" spans="1:47" x14ac:dyDescent="0.25">
      <c r="A324" t="s">
        <v>365</v>
      </c>
      <c r="B324" t="s">
        <v>360</v>
      </c>
      <c r="C324" t="s">
        <v>17</v>
      </c>
      <c r="D324" s="1" t="s">
        <v>18</v>
      </c>
      <c r="E324" s="1">
        <v>45646</v>
      </c>
      <c r="F324" s="1">
        <v>45658</v>
      </c>
      <c r="G324" t="s">
        <v>19</v>
      </c>
      <c r="H324">
        <v>75</v>
      </c>
      <c r="I324" s="23" t="str">
        <f>IF(AND(E324&lt;=EOMONTH('Step 1'!$C$7,0),F324&gt;='Step 1'!$C$7),"Yes","No")</f>
        <v>No</v>
      </c>
      <c r="J324" s="23" t="str">
        <f>IF(I324="Yes",IF(COUNTIFS($B$21:$B324,B324,$I$21:$I324,"Yes")=1,"Yes",""),"")</f>
        <v/>
      </c>
      <c r="K324" s="23" t="str">
        <f>IF(J324="Yes",IF(COUNTIFS($B:$B,B324,$F:$F,"&gt;="&amp;'Step 1'!$C$8)&gt;0,"Retained","Churned"),"")</f>
        <v/>
      </c>
      <c r="L324" s="24">
        <f>_xlfn.MINIFS($E:$E,$B:$B,B324)</f>
        <v>45491</v>
      </c>
      <c r="M324" s="24" t="str">
        <f>INDEX($C:$C,MATCH($L324,$E:$E,0))</f>
        <v>Pro</v>
      </c>
      <c r="N324" s="24" t="str">
        <f>INDEX($D:$D,MATCH($L324,$E:$E,0))</f>
        <v>Monthly</v>
      </c>
      <c r="O324" s="23" t="str">
        <f>INDEX('Step 2-12'!$W:$W,MATCH('Step 2-12'!$B324,'Step 2-12'!$R:$R,0))</f>
        <v>Healthcare</v>
      </c>
      <c r="P324" s="23" t="str">
        <f>INDEX('Step 2-12'!$Z:$Z,MATCH('Step 2-12'!$B324,'Step 2-12'!$R:$R,0))</f>
        <v>Paid Search</v>
      </c>
      <c r="AG324" t="s">
        <v>2116</v>
      </c>
      <c r="AH324" t="s">
        <v>1603</v>
      </c>
      <c r="AI324" t="s">
        <v>1611</v>
      </c>
      <c r="AJ324" s="1">
        <v>45631</v>
      </c>
      <c r="AK324" t="s">
        <v>50</v>
      </c>
      <c r="AL324" t="s">
        <v>18</v>
      </c>
      <c r="AM324">
        <v>135</v>
      </c>
      <c r="AN324">
        <v>110.7</v>
      </c>
      <c r="AO324" s="24" t="str">
        <f>INDEX('Step 2-12'!$Z:$Z,MATCH('Step 2-12'!$AH324,'Step 2-12'!$R:$R,0))</f>
        <v>Email</v>
      </c>
      <c r="AP324" s="24" t="str">
        <f>INDEX('Step 2-12'!$V:$V,MATCH('Step 2-12'!$AH324,'Step 2-12'!$R:$R,0))</f>
        <v>Europe</v>
      </c>
      <c r="AQ324" s="24" t="str">
        <f>INDEX('Step 2-12'!$W:$W,MATCH('Step 2-12'!$AH324,'Step 2-12'!$R:$R,0))</f>
        <v>Tech</v>
      </c>
      <c r="AR324" s="24" t="str">
        <f>INDEX('Step 2-12'!$X:$X,MATCH('Step 2-12'!$AH324,'Step 2-12'!$R:$R,0))</f>
        <v>SMBs</v>
      </c>
      <c r="AS324" s="23" t="str">
        <f>INDEX('Step 2-12'!$AA:$AA,MATCH('Step 2-12'!$AH324,'Step 2-12'!$R:$R,0))</f>
        <v>Basic</v>
      </c>
      <c r="AT324" s="23" t="str">
        <f>INDEX('Step 2-12'!$AB:$AB,MATCH('Step 2-12'!$AH324,'Step 2-12'!$R:$R,0))</f>
        <v>Monthly</v>
      </c>
      <c r="AU324" s="23" t="str">
        <f>INDEX($J$20:$J$1603,MATCH($AH324,$B$20:$B$1603,0))</f>
        <v/>
      </c>
    </row>
    <row r="325" spans="1:47" x14ac:dyDescent="0.25">
      <c r="A325" t="s">
        <v>366</v>
      </c>
      <c r="B325" t="s">
        <v>367</v>
      </c>
      <c r="C325" t="s">
        <v>50</v>
      </c>
      <c r="D325" s="1" t="s">
        <v>18</v>
      </c>
      <c r="E325" s="1">
        <v>44880</v>
      </c>
      <c r="F325" s="1">
        <v>44910</v>
      </c>
      <c r="G325" t="s">
        <v>19</v>
      </c>
      <c r="H325">
        <v>135</v>
      </c>
      <c r="I325" s="23" t="str">
        <f>IF(AND(E325&lt;=EOMONTH('Step 1'!$C$7,0),F325&gt;='Step 1'!$C$7),"Yes","No")</f>
        <v>No</v>
      </c>
      <c r="J325" s="23" t="str">
        <f>IF(I325="Yes",IF(COUNTIFS($B$21:$B325,B325,$I$21:$I325,"Yes")=1,"Yes",""),"")</f>
        <v/>
      </c>
      <c r="K325" s="23" t="str">
        <f>IF(J325="Yes",IF(COUNTIFS($B:$B,B325,$F:$F,"&gt;="&amp;'Step 1'!$C$8)&gt;0,"Retained","Churned"),"")</f>
        <v/>
      </c>
      <c r="L325" s="24">
        <f>_xlfn.MINIFS($E:$E,$B:$B,B325)</f>
        <v>44880</v>
      </c>
      <c r="M325" s="24" t="str">
        <f>INDEX($C:$C,MATCH($L325,$E:$E,0))</f>
        <v>Pro</v>
      </c>
      <c r="N325" s="24" t="str">
        <f>INDEX($D:$D,MATCH($L325,$E:$E,0))</f>
        <v>Monthly</v>
      </c>
      <c r="O325" s="23" t="str">
        <f>INDEX('Step 2-12'!$W:$W,MATCH('Step 2-12'!$B325,'Step 2-12'!$R:$R,0))</f>
        <v>Healthcare</v>
      </c>
      <c r="P325" s="23" t="str">
        <f>INDEX('Step 2-12'!$Z:$Z,MATCH('Step 2-12'!$B325,'Step 2-12'!$R:$R,0))</f>
        <v>Social Media</v>
      </c>
      <c r="AG325" t="s">
        <v>2117</v>
      </c>
      <c r="AH325" t="s">
        <v>267</v>
      </c>
      <c r="AI325" t="s">
        <v>266</v>
      </c>
      <c r="AJ325" s="1">
        <v>45046</v>
      </c>
      <c r="AK325" t="s">
        <v>17</v>
      </c>
      <c r="AL325" t="s">
        <v>18</v>
      </c>
      <c r="AM325">
        <v>75</v>
      </c>
      <c r="AN325">
        <v>60</v>
      </c>
      <c r="AO325" s="24" t="str">
        <f>INDEX('Step 2-12'!$Z:$Z,MATCH('Step 2-12'!$AH325,'Step 2-12'!$R:$R,0))</f>
        <v>Paid Search</v>
      </c>
      <c r="AP325" s="24" t="str">
        <f>INDEX('Step 2-12'!$V:$V,MATCH('Step 2-12'!$AH325,'Step 2-12'!$R:$R,0))</f>
        <v>North America</v>
      </c>
      <c r="AQ325" s="24" t="str">
        <f>INDEX('Step 2-12'!$W:$W,MATCH('Step 2-12'!$AH325,'Step 2-12'!$R:$R,0))</f>
        <v>Retail</v>
      </c>
      <c r="AR325" s="24" t="str">
        <f>INDEX('Step 2-12'!$X:$X,MATCH('Step 2-12'!$AH325,'Step 2-12'!$R:$R,0))</f>
        <v>Mid-Market</v>
      </c>
      <c r="AS325" s="23" t="str">
        <f>INDEX('Step 2-12'!$AA:$AA,MATCH('Step 2-12'!$AH325,'Step 2-12'!$R:$R,0))</f>
        <v>Basic</v>
      </c>
      <c r="AT325" s="23" t="str">
        <f>INDEX('Step 2-12'!$AB:$AB,MATCH('Step 2-12'!$AH325,'Step 2-12'!$R:$R,0))</f>
        <v>Monthly</v>
      </c>
      <c r="AU325" s="23" t="str">
        <f>INDEX($J$20:$J$1603,MATCH($AH325,$B$20:$B$1603,0))</f>
        <v/>
      </c>
    </row>
    <row r="326" spans="1:47" x14ac:dyDescent="0.25">
      <c r="A326" t="s">
        <v>368</v>
      </c>
      <c r="B326" t="s">
        <v>367</v>
      </c>
      <c r="C326" t="s">
        <v>50</v>
      </c>
      <c r="D326" s="1" t="s">
        <v>18</v>
      </c>
      <c r="E326" s="1">
        <v>44911</v>
      </c>
      <c r="F326" s="1">
        <v>44941</v>
      </c>
      <c r="G326" t="s">
        <v>19</v>
      </c>
      <c r="H326">
        <v>135</v>
      </c>
      <c r="I326" s="23" t="str">
        <f>IF(AND(E326&lt;=EOMONTH('Step 1'!$C$7,0),F326&gt;='Step 1'!$C$7),"Yes","No")</f>
        <v>Yes</v>
      </c>
      <c r="J326" s="23" t="str">
        <f>IF(I326="Yes",IF(COUNTIFS($B$21:$B326,B326,$I$21:$I326,"Yes")=1,"Yes",""),"")</f>
        <v>Yes</v>
      </c>
      <c r="K326" s="23" t="str">
        <f>IF(J326="Yes",IF(COUNTIFS($B:$B,B326,$F:$F,"&gt;="&amp;'Step 1'!$C$8)&gt;0,"Retained","Churned"),"")</f>
        <v>Churned</v>
      </c>
      <c r="L326" s="24">
        <f>_xlfn.MINIFS($E:$E,$B:$B,B326)</f>
        <v>44880</v>
      </c>
      <c r="M326" s="24" t="str">
        <f>INDEX($C:$C,MATCH($L326,$E:$E,0))</f>
        <v>Pro</v>
      </c>
      <c r="N326" s="24" t="str">
        <f>INDEX($D:$D,MATCH($L326,$E:$E,0))</f>
        <v>Monthly</v>
      </c>
      <c r="O326" s="23" t="str">
        <f>INDEX('Step 2-12'!$W:$W,MATCH('Step 2-12'!$B326,'Step 2-12'!$R:$R,0))</f>
        <v>Healthcare</v>
      </c>
      <c r="P326" s="23" t="str">
        <f>INDEX('Step 2-12'!$Z:$Z,MATCH('Step 2-12'!$B326,'Step 2-12'!$R:$R,0))</f>
        <v>Social Media</v>
      </c>
      <c r="AG326" t="s">
        <v>2118</v>
      </c>
      <c r="AH326" t="s">
        <v>267</v>
      </c>
      <c r="AI326" t="s">
        <v>266</v>
      </c>
      <c r="AJ326" s="1">
        <v>45076</v>
      </c>
      <c r="AK326" t="s">
        <v>17</v>
      </c>
      <c r="AL326" t="s">
        <v>18</v>
      </c>
      <c r="AM326">
        <v>75</v>
      </c>
      <c r="AN326">
        <v>60</v>
      </c>
      <c r="AO326" s="24" t="str">
        <f>INDEX('Step 2-12'!$Z:$Z,MATCH('Step 2-12'!$AH326,'Step 2-12'!$R:$R,0))</f>
        <v>Paid Search</v>
      </c>
      <c r="AP326" s="24" t="str">
        <f>INDEX('Step 2-12'!$V:$V,MATCH('Step 2-12'!$AH326,'Step 2-12'!$R:$R,0))</f>
        <v>North America</v>
      </c>
      <c r="AQ326" s="24" t="str">
        <f>INDEX('Step 2-12'!$W:$W,MATCH('Step 2-12'!$AH326,'Step 2-12'!$R:$R,0))</f>
        <v>Retail</v>
      </c>
      <c r="AR326" s="24" t="str">
        <f>INDEX('Step 2-12'!$X:$X,MATCH('Step 2-12'!$AH326,'Step 2-12'!$R:$R,0))</f>
        <v>Mid-Market</v>
      </c>
      <c r="AS326" s="23" t="str">
        <f>INDEX('Step 2-12'!$AA:$AA,MATCH('Step 2-12'!$AH326,'Step 2-12'!$R:$R,0))</f>
        <v>Basic</v>
      </c>
      <c r="AT326" s="23" t="str">
        <f>INDEX('Step 2-12'!$AB:$AB,MATCH('Step 2-12'!$AH326,'Step 2-12'!$R:$R,0))</f>
        <v>Monthly</v>
      </c>
      <c r="AU326" s="23" t="str">
        <f>INDEX($J$20:$J$1603,MATCH($AH326,$B$20:$B$1603,0))</f>
        <v/>
      </c>
    </row>
    <row r="327" spans="1:47" x14ac:dyDescent="0.25">
      <c r="A327" t="s">
        <v>369</v>
      </c>
      <c r="B327" t="s">
        <v>367</v>
      </c>
      <c r="C327" t="s">
        <v>50</v>
      </c>
      <c r="D327" s="1" t="s">
        <v>18</v>
      </c>
      <c r="E327" s="1">
        <v>44942</v>
      </c>
      <c r="F327" s="1">
        <v>44972</v>
      </c>
      <c r="G327" t="s">
        <v>19</v>
      </c>
      <c r="H327">
        <v>135</v>
      </c>
      <c r="I327" s="23" t="str">
        <f>IF(AND(E327&lt;=EOMONTH('Step 1'!$C$7,0),F327&gt;='Step 1'!$C$7),"Yes","No")</f>
        <v>Yes</v>
      </c>
      <c r="J327" s="23" t="str">
        <f>IF(I327="Yes",IF(COUNTIFS($B$21:$B327,B327,$I$21:$I327,"Yes")=1,"Yes",""),"")</f>
        <v/>
      </c>
      <c r="K327" s="23" t="str">
        <f>IF(J327="Yes",IF(COUNTIFS($B:$B,B327,$F:$F,"&gt;="&amp;'Step 1'!$C$8)&gt;0,"Retained","Churned"),"")</f>
        <v/>
      </c>
      <c r="L327" s="24">
        <f>_xlfn.MINIFS($E:$E,$B:$B,B327)</f>
        <v>44880</v>
      </c>
      <c r="M327" s="24" t="str">
        <f>INDEX($C:$C,MATCH($L327,$E:$E,0))</f>
        <v>Pro</v>
      </c>
      <c r="N327" s="24" t="str">
        <f>INDEX($D:$D,MATCH($L327,$E:$E,0))</f>
        <v>Monthly</v>
      </c>
      <c r="O327" s="23" t="str">
        <f>INDEX('Step 2-12'!$W:$W,MATCH('Step 2-12'!$B327,'Step 2-12'!$R:$R,0))</f>
        <v>Healthcare</v>
      </c>
      <c r="P327" s="23" t="str">
        <f>INDEX('Step 2-12'!$Z:$Z,MATCH('Step 2-12'!$B327,'Step 2-12'!$R:$R,0))</f>
        <v>Social Media</v>
      </c>
      <c r="AG327" t="s">
        <v>2119</v>
      </c>
      <c r="AH327" t="s">
        <v>267</v>
      </c>
      <c r="AI327" t="s">
        <v>268</v>
      </c>
      <c r="AJ327" s="1">
        <v>45077</v>
      </c>
      <c r="AK327" t="s">
        <v>50</v>
      </c>
      <c r="AL327" t="s">
        <v>18</v>
      </c>
      <c r="AM327">
        <v>135</v>
      </c>
      <c r="AN327">
        <v>110.7</v>
      </c>
      <c r="AO327" s="24" t="str">
        <f>INDEX('Step 2-12'!$Z:$Z,MATCH('Step 2-12'!$AH327,'Step 2-12'!$R:$R,0))</f>
        <v>Paid Search</v>
      </c>
      <c r="AP327" s="24" t="str">
        <f>INDEX('Step 2-12'!$V:$V,MATCH('Step 2-12'!$AH327,'Step 2-12'!$R:$R,0))</f>
        <v>North America</v>
      </c>
      <c r="AQ327" s="24" t="str">
        <f>INDEX('Step 2-12'!$W:$W,MATCH('Step 2-12'!$AH327,'Step 2-12'!$R:$R,0))</f>
        <v>Retail</v>
      </c>
      <c r="AR327" s="24" t="str">
        <f>INDEX('Step 2-12'!$X:$X,MATCH('Step 2-12'!$AH327,'Step 2-12'!$R:$R,0))</f>
        <v>Mid-Market</v>
      </c>
      <c r="AS327" s="23" t="str">
        <f>INDEX('Step 2-12'!$AA:$AA,MATCH('Step 2-12'!$AH327,'Step 2-12'!$R:$R,0))</f>
        <v>Basic</v>
      </c>
      <c r="AT327" s="23" t="str">
        <f>INDEX('Step 2-12'!$AB:$AB,MATCH('Step 2-12'!$AH327,'Step 2-12'!$R:$R,0))</f>
        <v>Monthly</v>
      </c>
      <c r="AU327" s="23" t="str">
        <f>INDEX($J$20:$J$1603,MATCH($AH327,$B$20:$B$1603,0))</f>
        <v/>
      </c>
    </row>
    <row r="328" spans="1:47" x14ac:dyDescent="0.25">
      <c r="A328" t="s">
        <v>370</v>
      </c>
      <c r="B328" t="s">
        <v>367</v>
      </c>
      <c r="C328" t="s">
        <v>50</v>
      </c>
      <c r="D328" s="1" t="s">
        <v>18</v>
      </c>
      <c r="E328" s="1">
        <v>44973</v>
      </c>
      <c r="F328" s="1">
        <v>45003</v>
      </c>
      <c r="G328" t="s">
        <v>19</v>
      </c>
      <c r="H328">
        <v>135</v>
      </c>
      <c r="I328" s="23" t="str">
        <f>IF(AND(E328&lt;=EOMONTH('Step 1'!$C$7,0),F328&gt;='Step 1'!$C$7),"Yes","No")</f>
        <v>No</v>
      </c>
      <c r="J328" s="23" t="str">
        <f>IF(I328="Yes",IF(COUNTIFS($B$21:$B328,B328,$I$21:$I328,"Yes")=1,"Yes",""),"")</f>
        <v/>
      </c>
      <c r="K328" s="23" t="str">
        <f>IF(J328="Yes",IF(COUNTIFS($B:$B,B328,$F:$F,"&gt;="&amp;'Step 1'!$C$8)&gt;0,"Retained","Churned"),"")</f>
        <v/>
      </c>
      <c r="L328" s="24">
        <f>_xlfn.MINIFS($E:$E,$B:$B,B328)</f>
        <v>44880</v>
      </c>
      <c r="M328" s="24" t="str">
        <f>INDEX($C:$C,MATCH($L328,$E:$E,0))</f>
        <v>Pro</v>
      </c>
      <c r="N328" s="24" t="str">
        <f>INDEX($D:$D,MATCH($L328,$E:$E,0))</f>
        <v>Monthly</v>
      </c>
      <c r="O328" s="23" t="str">
        <f>INDEX('Step 2-12'!$W:$W,MATCH('Step 2-12'!$B328,'Step 2-12'!$R:$R,0))</f>
        <v>Healthcare</v>
      </c>
      <c r="P328" s="23" t="str">
        <f>INDEX('Step 2-12'!$Z:$Z,MATCH('Step 2-12'!$B328,'Step 2-12'!$R:$R,0))</f>
        <v>Social Media</v>
      </c>
      <c r="AG328" t="s">
        <v>2120</v>
      </c>
      <c r="AH328" t="s">
        <v>267</v>
      </c>
      <c r="AI328" t="s">
        <v>268</v>
      </c>
      <c r="AJ328" s="1">
        <v>45107</v>
      </c>
      <c r="AK328" t="s">
        <v>50</v>
      </c>
      <c r="AL328" t="s">
        <v>18</v>
      </c>
      <c r="AM328">
        <v>135</v>
      </c>
      <c r="AN328">
        <v>110.7</v>
      </c>
      <c r="AO328" s="24" t="str">
        <f>INDEX('Step 2-12'!$Z:$Z,MATCH('Step 2-12'!$AH328,'Step 2-12'!$R:$R,0))</f>
        <v>Paid Search</v>
      </c>
      <c r="AP328" s="24" t="str">
        <f>INDEX('Step 2-12'!$V:$V,MATCH('Step 2-12'!$AH328,'Step 2-12'!$R:$R,0))</f>
        <v>North America</v>
      </c>
      <c r="AQ328" s="24" t="str">
        <f>INDEX('Step 2-12'!$W:$W,MATCH('Step 2-12'!$AH328,'Step 2-12'!$R:$R,0))</f>
        <v>Retail</v>
      </c>
      <c r="AR328" s="24" t="str">
        <f>INDEX('Step 2-12'!$X:$X,MATCH('Step 2-12'!$AH328,'Step 2-12'!$R:$R,0))</f>
        <v>Mid-Market</v>
      </c>
      <c r="AS328" s="23" t="str">
        <f>INDEX('Step 2-12'!$AA:$AA,MATCH('Step 2-12'!$AH328,'Step 2-12'!$R:$R,0))</f>
        <v>Basic</v>
      </c>
      <c r="AT328" s="23" t="str">
        <f>INDEX('Step 2-12'!$AB:$AB,MATCH('Step 2-12'!$AH328,'Step 2-12'!$R:$R,0))</f>
        <v>Monthly</v>
      </c>
      <c r="AU328" s="23" t="str">
        <f>INDEX($J$20:$J$1603,MATCH($AH328,$B$20:$B$1603,0))</f>
        <v/>
      </c>
    </row>
    <row r="329" spans="1:47" x14ac:dyDescent="0.25">
      <c r="A329" t="s">
        <v>371</v>
      </c>
      <c r="B329" t="s">
        <v>367</v>
      </c>
      <c r="C329" t="s">
        <v>50</v>
      </c>
      <c r="D329" s="1" t="s">
        <v>18</v>
      </c>
      <c r="E329" s="1">
        <v>45004</v>
      </c>
      <c r="F329" s="1">
        <v>45020</v>
      </c>
      <c r="G329" t="s">
        <v>47</v>
      </c>
      <c r="H329">
        <v>135</v>
      </c>
      <c r="I329" s="23" t="str">
        <f>IF(AND(E329&lt;=EOMONTH('Step 1'!$C$7,0),F329&gt;='Step 1'!$C$7),"Yes","No")</f>
        <v>No</v>
      </c>
      <c r="J329" s="23" t="str">
        <f>IF(I329="Yes",IF(COUNTIFS($B$21:$B329,B329,$I$21:$I329,"Yes")=1,"Yes",""),"")</f>
        <v/>
      </c>
      <c r="K329" s="23" t="str">
        <f>IF(J329="Yes",IF(COUNTIFS($B:$B,B329,$F:$F,"&gt;="&amp;'Step 1'!$C$8)&gt;0,"Retained","Churned"),"")</f>
        <v/>
      </c>
      <c r="L329" s="24">
        <f>_xlfn.MINIFS($E:$E,$B:$B,B329)</f>
        <v>44880</v>
      </c>
      <c r="M329" s="24" t="str">
        <f>INDEX($C:$C,MATCH($L329,$E:$E,0))</f>
        <v>Pro</v>
      </c>
      <c r="N329" s="24" t="str">
        <f>INDEX($D:$D,MATCH($L329,$E:$E,0))</f>
        <v>Monthly</v>
      </c>
      <c r="O329" s="23" t="str">
        <f>INDEX('Step 2-12'!$W:$W,MATCH('Step 2-12'!$B329,'Step 2-12'!$R:$R,0))</f>
        <v>Healthcare</v>
      </c>
      <c r="P329" s="23" t="str">
        <f>INDEX('Step 2-12'!$Z:$Z,MATCH('Step 2-12'!$B329,'Step 2-12'!$R:$R,0))</f>
        <v>Social Media</v>
      </c>
      <c r="AG329" t="s">
        <v>2121</v>
      </c>
      <c r="AH329" t="s">
        <v>267</v>
      </c>
      <c r="AI329" t="s">
        <v>269</v>
      </c>
      <c r="AJ329" s="1">
        <v>45108</v>
      </c>
      <c r="AK329" t="s">
        <v>50</v>
      </c>
      <c r="AL329" t="s">
        <v>18</v>
      </c>
      <c r="AM329">
        <v>135</v>
      </c>
      <c r="AN329">
        <v>110.7</v>
      </c>
      <c r="AO329" s="24" t="str">
        <f>INDEX('Step 2-12'!$Z:$Z,MATCH('Step 2-12'!$AH329,'Step 2-12'!$R:$R,0))</f>
        <v>Paid Search</v>
      </c>
      <c r="AP329" s="24" t="str">
        <f>INDEX('Step 2-12'!$V:$V,MATCH('Step 2-12'!$AH329,'Step 2-12'!$R:$R,0))</f>
        <v>North America</v>
      </c>
      <c r="AQ329" s="24" t="str">
        <f>INDEX('Step 2-12'!$W:$W,MATCH('Step 2-12'!$AH329,'Step 2-12'!$R:$R,0))</f>
        <v>Retail</v>
      </c>
      <c r="AR329" s="24" t="str">
        <f>INDEX('Step 2-12'!$X:$X,MATCH('Step 2-12'!$AH329,'Step 2-12'!$R:$R,0))</f>
        <v>Mid-Market</v>
      </c>
      <c r="AS329" s="23" t="str">
        <f>INDEX('Step 2-12'!$AA:$AA,MATCH('Step 2-12'!$AH329,'Step 2-12'!$R:$R,0))</f>
        <v>Basic</v>
      </c>
      <c r="AT329" s="23" t="str">
        <f>INDEX('Step 2-12'!$AB:$AB,MATCH('Step 2-12'!$AH329,'Step 2-12'!$R:$R,0))</f>
        <v>Monthly</v>
      </c>
      <c r="AU329" s="23" t="str">
        <f>INDEX($J$20:$J$1603,MATCH($AH329,$B$20:$B$1603,0))</f>
        <v/>
      </c>
    </row>
    <row r="330" spans="1:47" x14ac:dyDescent="0.25">
      <c r="A330" t="s">
        <v>372</v>
      </c>
      <c r="B330" t="s">
        <v>373</v>
      </c>
      <c r="C330" t="s">
        <v>17</v>
      </c>
      <c r="D330" s="1" t="s">
        <v>18</v>
      </c>
      <c r="E330" s="1">
        <v>44756</v>
      </c>
      <c r="F330" s="1">
        <v>44786</v>
      </c>
      <c r="G330" t="s">
        <v>19</v>
      </c>
      <c r="H330">
        <v>75</v>
      </c>
      <c r="I330" s="23" t="str">
        <f>IF(AND(E330&lt;=EOMONTH('Step 1'!$C$7,0),F330&gt;='Step 1'!$C$7),"Yes","No")</f>
        <v>No</v>
      </c>
      <c r="J330" s="23" t="str">
        <f>IF(I330="Yes",IF(COUNTIFS($B$21:$B330,B330,$I$21:$I330,"Yes")=1,"Yes",""),"")</f>
        <v/>
      </c>
      <c r="K330" s="23" t="str">
        <f>IF(J330="Yes",IF(COUNTIFS($B:$B,B330,$F:$F,"&gt;="&amp;'Step 1'!$C$8)&gt;0,"Retained","Churned"),"")</f>
        <v/>
      </c>
      <c r="L330" s="24">
        <f>_xlfn.MINIFS($E:$E,$B:$B,B330)</f>
        <v>44756</v>
      </c>
      <c r="M330" s="24" t="str">
        <f>INDEX($C:$C,MATCH($L330,$E:$E,0))</f>
        <v>Basic</v>
      </c>
      <c r="N330" s="24" t="str">
        <f>INDEX($D:$D,MATCH($L330,$E:$E,0))</f>
        <v>Monthly</v>
      </c>
      <c r="O330" s="23" t="str">
        <f>INDEX('Step 2-12'!$W:$W,MATCH('Step 2-12'!$B330,'Step 2-12'!$R:$R,0))</f>
        <v>Retail</v>
      </c>
      <c r="P330" s="23" t="str">
        <f>INDEX('Step 2-12'!$Z:$Z,MATCH('Step 2-12'!$B330,'Step 2-12'!$R:$R,0))</f>
        <v>Paid Search</v>
      </c>
      <c r="AG330" t="s">
        <v>2122</v>
      </c>
      <c r="AH330" t="s">
        <v>267</v>
      </c>
      <c r="AI330" t="s">
        <v>270</v>
      </c>
      <c r="AJ330" s="1">
        <v>45139</v>
      </c>
      <c r="AK330" t="s">
        <v>86</v>
      </c>
      <c r="AL330" t="s">
        <v>18</v>
      </c>
      <c r="AM330">
        <v>315</v>
      </c>
      <c r="AN330">
        <v>267.75</v>
      </c>
      <c r="AO330" s="24" t="str">
        <f>INDEX('Step 2-12'!$Z:$Z,MATCH('Step 2-12'!$AH330,'Step 2-12'!$R:$R,0))</f>
        <v>Paid Search</v>
      </c>
      <c r="AP330" s="24" t="str">
        <f>INDEX('Step 2-12'!$V:$V,MATCH('Step 2-12'!$AH330,'Step 2-12'!$R:$R,0))</f>
        <v>North America</v>
      </c>
      <c r="AQ330" s="24" t="str">
        <f>INDEX('Step 2-12'!$W:$W,MATCH('Step 2-12'!$AH330,'Step 2-12'!$R:$R,0))</f>
        <v>Retail</v>
      </c>
      <c r="AR330" s="24" t="str">
        <f>INDEX('Step 2-12'!$X:$X,MATCH('Step 2-12'!$AH330,'Step 2-12'!$R:$R,0))</f>
        <v>Mid-Market</v>
      </c>
      <c r="AS330" s="23" t="str">
        <f>INDEX('Step 2-12'!$AA:$AA,MATCH('Step 2-12'!$AH330,'Step 2-12'!$R:$R,0))</f>
        <v>Basic</v>
      </c>
      <c r="AT330" s="23" t="str">
        <f>INDEX('Step 2-12'!$AB:$AB,MATCH('Step 2-12'!$AH330,'Step 2-12'!$R:$R,0))</f>
        <v>Monthly</v>
      </c>
      <c r="AU330" s="23" t="str">
        <f>INDEX($J$20:$J$1603,MATCH($AH330,$B$20:$B$1603,0))</f>
        <v/>
      </c>
    </row>
    <row r="331" spans="1:47" x14ac:dyDescent="0.25">
      <c r="A331" t="s">
        <v>374</v>
      </c>
      <c r="B331" t="s">
        <v>373</v>
      </c>
      <c r="C331" t="s">
        <v>17</v>
      </c>
      <c r="D331" s="1" t="s">
        <v>18</v>
      </c>
      <c r="E331" s="1">
        <v>44787</v>
      </c>
      <c r="F331" s="1">
        <v>44817</v>
      </c>
      <c r="G331" t="s">
        <v>19</v>
      </c>
      <c r="H331">
        <v>75</v>
      </c>
      <c r="I331" s="23" t="str">
        <f>IF(AND(E331&lt;=EOMONTH('Step 1'!$C$7,0),F331&gt;='Step 1'!$C$7),"Yes","No")</f>
        <v>No</v>
      </c>
      <c r="J331" s="23" t="str">
        <f>IF(I331="Yes",IF(COUNTIFS($B$21:$B331,B331,$I$21:$I331,"Yes")=1,"Yes",""),"")</f>
        <v/>
      </c>
      <c r="K331" s="23" t="str">
        <f>IF(J331="Yes",IF(COUNTIFS($B:$B,B331,$F:$F,"&gt;="&amp;'Step 1'!$C$8)&gt;0,"Retained","Churned"),"")</f>
        <v/>
      </c>
      <c r="L331" s="24">
        <f>_xlfn.MINIFS($E:$E,$B:$B,B331)</f>
        <v>44756</v>
      </c>
      <c r="M331" s="24" t="str">
        <f>INDEX($C:$C,MATCH($L331,$E:$E,0))</f>
        <v>Basic</v>
      </c>
      <c r="N331" s="24" t="str">
        <f>INDEX($D:$D,MATCH($L331,$E:$E,0))</f>
        <v>Monthly</v>
      </c>
      <c r="O331" s="23" t="str">
        <f>INDEX('Step 2-12'!$W:$W,MATCH('Step 2-12'!$B331,'Step 2-12'!$R:$R,0))</f>
        <v>Retail</v>
      </c>
      <c r="P331" s="23" t="str">
        <f>INDEX('Step 2-12'!$Z:$Z,MATCH('Step 2-12'!$B331,'Step 2-12'!$R:$R,0))</f>
        <v>Paid Search</v>
      </c>
      <c r="AG331" t="s">
        <v>2123</v>
      </c>
      <c r="AH331" t="s">
        <v>267</v>
      </c>
      <c r="AI331" t="s">
        <v>271</v>
      </c>
      <c r="AJ331" s="1">
        <v>45170</v>
      </c>
      <c r="AK331" t="s">
        <v>86</v>
      </c>
      <c r="AL331" t="s">
        <v>18</v>
      </c>
      <c r="AM331">
        <v>315</v>
      </c>
      <c r="AN331">
        <v>267.75</v>
      </c>
      <c r="AO331" s="24" t="str">
        <f>INDEX('Step 2-12'!$Z:$Z,MATCH('Step 2-12'!$AH331,'Step 2-12'!$R:$R,0))</f>
        <v>Paid Search</v>
      </c>
      <c r="AP331" s="24" t="str">
        <f>INDEX('Step 2-12'!$V:$V,MATCH('Step 2-12'!$AH331,'Step 2-12'!$R:$R,0))</f>
        <v>North America</v>
      </c>
      <c r="AQ331" s="24" t="str">
        <f>INDEX('Step 2-12'!$W:$W,MATCH('Step 2-12'!$AH331,'Step 2-12'!$R:$R,0))</f>
        <v>Retail</v>
      </c>
      <c r="AR331" s="24" t="str">
        <f>INDEX('Step 2-12'!$X:$X,MATCH('Step 2-12'!$AH331,'Step 2-12'!$R:$R,0))</f>
        <v>Mid-Market</v>
      </c>
      <c r="AS331" s="23" t="str">
        <f>INDEX('Step 2-12'!$AA:$AA,MATCH('Step 2-12'!$AH331,'Step 2-12'!$R:$R,0))</f>
        <v>Basic</v>
      </c>
      <c r="AT331" s="23" t="str">
        <f>INDEX('Step 2-12'!$AB:$AB,MATCH('Step 2-12'!$AH331,'Step 2-12'!$R:$R,0))</f>
        <v>Monthly</v>
      </c>
      <c r="AU331" s="23" t="str">
        <f>INDEX($J$20:$J$1603,MATCH($AH331,$B$20:$B$1603,0))</f>
        <v/>
      </c>
    </row>
    <row r="332" spans="1:47" x14ac:dyDescent="0.25">
      <c r="A332" t="s">
        <v>375</v>
      </c>
      <c r="B332" t="s">
        <v>373</v>
      </c>
      <c r="C332" t="s">
        <v>17</v>
      </c>
      <c r="D332" s="1" t="s">
        <v>18</v>
      </c>
      <c r="E332" s="1">
        <v>44818</v>
      </c>
      <c r="F332" s="1">
        <v>44848</v>
      </c>
      <c r="G332" t="s">
        <v>19</v>
      </c>
      <c r="H332">
        <v>75</v>
      </c>
      <c r="I332" s="23" t="str">
        <f>IF(AND(E332&lt;=EOMONTH('Step 1'!$C$7,0),F332&gt;='Step 1'!$C$7),"Yes","No")</f>
        <v>No</v>
      </c>
      <c r="J332" s="23" t="str">
        <f>IF(I332="Yes",IF(COUNTIFS($B$21:$B332,B332,$I$21:$I332,"Yes")=1,"Yes",""),"")</f>
        <v/>
      </c>
      <c r="K332" s="23" t="str">
        <f>IF(J332="Yes",IF(COUNTIFS($B:$B,B332,$F:$F,"&gt;="&amp;'Step 1'!$C$8)&gt;0,"Retained","Churned"),"")</f>
        <v/>
      </c>
      <c r="L332" s="24">
        <f>_xlfn.MINIFS($E:$E,$B:$B,B332)</f>
        <v>44756</v>
      </c>
      <c r="M332" s="24" t="str">
        <f>INDEX($C:$C,MATCH($L332,$E:$E,0))</f>
        <v>Basic</v>
      </c>
      <c r="N332" s="24" t="str">
        <f>INDEX($D:$D,MATCH($L332,$E:$E,0))</f>
        <v>Monthly</v>
      </c>
      <c r="O332" s="23" t="str">
        <f>INDEX('Step 2-12'!$W:$W,MATCH('Step 2-12'!$B332,'Step 2-12'!$R:$R,0))</f>
        <v>Retail</v>
      </c>
      <c r="P332" s="23" t="str">
        <f>INDEX('Step 2-12'!$Z:$Z,MATCH('Step 2-12'!$B332,'Step 2-12'!$R:$R,0))</f>
        <v>Paid Search</v>
      </c>
      <c r="AG332" t="s">
        <v>2124</v>
      </c>
      <c r="AH332" t="s">
        <v>267</v>
      </c>
      <c r="AI332" t="s">
        <v>271</v>
      </c>
      <c r="AJ332" s="1">
        <v>45200</v>
      </c>
      <c r="AK332" t="s">
        <v>86</v>
      </c>
      <c r="AL332" t="s">
        <v>18</v>
      </c>
      <c r="AM332">
        <v>315</v>
      </c>
      <c r="AN332">
        <v>267.75</v>
      </c>
      <c r="AO332" s="24" t="str">
        <f>INDEX('Step 2-12'!$Z:$Z,MATCH('Step 2-12'!$AH332,'Step 2-12'!$R:$R,0))</f>
        <v>Paid Search</v>
      </c>
      <c r="AP332" s="24" t="str">
        <f>INDEX('Step 2-12'!$V:$V,MATCH('Step 2-12'!$AH332,'Step 2-12'!$R:$R,0))</f>
        <v>North America</v>
      </c>
      <c r="AQ332" s="24" t="str">
        <f>INDEX('Step 2-12'!$W:$W,MATCH('Step 2-12'!$AH332,'Step 2-12'!$R:$R,0))</f>
        <v>Retail</v>
      </c>
      <c r="AR332" s="24" t="str">
        <f>INDEX('Step 2-12'!$X:$X,MATCH('Step 2-12'!$AH332,'Step 2-12'!$R:$R,0))</f>
        <v>Mid-Market</v>
      </c>
      <c r="AS332" s="23" t="str">
        <f>INDEX('Step 2-12'!$AA:$AA,MATCH('Step 2-12'!$AH332,'Step 2-12'!$R:$R,0))</f>
        <v>Basic</v>
      </c>
      <c r="AT332" s="23" t="str">
        <f>INDEX('Step 2-12'!$AB:$AB,MATCH('Step 2-12'!$AH332,'Step 2-12'!$R:$R,0))</f>
        <v>Monthly</v>
      </c>
      <c r="AU332" s="23" t="str">
        <f>INDEX($J$20:$J$1603,MATCH($AH332,$B$20:$B$1603,0))</f>
        <v/>
      </c>
    </row>
    <row r="333" spans="1:47" x14ac:dyDescent="0.25">
      <c r="A333" t="s">
        <v>376</v>
      </c>
      <c r="B333" t="s">
        <v>373</v>
      </c>
      <c r="C333" t="s">
        <v>17</v>
      </c>
      <c r="D333" s="1" t="s">
        <v>18</v>
      </c>
      <c r="E333" s="1">
        <v>44849</v>
      </c>
      <c r="F333" s="1">
        <v>44879</v>
      </c>
      <c r="G333" t="s">
        <v>19</v>
      </c>
      <c r="H333">
        <v>75</v>
      </c>
      <c r="I333" s="23" t="str">
        <f>IF(AND(E333&lt;=EOMONTH('Step 1'!$C$7,0),F333&gt;='Step 1'!$C$7),"Yes","No")</f>
        <v>No</v>
      </c>
      <c r="J333" s="23" t="str">
        <f>IF(I333="Yes",IF(COUNTIFS($B$21:$B333,B333,$I$21:$I333,"Yes")=1,"Yes",""),"")</f>
        <v/>
      </c>
      <c r="K333" s="23" t="str">
        <f>IF(J333="Yes",IF(COUNTIFS($B:$B,B333,$F:$F,"&gt;="&amp;'Step 1'!$C$8)&gt;0,"Retained","Churned"),"")</f>
        <v/>
      </c>
      <c r="L333" s="24">
        <f>_xlfn.MINIFS($E:$E,$B:$B,B333)</f>
        <v>44756</v>
      </c>
      <c r="M333" s="24" t="str">
        <f>INDEX($C:$C,MATCH($L333,$E:$E,0))</f>
        <v>Basic</v>
      </c>
      <c r="N333" s="24" t="str">
        <f>INDEX($D:$D,MATCH($L333,$E:$E,0))</f>
        <v>Monthly</v>
      </c>
      <c r="O333" s="23" t="str">
        <f>INDEX('Step 2-12'!$W:$W,MATCH('Step 2-12'!$B333,'Step 2-12'!$R:$R,0))</f>
        <v>Retail</v>
      </c>
      <c r="P333" s="23" t="str">
        <f>INDEX('Step 2-12'!$Z:$Z,MATCH('Step 2-12'!$B333,'Step 2-12'!$R:$R,0))</f>
        <v>Paid Search</v>
      </c>
      <c r="AG333" t="s">
        <v>2125</v>
      </c>
      <c r="AH333" t="s">
        <v>267</v>
      </c>
      <c r="AI333" t="s">
        <v>272</v>
      </c>
      <c r="AJ333" s="1">
        <v>45201</v>
      </c>
      <c r="AK333" t="s">
        <v>86</v>
      </c>
      <c r="AL333" t="s">
        <v>18</v>
      </c>
      <c r="AM333">
        <v>315</v>
      </c>
      <c r="AN333">
        <v>267.75</v>
      </c>
      <c r="AO333" s="24" t="str">
        <f>INDEX('Step 2-12'!$Z:$Z,MATCH('Step 2-12'!$AH333,'Step 2-12'!$R:$R,0))</f>
        <v>Paid Search</v>
      </c>
      <c r="AP333" s="24" t="str">
        <f>INDEX('Step 2-12'!$V:$V,MATCH('Step 2-12'!$AH333,'Step 2-12'!$R:$R,0))</f>
        <v>North America</v>
      </c>
      <c r="AQ333" s="24" t="str">
        <f>INDEX('Step 2-12'!$W:$W,MATCH('Step 2-12'!$AH333,'Step 2-12'!$R:$R,0))</f>
        <v>Retail</v>
      </c>
      <c r="AR333" s="24" t="str">
        <f>INDEX('Step 2-12'!$X:$X,MATCH('Step 2-12'!$AH333,'Step 2-12'!$R:$R,0))</f>
        <v>Mid-Market</v>
      </c>
      <c r="AS333" s="23" t="str">
        <f>INDEX('Step 2-12'!$AA:$AA,MATCH('Step 2-12'!$AH333,'Step 2-12'!$R:$R,0))</f>
        <v>Basic</v>
      </c>
      <c r="AT333" s="23" t="str">
        <f>INDEX('Step 2-12'!$AB:$AB,MATCH('Step 2-12'!$AH333,'Step 2-12'!$R:$R,0))</f>
        <v>Monthly</v>
      </c>
      <c r="AU333" s="23" t="str">
        <f>INDEX($J$20:$J$1603,MATCH($AH333,$B$20:$B$1603,0))</f>
        <v/>
      </c>
    </row>
    <row r="334" spans="1:47" x14ac:dyDescent="0.25">
      <c r="A334" t="s">
        <v>377</v>
      </c>
      <c r="B334" t="s">
        <v>373</v>
      </c>
      <c r="C334" t="s">
        <v>17</v>
      </c>
      <c r="D334" s="1" t="s">
        <v>18</v>
      </c>
      <c r="E334" s="1">
        <v>44880</v>
      </c>
      <c r="F334" s="1">
        <v>44910</v>
      </c>
      <c r="G334" t="s">
        <v>19</v>
      </c>
      <c r="H334">
        <v>75</v>
      </c>
      <c r="I334" s="23" t="str">
        <f>IF(AND(E334&lt;=EOMONTH('Step 1'!$C$7,0),F334&gt;='Step 1'!$C$7),"Yes","No")</f>
        <v>No</v>
      </c>
      <c r="J334" s="23" t="str">
        <f>IF(I334="Yes",IF(COUNTIFS($B$21:$B334,B334,$I$21:$I334,"Yes")=1,"Yes",""),"")</f>
        <v/>
      </c>
      <c r="K334" s="23" t="str">
        <f>IF(J334="Yes",IF(COUNTIFS($B:$B,B334,$F:$F,"&gt;="&amp;'Step 1'!$C$8)&gt;0,"Retained","Churned"),"")</f>
        <v/>
      </c>
      <c r="L334" s="24">
        <f>_xlfn.MINIFS($E:$E,$B:$B,B334)</f>
        <v>44756</v>
      </c>
      <c r="M334" s="24" t="str">
        <f>INDEX($C:$C,MATCH($L334,$E:$E,0))</f>
        <v>Basic</v>
      </c>
      <c r="N334" s="24" t="str">
        <f>INDEX($D:$D,MATCH($L334,$E:$E,0))</f>
        <v>Monthly</v>
      </c>
      <c r="O334" s="23" t="str">
        <f>INDEX('Step 2-12'!$W:$W,MATCH('Step 2-12'!$B334,'Step 2-12'!$R:$R,0))</f>
        <v>Retail</v>
      </c>
      <c r="P334" s="23" t="str">
        <f>INDEX('Step 2-12'!$Z:$Z,MATCH('Step 2-12'!$B334,'Step 2-12'!$R:$R,0))</f>
        <v>Paid Search</v>
      </c>
      <c r="AG334" t="s">
        <v>2126</v>
      </c>
      <c r="AH334" t="s">
        <v>267</v>
      </c>
      <c r="AI334" t="s">
        <v>273</v>
      </c>
      <c r="AJ334" s="1">
        <v>45232</v>
      </c>
      <c r="AK334" t="s">
        <v>86</v>
      </c>
      <c r="AL334" t="s">
        <v>18</v>
      </c>
      <c r="AM334">
        <v>315</v>
      </c>
      <c r="AN334">
        <v>267.75</v>
      </c>
      <c r="AO334" s="24" t="str">
        <f>INDEX('Step 2-12'!$Z:$Z,MATCH('Step 2-12'!$AH334,'Step 2-12'!$R:$R,0))</f>
        <v>Paid Search</v>
      </c>
      <c r="AP334" s="24" t="str">
        <f>INDEX('Step 2-12'!$V:$V,MATCH('Step 2-12'!$AH334,'Step 2-12'!$R:$R,0))</f>
        <v>North America</v>
      </c>
      <c r="AQ334" s="24" t="str">
        <f>INDEX('Step 2-12'!$W:$W,MATCH('Step 2-12'!$AH334,'Step 2-12'!$R:$R,0))</f>
        <v>Retail</v>
      </c>
      <c r="AR334" s="24" t="str">
        <f>INDEX('Step 2-12'!$X:$X,MATCH('Step 2-12'!$AH334,'Step 2-12'!$R:$R,0))</f>
        <v>Mid-Market</v>
      </c>
      <c r="AS334" s="23" t="str">
        <f>INDEX('Step 2-12'!$AA:$AA,MATCH('Step 2-12'!$AH334,'Step 2-12'!$R:$R,0))</f>
        <v>Basic</v>
      </c>
      <c r="AT334" s="23" t="str">
        <f>INDEX('Step 2-12'!$AB:$AB,MATCH('Step 2-12'!$AH334,'Step 2-12'!$R:$R,0))</f>
        <v>Monthly</v>
      </c>
      <c r="AU334" s="23" t="str">
        <f>INDEX($J$20:$J$1603,MATCH($AH334,$B$20:$B$1603,0))</f>
        <v/>
      </c>
    </row>
    <row r="335" spans="1:47" x14ac:dyDescent="0.25">
      <c r="A335" t="s">
        <v>378</v>
      </c>
      <c r="B335" t="s">
        <v>373</v>
      </c>
      <c r="C335" t="s">
        <v>17</v>
      </c>
      <c r="D335" s="1" t="s">
        <v>18</v>
      </c>
      <c r="E335" s="1">
        <v>44911</v>
      </c>
      <c r="F335" s="1">
        <v>44941</v>
      </c>
      <c r="G335" t="s">
        <v>19</v>
      </c>
      <c r="H335">
        <v>75</v>
      </c>
      <c r="I335" s="23" t="str">
        <f>IF(AND(E335&lt;=EOMONTH('Step 1'!$C$7,0),F335&gt;='Step 1'!$C$7),"Yes","No")</f>
        <v>Yes</v>
      </c>
      <c r="J335" s="23" t="str">
        <f>IF(I335="Yes",IF(COUNTIFS($B$21:$B335,B335,$I$21:$I335,"Yes")=1,"Yes",""),"")</f>
        <v>Yes</v>
      </c>
      <c r="K335" s="23" t="str">
        <f>IF(J335="Yes",IF(COUNTIFS($B:$B,B335,$F:$F,"&gt;="&amp;'Step 1'!$C$8)&gt;0,"Retained","Churned"),"")</f>
        <v>Retained</v>
      </c>
      <c r="L335" s="24">
        <f>_xlfn.MINIFS($E:$E,$B:$B,B335)</f>
        <v>44756</v>
      </c>
      <c r="M335" s="24" t="str">
        <f>INDEX($C:$C,MATCH($L335,$E:$E,0))</f>
        <v>Basic</v>
      </c>
      <c r="N335" s="24" t="str">
        <f>INDEX($D:$D,MATCH($L335,$E:$E,0))</f>
        <v>Monthly</v>
      </c>
      <c r="O335" s="23" t="str">
        <f>INDEX('Step 2-12'!$W:$W,MATCH('Step 2-12'!$B335,'Step 2-12'!$R:$R,0))</f>
        <v>Retail</v>
      </c>
      <c r="P335" s="23" t="str">
        <f>INDEX('Step 2-12'!$Z:$Z,MATCH('Step 2-12'!$B335,'Step 2-12'!$R:$R,0))</f>
        <v>Paid Search</v>
      </c>
      <c r="AG335" t="s">
        <v>2127</v>
      </c>
      <c r="AH335" t="s">
        <v>267</v>
      </c>
      <c r="AI335" t="s">
        <v>273</v>
      </c>
      <c r="AJ335" s="1">
        <v>45262</v>
      </c>
      <c r="AK335" t="s">
        <v>86</v>
      </c>
      <c r="AL335" t="s">
        <v>18</v>
      </c>
      <c r="AM335">
        <v>315</v>
      </c>
      <c r="AN335">
        <v>267.75</v>
      </c>
      <c r="AO335" s="24" t="str">
        <f>INDEX('Step 2-12'!$Z:$Z,MATCH('Step 2-12'!$AH335,'Step 2-12'!$R:$R,0))</f>
        <v>Paid Search</v>
      </c>
      <c r="AP335" s="24" t="str">
        <f>INDEX('Step 2-12'!$V:$V,MATCH('Step 2-12'!$AH335,'Step 2-12'!$R:$R,0))</f>
        <v>North America</v>
      </c>
      <c r="AQ335" s="24" t="str">
        <f>INDEX('Step 2-12'!$W:$W,MATCH('Step 2-12'!$AH335,'Step 2-12'!$R:$R,0))</f>
        <v>Retail</v>
      </c>
      <c r="AR335" s="24" t="str">
        <f>INDEX('Step 2-12'!$X:$X,MATCH('Step 2-12'!$AH335,'Step 2-12'!$R:$R,0))</f>
        <v>Mid-Market</v>
      </c>
      <c r="AS335" s="23" t="str">
        <f>INDEX('Step 2-12'!$AA:$AA,MATCH('Step 2-12'!$AH335,'Step 2-12'!$R:$R,0))</f>
        <v>Basic</v>
      </c>
      <c r="AT335" s="23" t="str">
        <f>INDEX('Step 2-12'!$AB:$AB,MATCH('Step 2-12'!$AH335,'Step 2-12'!$R:$R,0))</f>
        <v>Monthly</v>
      </c>
      <c r="AU335" s="23" t="str">
        <f>INDEX($J$20:$J$1603,MATCH($AH335,$B$20:$B$1603,0))</f>
        <v/>
      </c>
    </row>
    <row r="336" spans="1:47" x14ac:dyDescent="0.25">
      <c r="A336" t="s">
        <v>379</v>
      </c>
      <c r="B336" t="s">
        <v>373</v>
      </c>
      <c r="C336" t="s">
        <v>17</v>
      </c>
      <c r="D336" s="1" t="s">
        <v>18</v>
      </c>
      <c r="E336" s="1">
        <v>44942</v>
      </c>
      <c r="F336" s="1">
        <v>44972</v>
      </c>
      <c r="G336" t="s">
        <v>19</v>
      </c>
      <c r="H336">
        <v>75</v>
      </c>
      <c r="I336" s="23" t="str">
        <f>IF(AND(E336&lt;=EOMONTH('Step 1'!$C$7,0),F336&gt;='Step 1'!$C$7),"Yes","No")</f>
        <v>Yes</v>
      </c>
      <c r="J336" s="23" t="str">
        <f>IF(I336="Yes",IF(COUNTIFS($B$21:$B336,B336,$I$21:$I336,"Yes")=1,"Yes",""),"")</f>
        <v/>
      </c>
      <c r="K336" s="23" t="str">
        <f>IF(J336="Yes",IF(COUNTIFS($B:$B,B336,$F:$F,"&gt;="&amp;'Step 1'!$C$8)&gt;0,"Retained","Churned"),"")</f>
        <v/>
      </c>
      <c r="L336" s="24">
        <f>_xlfn.MINIFS($E:$E,$B:$B,B336)</f>
        <v>44756</v>
      </c>
      <c r="M336" s="24" t="str">
        <f>INDEX($C:$C,MATCH($L336,$E:$E,0))</f>
        <v>Basic</v>
      </c>
      <c r="N336" s="24" t="str">
        <f>INDEX($D:$D,MATCH($L336,$E:$E,0))</f>
        <v>Monthly</v>
      </c>
      <c r="O336" s="23" t="str">
        <f>INDEX('Step 2-12'!$W:$W,MATCH('Step 2-12'!$B336,'Step 2-12'!$R:$R,0))</f>
        <v>Retail</v>
      </c>
      <c r="P336" s="23" t="str">
        <f>INDEX('Step 2-12'!$Z:$Z,MATCH('Step 2-12'!$B336,'Step 2-12'!$R:$R,0))</f>
        <v>Paid Search</v>
      </c>
      <c r="AG336" t="s">
        <v>2128</v>
      </c>
      <c r="AH336" t="s">
        <v>267</v>
      </c>
      <c r="AI336" t="s">
        <v>274</v>
      </c>
      <c r="AJ336" s="1">
        <v>45263</v>
      </c>
      <c r="AK336" t="s">
        <v>86</v>
      </c>
      <c r="AL336" t="s">
        <v>18</v>
      </c>
      <c r="AM336">
        <v>315</v>
      </c>
      <c r="AN336">
        <v>267.75</v>
      </c>
      <c r="AO336" s="24" t="str">
        <f>INDEX('Step 2-12'!$Z:$Z,MATCH('Step 2-12'!$AH336,'Step 2-12'!$R:$R,0))</f>
        <v>Paid Search</v>
      </c>
      <c r="AP336" s="24" t="str">
        <f>INDEX('Step 2-12'!$V:$V,MATCH('Step 2-12'!$AH336,'Step 2-12'!$R:$R,0))</f>
        <v>North America</v>
      </c>
      <c r="AQ336" s="24" t="str">
        <f>INDEX('Step 2-12'!$W:$W,MATCH('Step 2-12'!$AH336,'Step 2-12'!$R:$R,0))</f>
        <v>Retail</v>
      </c>
      <c r="AR336" s="24" t="str">
        <f>INDEX('Step 2-12'!$X:$X,MATCH('Step 2-12'!$AH336,'Step 2-12'!$R:$R,0))</f>
        <v>Mid-Market</v>
      </c>
      <c r="AS336" s="23" t="str">
        <f>INDEX('Step 2-12'!$AA:$AA,MATCH('Step 2-12'!$AH336,'Step 2-12'!$R:$R,0))</f>
        <v>Basic</v>
      </c>
      <c r="AT336" s="23" t="str">
        <f>INDEX('Step 2-12'!$AB:$AB,MATCH('Step 2-12'!$AH336,'Step 2-12'!$R:$R,0))</f>
        <v>Monthly</v>
      </c>
      <c r="AU336" s="23" t="str">
        <f>INDEX($J$20:$J$1603,MATCH($AH336,$B$20:$B$1603,0))</f>
        <v/>
      </c>
    </row>
    <row r="337" spans="1:47" x14ac:dyDescent="0.25">
      <c r="A337" t="s">
        <v>380</v>
      </c>
      <c r="B337" t="s">
        <v>373</v>
      </c>
      <c r="C337" t="s">
        <v>17</v>
      </c>
      <c r="D337" s="1" t="s">
        <v>18</v>
      </c>
      <c r="E337" s="1">
        <v>44973</v>
      </c>
      <c r="F337" s="1">
        <v>45003</v>
      </c>
      <c r="G337" t="s">
        <v>19</v>
      </c>
      <c r="H337">
        <v>75</v>
      </c>
      <c r="I337" s="23" t="str">
        <f>IF(AND(E337&lt;=EOMONTH('Step 1'!$C$7,0),F337&gt;='Step 1'!$C$7),"Yes","No")</f>
        <v>No</v>
      </c>
      <c r="J337" s="23" t="str">
        <f>IF(I337="Yes",IF(COUNTIFS($B$21:$B337,B337,$I$21:$I337,"Yes")=1,"Yes",""),"")</f>
        <v/>
      </c>
      <c r="K337" s="23" t="str">
        <f>IF(J337="Yes",IF(COUNTIFS($B:$B,B337,$F:$F,"&gt;="&amp;'Step 1'!$C$8)&gt;0,"Retained","Churned"),"")</f>
        <v/>
      </c>
      <c r="L337" s="24">
        <f>_xlfn.MINIFS($E:$E,$B:$B,B337)</f>
        <v>44756</v>
      </c>
      <c r="M337" s="24" t="str">
        <f>INDEX($C:$C,MATCH($L337,$E:$E,0))</f>
        <v>Basic</v>
      </c>
      <c r="N337" s="24" t="str">
        <f>INDEX($D:$D,MATCH($L337,$E:$E,0))</f>
        <v>Monthly</v>
      </c>
      <c r="O337" s="23" t="str">
        <f>INDEX('Step 2-12'!$W:$W,MATCH('Step 2-12'!$B337,'Step 2-12'!$R:$R,0))</f>
        <v>Retail</v>
      </c>
      <c r="P337" s="23" t="str">
        <f>INDEX('Step 2-12'!$Z:$Z,MATCH('Step 2-12'!$B337,'Step 2-12'!$R:$R,0))</f>
        <v>Paid Search</v>
      </c>
      <c r="AG337" t="s">
        <v>2129</v>
      </c>
      <c r="AH337" t="s">
        <v>267</v>
      </c>
      <c r="AI337" t="s">
        <v>275</v>
      </c>
      <c r="AJ337" s="1">
        <v>45294</v>
      </c>
      <c r="AK337" t="s">
        <v>50</v>
      </c>
      <c r="AL337" t="s">
        <v>18</v>
      </c>
      <c r="AM337">
        <v>135</v>
      </c>
      <c r="AN337">
        <v>110.7</v>
      </c>
      <c r="AO337" s="24" t="str">
        <f>INDEX('Step 2-12'!$Z:$Z,MATCH('Step 2-12'!$AH337,'Step 2-12'!$R:$R,0))</f>
        <v>Paid Search</v>
      </c>
      <c r="AP337" s="24" t="str">
        <f>INDEX('Step 2-12'!$V:$V,MATCH('Step 2-12'!$AH337,'Step 2-12'!$R:$R,0))</f>
        <v>North America</v>
      </c>
      <c r="AQ337" s="24" t="str">
        <f>INDEX('Step 2-12'!$W:$W,MATCH('Step 2-12'!$AH337,'Step 2-12'!$R:$R,0))</f>
        <v>Retail</v>
      </c>
      <c r="AR337" s="24" t="str">
        <f>INDEX('Step 2-12'!$X:$X,MATCH('Step 2-12'!$AH337,'Step 2-12'!$R:$R,0))</f>
        <v>Mid-Market</v>
      </c>
      <c r="AS337" s="23" t="str">
        <f>INDEX('Step 2-12'!$AA:$AA,MATCH('Step 2-12'!$AH337,'Step 2-12'!$R:$R,0))</f>
        <v>Basic</v>
      </c>
      <c r="AT337" s="23" t="str">
        <f>INDEX('Step 2-12'!$AB:$AB,MATCH('Step 2-12'!$AH337,'Step 2-12'!$R:$R,0))</f>
        <v>Monthly</v>
      </c>
      <c r="AU337" s="23" t="str">
        <f>INDEX($J$20:$J$1603,MATCH($AH337,$B$20:$B$1603,0))</f>
        <v/>
      </c>
    </row>
    <row r="338" spans="1:47" x14ac:dyDescent="0.25">
      <c r="A338" t="s">
        <v>381</v>
      </c>
      <c r="B338" t="s">
        <v>373</v>
      </c>
      <c r="C338" t="s">
        <v>17</v>
      </c>
      <c r="D338" s="1" t="s">
        <v>18</v>
      </c>
      <c r="E338" s="1">
        <v>45004</v>
      </c>
      <c r="F338" s="1">
        <v>45034</v>
      </c>
      <c r="G338" t="s">
        <v>19</v>
      </c>
      <c r="H338">
        <v>75</v>
      </c>
      <c r="I338" s="23" t="str">
        <f>IF(AND(E338&lt;=EOMONTH('Step 1'!$C$7,0),F338&gt;='Step 1'!$C$7),"Yes","No")</f>
        <v>No</v>
      </c>
      <c r="J338" s="23" t="str">
        <f>IF(I338="Yes",IF(COUNTIFS($B$21:$B338,B338,$I$21:$I338,"Yes")=1,"Yes",""),"")</f>
        <v/>
      </c>
      <c r="K338" s="23" t="str">
        <f>IF(J338="Yes",IF(COUNTIFS($B:$B,B338,$F:$F,"&gt;="&amp;'Step 1'!$C$8)&gt;0,"Retained","Churned"),"")</f>
        <v/>
      </c>
      <c r="L338" s="24">
        <f>_xlfn.MINIFS($E:$E,$B:$B,B338)</f>
        <v>44756</v>
      </c>
      <c r="M338" s="24" t="str">
        <f>INDEX($C:$C,MATCH($L338,$E:$E,0))</f>
        <v>Basic</v>
      </c>
      <c r="N338" s="24" t="str">
        <f>INDEX($D:$D,MATCH($L338,$E:$E,0))</f>
        <v>Monthly</v>
      </c>
      <c r="O338" s="23" t="str">
        <f>INDEX('Step 2-12'!$W:$W,MATCH('Step 2-12'!$B338,'Step 2-12'!$R:$R,0))</f>
        <v>Retail</v>
      </c>
      <c r="P338" s="23" t="str">
        <f>INDEX('Step 2-12'!$Z:$Z,MATCH('Step 2-12'!$B338,'Step 2-12'!$R:$R,0))</f>
        <v>Paid Search</v>
      </c>
      <c r="AG338" t="s">
        <v>2130</v>
      </c>
      <c r="AH338" t="s">
        <v>267</v>
      </c>
      <c r="AI338" t="s">
        <v>276</v>
      </c>
      <c r="AJ338" s="1">
        <v>45325</v>
      </c>
      <c r="AK338" t="s">
        <v>50</v>
      </c>
      <c r="AL338" t="s">
        <v>18</v>
      </c>
      <c r="AM338">
        <v>135</v>
      </c>
      <c r="AN338">
        <v>110.7</v>
      </c>
      <c r="AO338" s="24" t="str">
        <f>INDEX('Step 2-12'!$Z:$Z,MATCH('Step 2-12'!$AH338,'Step 2-12'!$R:$R,0))</f>
        <v>Paid Search</v>
      </c>
      <c r="AP338" s="24" t="str">
        <f>INDEX('Step 2-12'!$V:$V,MATCH('Step 2-12'!$AH338,'Step 2-12'!$R:$R,0))</f>
        <v>North America</v>
      </c>
      <c r="AQ338" s="24" t="str">
        <f>INDEX('Step 2-12'!$W:$W,MATCH('Step 2-12'!$AH338,'Step 2-12'!$R:$R,0))</f>
        <v>Retail</v>
      </c>
      <c r="AR338" s="24" t="str">
        <f>INDEX('Step 2-12'!$X:$X,MATCH('Step 2-12'!$AH338,'Step 2-12'!$R:$R,0))</f>
        <v>Mid-Market</v>
      </c>
      <c r="AS338" s="23" t="str">
        <f>INDEX('Step 2-12'!$AA:$AA,MATCH('Step 2-12'!$AH338,'Step 2-12'!$R:$R,0))</f>
        <v>Basic</v>
      </c>
      <c r="AT338" s="23" t="str">
        <f>INDEX('Step 2-12'!$AB:$AB,MATCH('Step 2-12'!$AH338,'Step 2-12'!$R:$R,0))</f>
        <v>Monthly</v>
      </c>
      <c r="AU338" s="23" t="str">
        <f>INDEX($J$20:$J$1603,MATCH($AH338,$B$20:$B$1603,0))</f>
        <v/>
      </c>
    </row>
    <row r="339" spans="1:47" x14ac:dyDescent="0.25">
      <c r="A339" t="s">
        <v>382</v>
      </c>
      <c r="B339" t="s">
        <v>373</v>
      </c>
      <c r="C339" t="s">
        <v>17</v>
      </c>
      <c r="D339" s="1" t="s">
        <v>18</v>
      </c>
      <c r="E339" s="1">
        <v>45035</v>
      </c>
      <c r="F339" s="1">
        <v>45065</v>
      </c>
      <c r="G339" t="s">
        <v>73</v>
      </c>
      <c r="H339">
        <v>75</v>
      </c>
      <c r="I339" s="23" t="str">
        <f>IF(AND(E339&lt;=EOMONTH('Step 1'!$C$7,0),F339&gt;='Step 1'!$C$7),"Yes","No")</f>
        <v>No</v>
      </c>
      <c r="J339" s="23" t="str">
        <f>IF(I339="Yes",IF(COUNTIFS($B$21:$B339,B339,$I$21:$I339,"Yes")=1,"Yes",""),"")</f>
        <v/>
      </c>
      <c r="K339" s="23" t="str">
        <f>IF(J339="Yes",IF(COUNTIFS($B:$B,B339,$F:$F,"&gt;="&amp;'Step 1'!$C$8)&gt;0,"Retained","Churned"),"")</f>
        <v/>
      </c>
      <c r="L339" s="24">
        <f>_xlfn.MINIFS($E:$E,$B:$B,B339)</f>
        <v>44756</v>
      </c>
      <c r="M339" s="24" t="str">
        <f>INDEX($C:$C,MATCH($L339,$E:$E,0))</f>
        <v>Basic</v>
      </c>
      <c r="N339" s="24" t="str">
        <f>INDEX($D:$D,MATCH($L339,$E:$E,0))</f>
        <v>Monthly</v>
      </c>
      <c r="O339" s="23" t="str">
        <f>INDEX('Step 2-12'!$W:$W,MATCH('Step 2-12'!$B339,'Step 2-12'!$R:$R,0))</f>
        <v>Retail</v>
      </c>
      <c r="P339" s="23" t="str">
        <f>INDEX('Step 2-12'!$Z:$Z,MATCH('Step 2-12'!$B339,'Step 2-12'!$R:$R,0))</f>
        <v>Paid Search</v>
      </c>
      <c r="AG339" t="s">
        <v>2131</v>
      </c>
      <c r="AH339" t="s">
        <v>267</v>
      </c>
      <c r="AI339" t="s">
        <v>276</v>
      </c>
      <c r="AJ339" s="1">
        <v>45354</v>
      </c>
      <c r="AK339" t="s">
        <v>50</v>
      </c>
      <c r="AL339" t="s">
        <v>18</v>
      </c>
      <c r="AM339">
        <v>135</v>
      </c>
      <c r="AN339">
        <v>110.7</v>
      </c>
      <c r="AO339" s="24" t="str">
        <f>INDEX('Step 2-12'!$Z:$Z,MATCH('Step 2-12'!$AH339,'Step 2-12'!$R:$R,0))</f>
        <v>Paid Search</v>
      </c>
      <c r="AP339" s="24" t="str">
        <f>INDEX('Step 2-12'!$V:$V,MATCH('Step 2-12'!$AH339,'Step 2-12'!$R:$R,0))</f>
        <v>North America</v>
      </c>
      <c r="AQ339" s="24" t="str">
        <f>INDEX('Step 2-12'!$W:$W,MATCH('Step 2-12'!$AH339,'Step 2-12'!$R:$R,0))</f>
        <v>Retail</v>
      </c>
      <c r="AR339" s="24" t="str">
        <f>INDEX('Step 2-12'!$X:$X,MATCH('Step 2-12'!$AH339,'Step 2-12'!$R:$R,0))</f>
        <v>Mid-Market</v>
      </c>
      <c r="AS339" s="23" t="str">
        <f>INDEX('Step 2-12'!$AA:$AA,MATCH('Step 2-12'!$AH339,'Step 2-12'!$R:$R,0))</f>
        <v>Basic</v>
      </c>
      <c r="AT339" s="23" t="str">
        <f>INDEX('Step 2-12'!$AB:$AB,MATCH('Step 2-12'!$AH339,'Step 2-12'!$R:$R,0))</f>
        <v>Monthly</v>
      </c>
      <c r="AU339" s="23" t="str">
        <f>INDEX($J$20:$J$1603,MATCH($AH339,$B$20:$B$1603,0))</f>
        <v/>
      </c>
    </row>
    <row r="340" spans="1:47" x14ac:dyDescent="0.25">
      <c r="A340" t="s">
        <v>383</v>
      </c>
      <c r="B340" t="s">
        <v>373</v>
      </c>
      <c r="C340" t="s">
        <v>50</v>
      </c>
      <c r="D340" s="1" t="s">
        <v>18</v>
      </c>
      <c r="E340" s="1">
        <v>45066</v>
      </c>
      <c r="F340" s="1">
        <v>45096</v>
      </c>
      <c r="G340" t="s">
        <v>19</v>
      </c>
      <c r="H340">
        <v>135</v>
      </c>
      <c r="I340" s="23" t="str">
        <f>IF(AND(E340&lt;=EOMONTH('Step 1'!$C$7,0),F340&gt;='Step 1'!$C$7),"Yes","No")</f>
        <v>No</v>
      </c>
      <c r="J340" s="23" t="str">
        <f>IF(I340="Yes",IF(COUNTIFS($B$21:$B340,B340,$I$21:$I340,"Yes")=1,"Yes",""),"")</f>
        <v/>
      </c>
      <c r="K340" s="23" t="str">
        <f>IF(J340="Yes",IF(COUNTIFS($B:$B,B340,$F:$F,"&gt;="&amp;'Step 1'!$C$8)&gt;0,"Retained","Churned"),"")</f>
        <v/>
      </c>
      <c r="L340" s="24">
        <f>_xlfn.MINIFS($E:$E,$B:$B,B340)</f>
        <v>44756</v>
      </c>
      <c r="M340" s="24" t="str">
        <f>INDEX($C:$C,MATCH($L340,$E:$E,0))</f>
        <v>Basic</v>
      </c>
      <c r="N340" s="24" t="str">
        <f>INDEX($D:$D,MATCH($L340,$E:$E,0))</f>
        <v>Monthly</v>
      </c>
      <c r="O340" s="23" t="str">
        <f>INDEX('Step 2-12'!$W:$W,MATCH('Step 2-12'!$B340,'Step 2-12'!$R:$R,0))</f>
        <v>Retail</v>
      </c>
      <c r="P340" s="23" t="str">
        <f>INDEX('Step 2-12'!$Z:$Z,MATCH('Step 2-12'!$B340,'Step 2-12'!$R:$R,0))</f>
        <v>Paid Search</v>
      </c>
      <c r="AG340" t="s">
        <v>2132</v>
      </c>
      <c r="AH340" t="s">
        <v>267</v>
      </c>
      <c r="AI340" t="s">
        <v>277</v>
      </c>
      <c r="AJ340" s="1">
        <v>45356</v>
      </c>
      <c r="AK340" t="s">
        <v>50</v>
      </c>
      <c r="AL340" t="s">
        <v>18</v>
      </c>
      <c r="AM340">
        <v>135</v>
      </c>
      <c r="AN340">
        <v>110.7</v>
      </c>
      <c r="AO340" s="24" t="str">
        <f>INDEX('Step 2-12'!$Z:$Z,MATCH('Step 2-12'!$AH340,'Step 2-12'!$R:$R,0))</f>
        <v>Paid Search</v>
      </c>
      <c r="AP340" s="24" t="str">
        <f>INDEX('Step 2-12'!$V:$V,MATCH('Step 2-12'!$AH340,'Step 2-12'!$R:$R,0))</f>
        <v>North America</v>
      </c>
      <c r="AQ340" s="24" t="str">
        <f>INDEX('Step 2-12'!$W:$W,MATCH('Step 2-12'!$AH340,'Step 2-12'!$R:$R,0))</f>
        <v>Retail</v>
      </c>
      <c r="AR340" s="24" t="str">
        <f>INDEX('Step 2-12'!$X:$X,MATCH('Step 2-12'!$AH340,'Step 2-12'!$R:$R,0))</f>
        <v>Mid-Market</v>
      </c>
      <c r="AS340" s="23" t="str">
        <f>INDEX('Step 2-12'!$AA:$AA,MATCH('Step 2-12'!$AH340,'Step 2-12'!$R:$R,0))</f>
        <v>Basic</v>
      </c>
      <c r="AT340" s="23" t="str">
        <f>INDEX('Step 2-12'!$AB:$AB,MATCH('Step 2-12'!$AH340,'Step 2-12'!$R:$R,0))</f>
        <v>Monthly</v>
      </c>
      <c r="AU340" s="23" t="str">
        <f>INDEX($J$20:$J$1603,MATCH($AH340,$B$20:$B$1603,0))</f>
        <v/>
      </c>
    </row>
    <row r="341" spans="1:47" x14ac:dyDescent="0.25">
      <c r="A341" t="s">
        <v>384</v>
      </c>
      <c r="B341" t="s">
        <v>373</v>
      </c>
      <c r="C341" t="s">
        <v>50</v>
      </c>
      <c r="D341" s="1" t="s">
        <v>18</v>
      </c>
      <c r="E341" s="1">
        <v>45097</v>
      </c>
      <c r="F341" s="1">
        <v>45127</v>
      </c>
      <c r="G341" t="s">
        <v>19</v>
      </c>
      <c r="H341">
        <v>135</v>
      </c>
      <c r="I341" s="23" t="str">
        <f>IF(AND(E341&lt;=EOMONTH('Step 1'!$C$7,0),F341&gt;='Step 1'!$C$7),"Yes","No")</f>
        <v>No</v>
      </c>
      <c r="J341" s="23" t="str">
        <f>IF(I341="Yes",IF(COUNTIFS($B$21:$B341,B341,$I$21:$I341,"Yes")=1,"Yes",""),"")</f>
        <v/>
      </c>
      <c r="K341" s="23" t="str">
        <f>IF(J341="Yes",IF(COUNTIFS($B:$B,B341,$F:$F,"&gt;="&amp;'Step 1'!$C$8)&gt;0,"Retained","Churned"),"")</f>
        <v/>
      </c>
      <c r="L341" s="24">
        <f>_xlfn.MINIFS($E:$E,$B:$B,B341)</f>
        <v>44756</v>
      </c>
      <c r="M341" s="24" t="str">
        <f>INDEX($C:$C,MATCH($L341,$E:$E,0))</f>
        <v>Basic</v>
      </c>
      <c r="N341" s="24" t="str">
        <f>INDEX($D:$D,MATCH($L341,$E:$E,0))</f>
        <v>Monthly</v>
      </c>
      <c r="O341" s="23" t="str">
        <f>INDEX('Step 2-12'!$W:$W,MATCH('Step 2-12'!$B341,'Step 2-12'!$R:$R,0))</f>
        <v>Retail</v>
      </c>
      <c r="P341" s="23" t="str">
        <f>INDEX('Step 2-12'!$Z:$Z,MATCH('Step 2-12'!$B341,'Step 2-12'!$R:$R,0))</f>
        <v>Paid Search</v>
      </c>
      <c r="AG341" t="s">
        <v>2133</v>
      </c>
      <c r="AH341" t="s">
        <v>267</v>
      </c>
      <c r="AI341" t="s">
        <v>278</v>
      </c>
      <c r="AJ341" s="1">
        <v>45387</v>
      </c>
      <c r="AK341" t="s">
        <v>50</v>
      </c>
      <c r="AL341" t="s">
        <v>18</v>
      </c>
      <c r="AM341">
        <v>135</v>
      </c>
      <c r="AN341">
        <v>110.7</v>
      </c>
      <c r="AO341" s="24" t="str">
        <f>INDEX('Step 2-12'!$Z:$Z,MATCH('Step 2-12'!$AH341,'Step 2-12'!$R:$R,0))</f>
        <v>Paid Search</v>
      </c>
      <c r="AP341" s="24" t="str">
        <f>INDEX('Step 2-12'!$V:$V,MATCH('Step 2-12'!$AH341,'Step 2-12'!$R:$R,0))</f>
        <v>North America</v>
      </c>
      <c r="AQ341" s="24" t="str">
        <f>INDEX('Step 2-12'!$W:$W,MATCH('Step 2-12'!$AH341,'Step 2-12'!$R:$R,0))</f>
        <v>Retail</v>
      </c>
      <c r="AR341" s="24" t="str">
        <f>INDEX('Step 2-12'!$X:$X,MATCH('Step 2-12'!$AH341,'Step 2-12'!$R:$R,0))</f>
        <v>Mid-Market</v>
      </c>
      <c r="AS341" s="23" t="str">
        <f>INDEX('Step 2-12'!$AA:$AA,MATCH('Step 2-12'!$AH341,'Step 2-12'!$R:$R,0))</f>
        <v>Basic</v>
      </c>
      <c r="AT341" s="23" t="str">
        <f>INDEX('Step 2-12'!$AB:$AB,MATCH('Step 2-12'!$AH341,'Step 2-12'!$R:$R,0))</f>
        <v>Monthly</v>
      </c>
      <c r="AU341" s="23" t="str">
        <f>INDEX($J$20:$J$1603,MATCH($AH341,$B$20:$B$1603,0))</f>
        <v/>
      </c>
    </row>
    <row r="342" spans="1:47" x14ac:dyDescent="0.25">
      <c r="A342" t="s">
        <v>385</v>
      </c>
      <c r="B342" t="s">
        <v>373</v>
      </c>
      <c r="C342" t="s">
        <v>50</v>
      </c>
      <c r="D342" s="1" t="s">
        <v>18</v>
      </c>
      <c r="E342" s="1">
        <v>45128</v>
      </c>
      <c r="F342" s="1">
        <v>45158</v>
      </c>
      <c r="G342" t="s">
        <v>19</v>
      </c>
      <c r="H342">
        <v>135</v>
      </c>
      <c r="I342" s="23" t="str">
        <f>IF(AND(E342&lt;=EOMONTH('Step 1'!$C$7,0),F342&gt;='Step 1'!$C$7),"Yes","No")</f>
        <v>No</v>
      </c>
      <c r="J342" s="23" t="str">
        <f>IF(I342="Yes",IF(COUNTIFS($B$21:$B342,B342,$I$21:$I342,"Yes")=1,"Yes",""),"")</f>
        <v/>
      </c>
      <c r="K342" s="23" t="str">
        <f>IF(J342="Yes",IF(COUNTIFS($B:$B,B342,$F:$F,"&gt;="&amp;'Step 1'!$C$8)&gt;0,"Retained","Churned"),"")</f>
        <v/>
      </c>
      <c r="L342" s="24">
        <f>_xlfn.MINIFS($E:$E,$B:$B,B342)</f>
        <v>44756</v>
      </c>
      <c r="M342" s="24" t="str">
        <f>INDEX($C:$C,MATCH($L342,$E:$E,0))</f>
        <v>Basic</v>
      </c>
      <c r="N342" s="24" t="str">
        <f>INDEX($D:$D,MATCH($L342,$E:$E,0))</f>
        <v>Monthly</v>
      </c>
      <c r="O342" s="23" t="str">
        <f>INDEX('Step 2-12'!$W:$W,MATCH('Step 2-12'!$B342,'Step 2-12'!$R:$R,0))</f>
        <v>Retail</v>
      </c>
      <c r="P342" s="23" t="str">
        <f>INDEX('Step 2-12'!$Z:$Z,MATCH('Step 2-12'!$B342,'Step 2-12'!$R:$R,0))</f>
        <v>Paid Search</v>
      </c>
      <c r="AG342" t="s">
        <v>2134</v>
      </c>
      <c r="AH342" t="s">
        <v>267</v>
      </c>
      <c r="AI342" t="s">
        <v>278</v>
      </c>
      <c r="AJ342" s="1">
        <v>45417</v>
      </c>
      <c r="AK342" t="s">
        <v>50</v>
      </c>
      <c r="AL342" t="s">
        <v>18</v>
      </c>
      <c r="AM342">
        <v>135</v>
      </c>
      <c r="AN342">
        <v>110.7</v>
      </c>
      <c r="AO342" s="24" t="str">
        <f>INDEX('Step 2-12'!$Z:$Z,MATCH('Step 2-12'!$AH342,'Step 2-12'!$R:$R,0))</f>
        <v>Paid Search</v>
      </c>
      <c r="AP342" s="24" t="str">
        <f>INDEX('Step 2-12'!$V:$V,MATCH('Step 2-12'!$AH342,'Step 2-12'!$R:$R,0))</f>
        <v>North America</v>
      </c>
      <c r="AQ342" s="24" t="str">
        <f>INDEX('Step 2-12'!$W:$W,MATCH('Step 2-12'!$AH342,'Step 2-12'!$R:$R,0))</f>
        <v>Retail</v>
      </c>
      <c r="AR342" s="24" t="str">
        <f>INDEX('Step 2-12'!$X:$X,MATCH('Step 2-12'!$AH342,'Step 2-12'!$R:$R,0))</f>
        <v>Mid-Market</v>
      </c>
      <c r="AS342" s="23" t="str">
        <f>INDEX('Step 2-12'!$AA:$AA,MATCH('Step 2-12'!$AH342,'Step 2-12'!$R:$R,0))</f>
        <v>Basic</v>
      </c>
      <c r="AT342" s="23" t="str">
        <f>INDEX('Step 2-12'!$AB:$AB,MATCH('Step 2-12'!$AH342,'Step 2-12'!$R:$R,0))</f>
        <v>Monthly</v>
      </c>
      <c r="AU342" s="23" t="str">
        <f>INDEX($J$20:$J$1603,MATCH($AH342,$B$20:$B$1603,0))</f>
        <v/>
      </c>
    </row>
    <row r="343" spans="1:47" x14ac:dyDescent="0.25">
      <c r="A343" t="s">
        <v>386</v>
      </c>
      <c r="B343" t="s">
        <v>373</v>
      </c>
      <c r="C343" t="s">
        <v>50</v>
      </c>
      <c r="D343" s="1" t="s">
        <v>18</v>
      </c>
      <c r="E343" s="1">
        <v>45159</v>
      </c>
      <c r="F343" s="1">
        <v>45189</v>
      </c>
      <c r="G343" t="s">
        <v>19</v>
      </c>
      <c r="H343">
        <v>135</v>
      </c>
      <c r="I343" s="23" t="str">
        <f>IF(AND(E343&lt;=EOMONTH('Step 1'!$C$7,0),F343&gt;='Step 1'!$C$7),"Yes","No")</f>
        <v>No</v>
      </c>
      <c r="J343" s="23" t="str">
        <f>IF(I343="Yes",IF(COUNTIFS($B$21:$B343,B343,$I$21:$I343,"Yes")=1,"Yes",""),"")</f>
        <v/>
      </c>
      <c r="K343" s="23" t="str">
        <f>IF(J343="Yes",IF(COUNTIFS($B:$B,B343,$F:$F,"&gt;="&amp;'Step 1'!$C$8)&gt;0,"Retained","Churned"),"")</f>
        <v/>
      </c>
      <c r="L343" s="24">
        <f>_xlfn.MINIFS($E:$E,$B:$B,B343)</f>
        <v>44756</v>
      </c>
      <c r="M343" s="24" t="str">
        <f>INDEX($C:$C,MATCH($L343,$E:$E,0))</f>
        <v>Basic</v>
      </c>
      <c r="N343" s="24" t="str">
        <f>INDEX($D:$D,MATCH($L343,$E:$E,0))</f>
        <v>Monthly</v>
      </c>
      <c r="O343" s="23" t="str">
        <f>INDEX('Step 2-12'!$W:$W,MATCH('Step 2-12'!$B343,'Step 2-12'!$R:$R,0))</f>
        <v>Retail</v>
      </c>
      <c r="P343" s="23" t="str">
        <f>INDEX('Step 2-12'!$Z:$Z,MATCH('Step 2-12'!$B343,'Step 2-12'!$R:$R,0))</f>
        <v>Paid Search</v>
      </c>
      <c r="AG343" t="s">
        <v>2135</v>
      </c>
      <c r="AH343" t="s">
        <v>267</v>
      </c>
      <c r="AI343" t="s">
        <v>279</v>
      </c>
      <c r="AJ343" s="1">
        <v>45418</v>
      </c>
      <c r="AK343" t="s">
        <v>50</v>
      </c>
      <c r="AL343" t="s">
        <v>18</v>
      </c>
      <c r="AM343">
        <v>135</v>
      </c>
      <c r="AN343">
        <v>110.7</v>
      </c>
      <c r="AO343" s="24" t="str">
        <f>INDEX('Step 2-12'!$Z:$Z,MATCH('Step 2-12'!$AH343,'Step 2-12'!$R:$R,0))</f>
        <v>Paid Search</v>
      </c>
      <c r="AP343" s="24" t="str">
        <f>INDEX('Step 2-12'!$V:$V,MATCH('Step 2-12'!$AH343,'Step 2-12'!$R:$R,0))</f>
        <v>North America</v>
      </c>
      <c r="AQ343" s="24" t="str">
        <f>INDEX('Step 2-12'!$W:$W,MATCH('Step 2-12'!$AH343,'Step 2-12'!$R:$R,0))</f>
        <v>Retail</v>
      </c>
      <c r="AR343" s="24" t="str">
        <f>INDEX('Step 2-12'!$X:$X,MATCH('Step 2-12'!$AH343,'Step 2-12'!$R:$R,0))</f>
        <v>Mid-Market</v>
      </c>
      <c r="AS343" s="23" t="str">
        <f>INDEX('Step 2-12'!$AA:$AA,MATCH('Step 2-12'!$AH343,'Step 2-12'!$R:$R,0))</f>
        <v>Basic</v>
      </c>
      <c r="AT343" s="23" t="str">
        <f>INDEX('Step 2-12'!$AB:$AB,MATCH('Step 2-12'!$AH343,'Step 2-12'!$R:$R,0))</f>
        <v>Monthly</v>
      </c>
      <c r="AU343" s="23" t="str">
        <f>INDEX($J$20:$J$1603,MATCH($AH343,$B$20:$B$1603,0))</f>
        <v/>
      </c>
    </row>
    <row r="344" spans="1:47" x14ac:dyDescent="0.25">
      <c r="A344" t="s">
        <v>387</v>
      </c>
      <c r="B344" t="s">
        <v>373</v>
      </c>
      <c r="C344" t="s">
        <v>50</v>
      </c>
      <c r="D344" s="1" t="s">
        <v>18</v>
      </c>
      <c r="E344" s="1">
        <v>45190</v>
      </c>
      <c r="F344" s="1">
        <v>45220</v>
      </c>
      <c r="G344" t="s">
        <v>19</v>
      </c>
      <c r="H344">
        <v>135</v>
      </c>
      <c r="I344" s="23" t="str">
        <f>IF(AND(E344&lt;=EOMONTH('Step 1'!$C$7,0),F344&gt;='Step 1'!$C$7),"Yes","No")</f>
        <v>No</v>
      </c>
      <c r="J344" s="23" t="str">
        <f>IF(I344="Yes",IF(COUNTIFS($B$21:$B344,B344,$I$21:$I344,"Yes")=1,"Yes",""),"")</f>
        <v/>
      </c>
      <c r="K344" s="23" t="str">
        <f>IF(J344="Yes",IF(COUNTIFS($B:$B,B344,$F:$F,"&gt;="&amp;'Step 1'!$C$8)&gt;0,"Retained","Churned"),"")</f>
        <v/>
      </c>
      <c r="L344" s="24">
        <f>_xlfn.MINIFS($E:$E,$B:$B,B344)</f>
        <v>44756</v>
      </c>
      <c r="M344" s="24" t="str">
        <f>INDEX($C:$C,MATCH($L344,$E:$E,0))</f>
        <v>Basic</v>
      </c>
      <c r="N344" s="24" t="str">
        <f>INDEX($D:$D,MATCH($L344,$E:$E,0))</f>
        <v>Monthly</v>
      </c>
      <c r="O344" s="23" t="str">
        <f>INDEX('Step 2-12'!$W:$W,MATCH('Step 2-12'!$B344,'Step 2-12'!$R:$R,0))</f>
        <v>Retail</v>
      </c>
      <c r="P344" s="23" t="str">
        <f>INDEX('Step 2-12'!$Z:$Z,MATCH('Step 2-12'!$B344,'Step 2-12'!$R:$R,0))</f>
        <v>Paid Search</v>
      </c>
      <c r="AG344" t="s">
        <v>2136</v>
      </c>
      <c r="AH344" t="s">
        <v>267</v>
      </c>
      <c r="AI344" t="s">
        <v>280</v>
      </c>
      <c r="AJ344" s="1">
        <v>45449</v>
      </c>
      <c r="AK344" t="s">
        <v>50</v>
      </c>
      <c r="AL344" t="s">
        <v>18</v>
      </c>
      <c r="AM344">
        <v>135</v>
      </c>
      <c r="AN344">
        <v>110.7</v>
      </c>
      <c r="AO344" s="24" t="str">
        <f>INDEX('Step 2-12'!$Z:$Z,MATCH('Step 2-12'!$AH344,'Step 2-12'!$R:$R,0))</f>
        <v>Paid Search</v>
      </c>
      <c r="AP344" s="24" t="str">
        <f>INDEX('Step 2-12'!$V:$V,MATCH('Step 2-12'!$AH344,'Step 2-12'!$R:$R,0))</f>
        <v>North America</v>
      </c>
      <c r="AQ344" s="24" t="str">
        <f>INDEX('Step 2-12'!$W:$W,MATCH('Step 2-12'!$AH344,'Step 2-12'!$R:$R,0))</f>
        <v>Retail</v>
      </c>
      <c r="AR344" s="24" t="str">
        <f>INDEX('Step 2-12'!$X:$X,MATCH('Step 2-12'!$AH344,'Step 2-12'!$R:$R,0))</f>
        <v>Mid-Market</v>
      </c>
      <c r="AS344" s="23" t="str">
        <f>INDEX('Step 2-12'!$AA:$AA,MATCH('Step 2-12'!$AH344,'Step 2-12'!$R:$R,0))</f>
        <v>Basic</v>
      </c>
      <c r="AT344" s="23" t="str">
        <f>INDEX('Step 2-12'!$AB:$AB,MATCH('Step 2-12'!$AH344,'Step 2-12'!$R:$R,0))</f>
        <v>Monthly</v>
      </c>
      <c r="AU344" s="23" t="str">
        <f>INDEX($J$20:$J$1603,MATCH($AH344,$B$20:$B$1603,0))</f>
        <v/>
      </c>
    </row>
    <row r="345" spans="1:47" x14ac:dyDescent="0.25">
      <c r="A345" t="s">
        <v>388</v>
      </c>
      <c r="B345" t="s">
        <v>373</v>
      </c>
      <c r="C345" t="s">
        <v>50</v>
      </c>
      <c r="D345" s="1" t="s">
        <v>18</v>
      </c>
      <c r="E345" s="1">
        <v>45221</v>
      </c>
      <c r="F345" s="1">
        <v>45251</v>
      </c>
      <c r="G345" t="s">
        <v>55</v>
      </c>
      <c r="H345">
        <v>135</v>
      </c>
      <c r="I345" s="23" t="str">
        <f>IF(AND(E345&lt;=EOMONTH('Step 1'!$C$7,0),F345&gt;='Step 1'!$C$7),"Yes","No")</f>
        <v>No</v>
      </c>
      <c r="J345" s="23" t="str">
        <f>IF(I345="Yes",IF(COUNTIFS($B$21:$B345,B345,$I$21:$I345,"Yes")=1,"Yes",""),"")</f>
        <v/>
      </c>
      <c r="K345" s="23" t="str">
        <f>IF(J345="Yes",IF(COUNTIFS($B:$B,B345,$F:$F,"&gt;="&amp;'Step 1'!$C$8)&gt;0,"Retained","Churned"),"")</f>
        <v/>
      </c>
      <c r="L345" s="24">
        <f>_xlfn.MINIFS($E:$E,$B:$B,B345)</f>
        <v>44756</v>
      </c>
      <c r="M345" s="24" t="str">
        <f>INDEX($C:$C,MATCH($L345,$E:$E,0))</f>
        <v>Basic</v>
      </c>
      <c r="N345" s="24" t="str">
        <f>INDEX($D:$D,MATCH($L345,$E:$E,0))</f>
        <v>Monthly</v>
      </c>
      <c r="O345" s="23" t="str">
        <f>INDEX('Step 2-12'!$W:$W,MATCH('Step 2-12'!$B345,'Step 2-12'!$R:$R,0))</f>
        <v>Retail</v>
      </c>
      <c r="P345" s="23" t="str">
        <f>INDEX('Step 2-12'!$Z:$Z,MATCH('Step 2-12'!$B345,'Step 2-12'!$R:$R,0))</f>
        <v>Paid Search</v>
      </c>
      <c r="AG345" t="s">
        <v>2137</v>
      </c>
      <c r="AH345" t="s">
        <v>267</v>
      </c>
      <c r="AI345" t="s">
        <v>280</v>
      </c>
      <c r="AJ345" s="1">
        <v>45479</v>
      </c>
      <c r="AK345" t="s">
        <v>50</v>
      </c>
      <c r="AL345" t="s">
        <v>18</v>
      </c>
      <c r="AM345">
        <v>135</v>
      </c>
      <c r="AN345">
        <v>110.7</v>
      </c>
      <c r="AO345" s="24" t="str">
        <f>INDEX('Step 2-12'!$Z:$Z,MATCH('Step 2-12'!$AH345,'Step 2-12'!$R:$R,0))</f>
        <v>Paid Search</v>
      </c>
      <c r="AP345" s="24" t="str">
        <f>INDEX('Step 2-12'!$V:$V,MATCH('Step 2-12'!$AH345,'Step 2-12'!$R:$R,0))</f>
        <v>North America</v>
      </c>
      <c r="AQ345" s="24" t="str">
        <f>INDEX('Step 2-12'!$W:$W,MATCH('Step 2-12'!$AH345,'Step 2-12'!$R:$R,0))</f>
        <v>Retail</v>
      </c>
      <c r="AR345" s="24" t="str">
        <f>INDEX('Step 2-12'!$X:$X,MATCH('Step 2-12'!$AH345,'Step 2-12'!$R:$R,0))</f>
        <v>Mid-Market</v>
      </c>
      <c r="AS345" s="23" t="str">
        <f>INDEX('Step 2-12'!$AA:$AA,MATCH('Step 2-12'!$AH345,'Step 2-12'!$R:$R,0))</f>
        <v>Basic</v>
      </c>
      <c r="AT345" s="23" t="str">
        <f>INDEX('Step 2-12'!$AB:$AB,MATCH('Step 2-12'!$AH345,'Step 2-12'!$R:$R,0))</f>
        <v>Monthly</v>
      </c>
      <c r="AU345" s="23" t="str">
        <f>INDEX($J$20:$J$1603,MATCH($AH345,$B$20:$B$1603,0))</f>
        <v/>
      </c>
    </row>
    <row r="346" spans="1:47" x14ac:dyDescent="0.25">
      <c r="A346" t="s">
        <v>389</v>
      </c>
      <c r="B346" t="s">
        <v>373</v>
      </c>
      <c r="C346" t="s">
        <v>17</v>
      </c>
      <c r="D346" s="1" t="s">
        <v>18</v>
      </c>
      <c r="E346" s="1">
        <v>45252</v>
      </c>
      <c r="F346" s="1">
        <v>45282</v>
      </c>
      <c r="G346" t="s">
        <v>73</v>
      </c>
      <c r="H346">
        <v>75</v>
      </c>
      <c r="I346" s="23" t="str">
        <f>IF(AND(E346&lt;=EOMONTH('Step 1'!$C$7,0),F346&gt;='Step 1'!$C$7),"Yes","No")</f>
        <v>No</v>
      </c>
      <c r="J346" s="23" t="str">
        <f>IF(I346="Yes",IF(COUNTIFS($B$21:$B346,B346,$I$21:$I346,"Yes")=1,"Yes",""),"")</f>
        <v/>
      </c>
      <c r="K346" s="23" t="str">
        <f>IF(J346="Yes",IF(COUNTIFS($B:$B,B346,$F:$F,"&gt;="&amp;'Step 1'!$C$8)&gt;0,"Retained","Churned"),"")</f>
        <v/>
      </c>
      <c r="L346" s="24">
        <f>_xlfn.MINIFS($E:$E,$B:$B,B346)</f>
        <v>44756</v>
      </c>
      <c r="M346" s="24" t="str">
        <f>INDEX($C:$C,MATCH($L346,$E:$E,0))</f>
        <v>Basic</v>
      </c>
      <c r="N346" s="24" t="str">
        <f>INDEX($D:$D,MATCH($L346,$E:$E,0))</f>
        <v>Monthly</v>
      </c>
      <c r="O346" s="23" t="str">
        <f>INDEX('Step 2-12'!$W:$W,MATCH('Step 2-12'!$B346,'Step 2-12'!$R:$R,0))</f>
        <v>Retail</v>
      </c>
      <c r="P346" s="23" t="str">
        <f>INDEX('Step 2-12'!$Z:$Z,MATCH('Step 2-12'!$B346,'Step 2-12'!$R:$R,0))</f>
        <v>Paid Search</v>
      </c>
      <c r="AG346" t="s">
        <v>2138</v>
      </c>
      <c r="AH346" t="s">
        <v>267</v>
      </c>
      <c r="AI346" t="s">
        <v>281</v>
      </c>
      <c r="AJ346" s="1">
        <v>45480</v>
      </c>
      <c r="AK346" t="s">
        <v>50</v>
      </c>
      <c r="AL346" t="s">
        <v>18</v>
      </c>
      <c r="AM346">
        <v>135</v>
      </c>
      <c r="AN346">
        <v>110.7</v>
      </c>
      <c r="AO346" s="24" t="str">
        <f>INDEX('Step 2-12'!$Z:$Z,MATCH('Step 2-12'!$AH346,'Step 2-12'!$R:$R,0))</f>
        <v>Paid Search</v>
      </c>
      <c r="AP346" s="24" t="str">
        <f>INDEX('Step 2-12'!$V:$V,MATCH('Step 2-12'!$AH346,'Step 2-12'!$R:$R,0))</f>
        <v>North America</v>
      </c>
      <c r="AQ346" s="24" t="str">
        <f>INDEX('Step 2-12'!$W:$W,MATCH('Step 2-12'!$AH346,'Step 2-12'!$R:$R,0))</f>
        <v>Retail</v>
      </c>
      <c r="AR346" s="24" t="str">
        <f>INDEX('Step 2-12'!$X:$X,MATCH('Step 2-12'!$AH346,'Step 2-12'!$R:$R,0))</f>
        <v>Mid-Market</v>
      </c>
      <c r="AS346" s="23" t="str">
        <f>INDEX('Step 2-12'!$AA:$AA,MATCH('Step 2-12'!$AH346,'Step 2-12'!$R:$R,0))</f>
        <v>Basic</v>
      </c>
      <c r="AT346" s="23" t="str">
        <f>INDEX('Step 2-12'!$AB:$AB,MATCH('Step 2-12'!$AH346,'Step 2-12'!$R:$R,0))</f>
        <v>Monthly</v>
      </c>
      <c r="AU346" s="23" t="str">
        <f>INDEX($J$20:$J$1603,MATCH($AH346,$B$20:$B$1603,0))</f>
        <v/>
      </c>
    </row>
    <row r="347" spans="1:47" x14ac:dyDescent="0.25">
      <c r="A347" t="s">
        <v>390</v>
      </c>
      <c r="B347" t="s">
        <v>373</v>
      </c>
      <c r="C347" t="s">
        <v>50</v>
      </c>
      <c r="D347" s="1" t="s">
        <v>18</v>
      </c>
      <c r="E347" s="1">
        <v>45283</v>
      </c>
      <c r="F347" s="1">
        <v>45313</v>
      </c>
      <c r="G347" t="s">
        <v>19</v>
      </c>
      <c r="H347">
        <v>135</v>
      </c>
      <c r="I347" s="23" t="str">
        <f>IF(AND(E347&lt;=EOMONTH('Step 1'!$C$7,0),F347&gt;='Step 1'!$C$7),"Yes","No")</f>
        <v>No</v>
      </c>
      <c r="J347" s="23" t="str">
        <f>IF(I347="Yes",IF(COUNTIFS($B$21:$B347,B347,$I$21:$I347,"Yes")=1,"Yes",""),"")</f>
        <v/>
      </c>
      <c r="K347" s="23" t="str">
        <f>IF(J347="Yes",IF(COUNTIFS($B:$B,B347,$F:$F,"&gt;="&amp;'Step 1'!$C$8)&gt;0,"Retained","Churned"),"")</f>
        <v/>
      </c>
      <c r="L347" s="24">
        <f>_xlfn.MINIFS($E:$E,$B:$B,B347)</f>
        <v>44756</v>
      </c>
      <c r="M347" s="24" t="str">
        <f>INDEX($C:$C,MATCH($L347,$E:$E,0))</f>
        <v>Basic</v>
      </c>
      <c r="N347" s="24" t="str">
        <f>INDEX($D:$D,MATCH($L347,$E:$E,0))</f>
        <v>Monthly</v>
      </c>
      <c r="O347" s="23" t="str">
        <f>INDEX('Step 2-12'!$W:$W,MATCH('Step 2-12'!$B347,'Step 2-12'!$R:$R,0))</f>
        <v>Retail</v>
      </c>
      <c r="P347" s="23" t="str">
        <f>INDEX('Step 2-12'!$Z:$Z,MATCH('Step 2-12'!$B347,'Step 2-12'!$R:$R,0))</f>
        <v>Paid Search</v>
      </c>
      <c r="AG347" t="s">
        <v>2139</v>
      </c>
      <c r="AH347" t="s">
        <v>267</v>
      </c>
      <c r="AI347" t="s">
        <v>282</v>
      </c>
      <c r="AJ347" s="1">
        <v>45511</v>
      </c>
      <c r="AK347" t="s">
        <v>50</v>
      </c>
      <c r="AL347" t="s">
        <v>18</v>
      </c>
      <c r="AM347">
        <v>135</v>
      </c>
      <c r="AN347">
        <v>110.7</v>
      </c>
      <c r="AO347" s="24" t="str">
        <f>INDEX('Step 2-12'!$Z:$Z,MATCH('Step 2-12'!$AH347,'Step 2-12'!$R:$R,0))</f>
        <v>Paid Search</v>
      </c>
      <c r="AP347" s="24" t="str">
        <f>INDEX('Step 2-12'!$V:$V,MATCH('Step 2-12'!$AH347,'Step 2-12'!$R:$R,0))</f>
        <v>North America</v>
      </c>
      <c r="AQ347" s="24" t="str">
        <f>INDEX('Step 2-12'!$W:$W,MATCH('Step 2-12'!$AH347,'Step 2-12'!$R:$R,0))</f>
        <v>Retail</v>
      </c>
      <c r="AR347" s="24" t="str">
        <f>INDEX('Step 2-12'!$X:$X,MATCH('Step 2-12'!$AH347,'Step 2-12'!$R:$R,0))</f>
        <v>Mid-Market</v>
      </c>
      <c r="AS347" s="23" t="str">
        <f>INDEX('Step 2-12'!$AA:$AA,MATCH('Step 2-12'!$AH347,'Step 2-12'!$R:$R,0))</f>
        <v>Basic</v>
      </c>
      <c r="AT347" s="23" t="str">
        <f>INDEX('Step 2-12'!$AB:$AB,MATCH('Step 2-12'!$AH347,'Step 2-12'!$R:$R,0))</f>
        <v>Monthly</v>
      </c>
      <c r="AU347" s="23" t="str">
        <f>INDEX($J$20:$J$1603,MATCH($AH347,$B$20:$B$1603,0))</f>
        <v/>
      </c>
    </row>
    <row r="348" spans="1:47" x14ac:dyDescent="0.25">
      <c r="A348" t="s">
        <v>391</v>
      </c>
      <c r="B348" t="s">
        <v>373</v>
      </c>
      <c r="C348" t="s">
        <v>50</v>
      </c>
      <c r="D348" s="1" t="s">
        <v>18</v>
      </c>
      <c r="E348" s="1">
        <v>45314</v>
      </c>
      <c r="F348" s="1">
        <v>45344</v>
      </c>
      <c r="G348" t="s">
        <v>19</v>
      </c>
      <c r="H348">
        <v>135</v>
      </c>
      <c r="I348" s="23" t="str">
        <f>IF(AND(E348&lt;=EOMONTH('Step 1'!$C$7,0),F348&gt;='Step 1'!$C$7),"Yes","No")</f>
        <v>No</v>
      </c>
      <c r="J348" s="23" t="str">
        <f>IF(I348="Yes",IF(COUNTIFS($B$21:$B348,B348,$I$21:$I348,"Yes")=1,"Yes",""),"")</f>
        <v/>
      </c>
      <c r="K348" s="23" t="str">
        <f>IF(J348="Yes",IF(COUNTIFS($B:$B,B348,$F:$F,"&gt;="&amp;'Step 1'!$C$8)&gt;0,"Retained","Churned"),"")</f>
        <v/>
      </c>
      <c r="L348" s="24">
        <f>_xlfn.MINIFS($E:$E,$B:$B,B348)</f>
        <v>44756</v>
      </c>
      <c r="M348" s="24" t="str">
        <f>INDEX($C:$C,MATCH($L348,$E:$E,0))</f>
        <v>Basic</v>
      </c>
      <c r="N348" s="24" t="str">
        <f>INDEX($D:$D,MATCH($L348,$E:$E,0))</f>
        <v>Monthly</v>
      </c>
      <c r="O348" s="23" t="str">
        <f>INDEX('Step 2-12'!$W:$W,MATCH('Step 2-12'!$B348,'Step 2-12'!$R:$R,0))</f>
        <v>Retail</v>
      </c>
      <c r="P348" s="23" t="str">
        <f>INDEX('Step 2-12'!$Z:$Z,MATCH('Step 2-12'!$B348,'Step 2-12'!$R:$R,0))</f>
        <v>Paid Search</v>
      </c>
      <c r="AG348" t="s">
        <v>2140</v>
      </c>
      <c r="AH348" t="s">
        <v>267</v>
      </c>
      <c r="AI348" t="s">
        <v>283</v>
      </c>
      <c r="AJ348" s="1">
        <v>45542</v>
      </c>
      <c r="AK348" t="s">
        <v>50</v>
      </c>
      <c r="AL348" t="s">
        <v>18</v>
      </c>
      <c r="AM348">
        <v>135</v>
      </c>
      <c r="AN348">
        <v>110.7</v>
      </c>
      <c r="AO348" s="24" t="str">
        <f>INDEX('Step 2-12'!$Z:$Z,MATCH('Step 2-12'!$AH348,'Step 2-12'!$R:$R,0))</f>
        <v>Paid Search</v>
      </c>
      <c r="AP348" s="24" t="str">
        <f>INDEX('Step 2-12'!$V:$V,MATCH('Step 2-12'!$AH348,'Step 2-12'!$R:$R,0))</f>
        <v>North America</v>
      </c>
      <c r="AQ348" s="24" t="str">
        <f>INDEX('Step 2-12'!$W:$W,MATCH('Step 2-12'!$AH348,'Step 2-12'!$R:$R,0))</f>
        <v>Retail</v>
      </c>
      <c r="AR348" s="24" t="str">
        <f>INDEX('Step 2-12'!$X:$X,MATCH('Step 2-12'!$AH348,'Step 2-12'!$R:$R,0))</f>
        <v>Mid-Market</v>
      </c>
      <c r="AS348" s="23" t="str">
        <f>INDEX('Step 2-12'!$AA:$AA,MATCH('Step 2-12'!$AH348,'Step 2-12'!$R:$R,0))</f>
        <v>Basic</v>
      </c>
      <c r="AT348" s="23" t="str">
        <f>INDEX('Step 2-12'!$AB:$AB,MATCH('Step 2-12'!$AH348,'Step 2-12'!$R:$R,0))</f>
        <v>Monthly</v>
      </c>
      <c r="AU348" s="23" t="str">
        <f>INDEX($J$20:$J$1603,MATCH($AH348,$B$20:$B$1603,0))</f>
        <v/>
      </c>
    </row>
    <row r="349" spans="1:47" x14ac:dyDescent="0.25">
      <c r="A349" t="s">
        <v>392</v>
      </c>
      <c r="B349" t="s">
        <v>373</v>
      </c>
      <c r="C349" t="s">
        <v>50</v>
      </c>
      <c r="D349" s="1" t="s">
        <v>18</v>
      </c>
      <c r="E349" s="1">
        <v>45345</v>
      </c>
      <c r="F349" s="1">
        <v>45375</v>
      </c>
      <c r="G349" t="s">
        <v>19</v>
      </c>
      <c r="H349">
        <v>135</v>
      </c>
      <c r="I349" s="23" t="str">
        <f>IF(AND(E349&lt;=EOMONTH('Step 1'!$C$7,0),F349&gt;='Step 1'!$C$7),"Yes","No")</f>
        <v>No</v>
      </c>
      <c r="J349" s="23" t="str">
        <f>IF(I349="Yes",IF(COUNTIFS($B$21:$B349,B349,$I$21:$I349,"Yes")=1,"Yes",""),"")</f>
        <v/>
      </c>
      <c r="K349" s="23" t="str">
        <f>IF(J349="Yes",IF(COUNTIFS($B:$B,B349,$F:$F,"&gt;="&amp;'Step 1'!$C$8)&gt;0,"Retained","Churned"),"")</f>
        <v/>
      </c>
      <c r="L349" s="24">
        <f>_xlfn.MINIFS($E:$E,$B:$B,B349)</f>
        <v>44756</v>
      </c>
      <c r="M349" s="24" t="str">
        <f>INDEX($C:$C,MATCH($L349,$E:$E,0))</f>
        <v>Basic</v>
      </c>
      <c r="N349" s="24" t="str">
        <f>INDEX($D:$D,MATCH($L349,$E:$E,0))</f>
        <v>Monthly</v>
      </c>
      <c r="O349" s="23" t="str">
        <f>INDEX('Step 2-12'!$W:$W,MATCH('Step 2-12'!$B349,'Step 2-12'!$R:$R,0))</f>
        <v>Retail</v>
      </c>
      <c r="P349" s="23" t="str">
        <f>INDEX('Step 2-12'!$Z:$Z,MATCH('Step 2-12'!$B349,'Step 2-12'!$R:$R,0))</f>
        <v>Paid Search</v>
      </c>
      <c r="AG349" t="s">
        <v>2141</v>
      </c>
      <c r="AH349" t="s">
        <v>267</v>
      </c>
      <c r="AI349" t="s">
        <v>283</v>
      </c>
      <c r="AJ349" s="1">
        <v>45572</v>
      </c>
      <c r="AK349" t="s">
        <v>50</v>
      </c>
      <c r="AL349" t="s">
        <v>18</v>
      </c>
      <c r="AM349">
        <v>135</v>
      </c>
      <c r="AN349">
        <v>110.7</v>
      </c>
      <c r="AO349" s="24" t="str">
        <f>INDEX('Step 2-12'!$Z:$Z,MATCH('Step 2-12'!$AH349,'Step 2-12'!$R:$R,0))</f>
        <v>Paid Search</v>
      </c>
      <c r="AP349" s="24" t="str">
        <f>INDEX('Step 2-12'!$V:$V,MATCH('Step 2-12'!$AH349,'Step 2-12'!$R:$R,0))</f>
        <v>North America</v>
      </c>
      <c r="AQ349" s="24" t="str">
        <f>INDEX('Step 2-12'!$W:$W,MATCH('Step 2-12'!$AH349,'Step 2-12'!$R:$R,0))</f>
        <v>Retail</v>
      </c>
      <c r="AR349" s="24" t="str">
        <f>INDEX('Step 2-12'!$X:$X,MATCH('Step 2-12'!$AH349,'Step 2-12'!$R:$R,0))</f>
        <v>Mid-Market</v>
      </c>
      <c r="AS349" s="23" t="str">
        <f>INDEX('Step 2-12'!$AA:$AA,MATCH('Step 2-12'!$AH349,'Step 2-12'!$R:$R,0))</f>
        <v>Basic</v>
      </c>
      <c r="AT349" s="23" t="str">
        <f>INDEX('Step 2-12'!$AB:$AB,MATCH('Step 2-12'!$AH349,'Step 2-12'!$R:$R,0))</f>
        <v>Monthly</v>
      </c>
      <c r="AU349" s="23" t="str">
        <f>INDEX($J$20:$J$1603,MATCH($AH349,$B$20:$B$1603,0))</f>
        <v/>
      </c>
    </row>
    <row r="350" spans="1:47" x14ac:dyDescent="0.25">
      <c r="A350" t="s">
        <v>393</v>
      </c>
      <c r="B350" t="s">
        <v>373</v>
      </c>
      <c r="C350" t="s">
        <v>50</v>
      </c>
      <c r="D350" s="1" t="s">
        <v>18</v>
      </c>
      <c r="E350" s="1">
        <v>45376</v>
      </c>
      <c r="F350" s="1">
        <v>45406</v>
      </c>
      <c r="G350" t="s">
        <v>19</v>
      </c>
      <c r="H350">
        <v>135</v>
      </c>
      <c r="I350" s="23" t="str">
        <f>IF(AND(E350&lt;=EOMONTH('Step 1'!$C$7,0),F350&gt;='Step 1'!$C$7),"Yes","No")</f>
        <v>No</v>
      </c>
      <c r="J350" s="23" t="str">
        <f>IF(I350="Yes",IF(COUNTIFS($B$21:$B350,B350,$I$21:$I350,"Yes")=1,"Yes",""),"")</f>
        <v/>
      </c>
      <c r="K350" s="23" t="str">
        <f>IF(J350="Yes",IF(COUNTIFS($B:$B,B350,$F:$F,"&gt;="&amp;'Step 1'!$C$8)&gt;0,"Retained","Churned"),"")</f>
        <v/>
      </c>
      <c r="L350" s="24">
        <f>_xlfn.MINIFS($E:$E,$B:$B,B350)</f>
        <v>44756</v>
      </c>
      <c r="M350" s="24" t="str">
        <f>INDEX($C:$C,MATCH($L350,$E:$E,0))</f>
        <v>Basic</v>
      </c>
      <c r="N350" s="24" t="str">
        <f>INDEX($D:$D,MATCH($L350,$E:$E,0))</f>
        <v>Monthly</v>
      </c>
      <c r="O350" s="23" t="str">
        <f>INDEX('Step 2-12'!$W:$W,MATCH('Step 2-12'!$B350,'Step 2-12'!$R:$R,0))</f>
        <v>Retail</v>
      </c>
      <c r="P350" s="23" t="str">
        <f>INDEX('Step 2-12'!$Z:$Z,MATCH('Step 2-12'!$B350,'Step 2-12'!$R:$R,0))</f>
        <v>Paid Search</v>
      </c>
      <c r="AG350" t="s">
        <v>2142</v>
      </c>
      <c r="AH350" t="s">
        <v>267</v>
      </c>
      <c r="AI350" t="s">
        <v>284</v>
      </c>
      <c r="AJ350" s="1">
        <v>45573</v>
      </c>
      <c r="AK350" t="s">
        <v>50</v>
      </c>
      <c r="AL350" t="s">
        <v>18</v>
      </c>
      <c r="AM350">
        <v>135</v>
      </c>
      <c r="AN350">
        <v>110.7</v>
      </c>
      <c r="AO350" s="24" t="str">
        <f>INDEX('Step 2-12'!$Z:$Z,MATCH('Step 2-12'!$AH350,'Step 2-12'!$R:$R,0))</f>
        <v>Paid Search</v>
      </c>
      <c r="AP350" s="24" t="str">
        <f>INDEX('Step 2-12'!$V:$V,MATCH('Step 2-12'!$AH350,'Step 2-12'!$R:$R,0))</f>
        <v>North America</v>
      </c>
      <c r="AQ350" s="24" t="str">
        <f>INDEX('Step 2-12'!$W:$W,MATCH('Step 2-12'!$AH350,'Step 2-12'!$R:$R,0))</f>
        <v>Retail</v>
      </c>
      <c r="AR350" s="24" t="str">
        <f>INDEX('Step 2-12'!$X:$X,MATCH('Step 2-12'!$AH350,'Step 2-12'!$R:$R,0))</f>
        <v>Mid-Market</v>
      </c>
      <c r="AS350" s="23" t="str">
        <f>INDEX('Step 2-12'!$AA:$AA,MATCH('Step 2-12'!$AH350,'Step 2-12'!$R:$R,0))</f>
        <v>Basic</v>
      </c>
      <c r="AT350" s="23" t="str">
        <f>INDEX('Step 2-12'!$AB:$AB,MATCH('Step 2-12'!$AH350,'Step 2-12'!$R:$R,0))</f>
        <v>Monthly</v>
      </c>
      <c r="AU350" s="23" t="str">
        <f>INDEX($J$20:$J$1603,MATCH($AH350,$B$20:$B$1603,0))</f>
        <v/>
      </c>
    </row>
    <row r="351" spans="1:47" x14ac:dyDescent="0.25">
      <c r="A351" t="s">
        <v>394</v>
      </c>
      <c r="B351" t="s">
        <v>373</v>
      </c>
      <c r="C351" t="s">
        <v>50</v>
      </c>
      <c r="D351" s="1" t="s">
        <v>18</v>
      </c>
      <c r="E351" s="1">
        <v>45407</v>
      </c>
      <c r="F351" s="1">
        <v>45437</v>
      </c>
      <c r="G351" t="s">
        <v>19</v>
      </c>
      <c r="H351">
        <v>135</v>
      </c>
      <c r="I351" s="23" t="str">
        <f>IF(AND(E351&lt;=EOMONTH('Step 1'!$C$7,0),F351&gt;='Step 1'!$C$7),"Yes","No")</f>
        <v>No</v>
      </c>
      <c r="J351" s="23" t="str">
        <f>IF(I351="Yes",IF(COUNTIFS($B$21:$B351,B351,$I$21:$I351,"Yes")=1,"Yes",""),"")</f>
        <v/>
      </c>
      <c r="K351" s="23" t="str">
        <f>IF(J351="Yes",IF(COUNTIFS($B:$B,B351,$F:$F,"&gt;="&amp;'Step 1'!$C$8)&gt;0,"Retained","Churned"),"")</f>
        <v/>
      </c>
      <c r="L351" s="24">
        <f>_xlfn.MINIFS($E:$E,$B:$B,B351)</f>
        <v>44756</v>
      </c>
      <c r="M351" s="24" t="str">
        <f>INDEX($C:$C,MATCH($L351,$E:$E,0))</f>
        <v>Basic</v>
      </c>
      <c r="N351" s="24" t="str">
        <f>INDEX($D:$D,MATCH($L351,$E:$E,0))</f>
        <v>Monthly</v>
      </c>
      <c r="O351" s="23" t="str">
        <f>INDEX('Step 2-12'!$W:$W,MATCH('Step 2-12'!$B351,'Step 2-12'!$R:$R,0))</f>
        <v>Retail</v>
      </c>
      <c r="P351" s="23" t="str">
        <f>INDEX('Step 2-12'!$Z:$Z,MATCH('Step 2-12'!$B351,'Step 2-12'!$R:$R,0))</f>
        <v>Paid Search</v>
      </c>
      <c r="AG351" t="s">
        <v>2143</v>
      </c>
      <c r="AH351" t="s">
        <v>267</v>
      </c>
      <c r="AI351" t="s">
        <v>285</v>
      </c>
      <c r="AJ351" s="1">
        <v>45604</v>
      </c>
      <c r="AK351" t="s">
        <v>50</v>
      </c>
      <c r="AL351" t="s">
        <v>18</v>
      </c>
      <c r="AM351">
        <v>135</v>
      </c>
      <c r="AN351">
        <v>110.7</v>
      </c>
      <c r="AO351" s="24" t="str">
        <f>INDEX('Step 2-12'!$Z:$Z,MATCH('Step 2-12'!$AH351,'Step 2-12'!$R:$R,0))</f>
        <v>Paid Search</v>
      </c>
      <c r="AP351" s="24" t="str">
        <f>INDEX('Step 2-12'!$V:$V,MATCH('Step 2-12'!$AH351,'Step 2-12'!$R:$R,0))</f>
        <v>North America</v>
      </c>
      <c r="AQ351" s="24" t="str">
        <f>INDEX('Step 2-12'!$W:$W,MATCH('Step 2-12'!$AH351,'Step 2-12'!$R:$R,0))</f>
        <v>Retail</v>
      </c>
      <c r="AR351" s="24" t="str">
        <f>INDEX('Step 2-12'!$X:$X,MATCH('Step 2-12'!$AH351,'Step 2-12'!$R:$R,0))</f>
        <v>Mid-Market</v>
      </c>
      <c r="AS351" s="23" t="str">
        <f>INDEX('Step 2-12'!$AA:$AA,MATCH('Step 2-12'!$AH351,'Step 2-12'!$R:$R,0))</f>
        <v>Basic</v>
      </c>
      <c r="AT351" s="23" t="str">
        <f>INDEX('Step 2-12'!$AB:$AB,MATCH('Step 2-12'!$AH351,'Step 2-12'!$R:$R,0))</f>
        <v>Monthly</v>
      </c>
      <c r="AU351" s="23" t="str">
        <f>INDEX($J$20:$J$1603,MATCH($AH351,$B$20:$B$1603,0))</f>
        <v/>
      </c>
    </row>
    <row r="352" spans="1:47" x14ac:dyDescent="0.25">
      <c r="A352" t="s">
        <v>395</v>
      </c>
      <c r="B352" t="s">
        <v>373</v>
      </c>
      <c r="C352" t="s">
        <v>50</v>
      </c>
      <c r="D352" s="1" t="s">
        <v>18</v>
      </c>
      <c r="E352" s="1">
        <v>45438</v>
      </c>
      <c r="F352" s="1">
        <v>45468</v>
      </c>
      <c r="G352" t="s">
        <v>19</v>
      </c>
      <c r="H352">
        <v>135</v>
      </c>
      <c r="I352" s="23" t="str">
        <f>IF(AND(E352&lt;=EOMONTH('Step 1'!$C$7,0),F352&gt;='Step 1'!$C$7),"Yes","No")</f>
        <v>No</v>
      </c>
      <c r="J352" s="23" t="str">
        <f>IF(I352="Yes",IF(COUNTIFS($B$21:$B352,B352,$I$21:$I352,"Yes")=1,"Yes",""),"")</f>
        <v/>
      </c>
      <c r="K352" s="23" t="str">
        <f>IF(J352="Yes",IF(COUNTIFS($B:$B,B352,$F:$F,"&gt;="&amp;'Step 1'!$C$8)&gt;0,"Retained","Churned"),"")</f>
        <v/>
      </c>
      <c r="L352" s="24">
        <f>_xlfn.MINIFS($E:$E,$B:$B,B352)</f>
        <v>44756</v>
      </c>
      <c r="M352" s="24" t="str">
        <f>INDEX($C:$C,MATCH($L352,$E:$E,0))</f>
        <v>Basic</v>
      </c>
      <c r="N352" s="24" t="str">
        <f>INDEX($D:$D,MATCH($L352,$E:$E,0))</f>
        <v>Monthly</v>
      </c>
      <c r="O352" s="23" t="str">
        <f>INDEX('Step 2-12'!$W:$W,MATCH('Step 2-12'!$B352,'Step 2-12'!$R:$R,0))</f>
        <v>Retail</v>
      </c>
      <c r="P352" s="23" t="str">
        <f>INDEX('Step 2-12'!$Z:$Z,MATCH('Step 2-12'!$B352,'Step 2-12'!$R:$R,0))</f>
        <v>Paid Search</v>
      </c>
      <c r="AG352" t="s">
        <v>2144</v>
      </c>
      <c r="AH352" t="s">
        <v>267</v>
      </c>
      <c r="AI352" t="s">
        <v>285</v>
      </c>
      <c r="AJ352" s="1">
        <v>45634</v>
      </c>
      <c r="AK352" t="s">
        <v>50</v>
      </c>
      <c r="AL352" t="s">
        <v>18</v>
      </c>
      <c r="AM352">
        <v>135</v>
      </c>
      <c r="AN352">
        <v>110.7</v>
      </c>
      <c r="AO352" s="24" t="str">
        <f>INDEX('Step 2-12'!$Z:$Z,MATCH('Step 2-12'!$AH352,'Step 2-12'!$R:$R,0))</f>
        <v>Paid Search</v>
      </c>
      <c r="AP352" s="24" t="str">
        <f>INDEX('Step 2-12'!$V:$V,MATCH('Step 2-12'!$AH352,'Step 2-12'!$R:$R,0))</f>
        <v>North America</v>
      </c>
      <c r="AQ352" s="24" t="str">
        <f>INDEX('Step 2-12'!$W:$W,MATCH('Step 2-12'!$AH352,'Step 2-12'!$R:$R,0))</f>
        <v>Retail</v>
      </c>
      <c r="AR352" s="24" t="str">
        <f>INDEX('Step 2-12'!$X:$X,MATCH('Step 2-12'!$AH352,'Step 2-12'!$R:$R,0))</f>
        <v>Mid-Market</v>
      </c>
      <c r="AS352" s="23" t="str">
        <f>INDEX('Step 2-12'!$AA:$AA,MATCH('Step 2-12'!$AH352,'Step 2-12'!$R:$R,0))</f>
        <v>Basic</v>
      </c>
      <c r="AT352" s="23" t="str">
        <f>INDEX('Step 2-12'!$AB:$AB,MATCH('Step 2-12'!$AH352,'Step 2-12'!$R:$R,0))</f>
        <v>Monthly</v>
      </c>
      <c r="AU352" s="23" t="str">
        <f>INDEX($J$20:$J$1603,MATCH($AH352,$B$20:$B$1603,0))</f>
        <v/>
      </c>
    </row>
    <row r="353" spans="1:47" x14ac:dyDescent="0.25">
      <c r="A353" t="s">
        <v>396</v>
      </c>
      <c r="B353" t="s">
        <v>373</v>
      </c>
      <c r="C353" t="s">
        <v>50</v>
      </c>
      <c r="D353" s="1" t="s">
        <v>18</v>
      </c>
      <c r="E353" s="1">
        <v>45469</v>
      </c>
      <c r="F353" s="1">
        <v>45499</v>
      </c>
      <c r="G353" t="s">
        <v>19</v>
      </c>
      <c r="H353">
        <v>135</v>
      </c>
      <c r="I353" s="23" t="str">
        <f>IF(AND(E353&lt;=EOMONTH('Step 1'!$C$7,0),F353&gt;='Step 1'!$C$7),"Yes","No")</f>
        <v>No</v>
      </c>
      <c r="J353" s="23" t="str">
        <f>IF(I353="Yes",IF(COUNTIFS($B$21:$B353,B353,$I$21:$I353,"Yes")=1,"Yes",""),"")</f>
        <v/>
      </c>
      <c r="K353" s="23" t="str">
        <f>IF(J353="Yes",IF(COUNTIFS($B:$B,B353,$F:$F,"&gt;="&amp;'Step 1'!$C$8)&gt;0,"Retained","Churned"),"")</f>
        <v/>
      </c>
      <c r="L353" s="24">
        <f>_xlfn.MINIFS($E:$E,$B:$B,B353)</f>
        <v>44756</v>
      </c>
      <c r="M353" s="24" t="str">
        <f>INDEX($C:$C,MATCH($L353,$E:$E,0))</f>
        <v>Basic</v>
      </c>
      <c r="N353" s="24" t="str">
        <f>INDEX($D:$D,MATCH($L353,$E:$E,0))</f>
        <v>Monthly</v>
      </c>
      <c r="O353" s="23" t="str">
        <f>INDEX('Step 2-12'!$W:$W,MATCH('Step 2-12'!$B353,'Step 2-12'!$R:$R,0))</f>
        <v>Retail</v>
      </c>
      <c r="P353" s="23" t="str">
        <f>INDEX('Step 2-12'!$Z:$Z,MATCH('Step 2-12'!$B353,'Step 2-12'!$R:$R,0))</f>
        <v>Paid Search</v>
      </c>
      <c r="AG353" t="s">
        <v>2145</v>
      </c>
      <c r="AH353" t="s">
        <v>267</v>
      </c>
      <c r="AI353" t="s">
        <v>286</v>
      </c>
      <c r="AJ353" s="1">
        <v>45635</v>
      </c>
      <c r="AK353" t="s">
        <v>50</v>
      </c>
      <c r="AL353" t="s">
        <v>18</v>
      </c>
      <c r="AM353">
        <v>135</v>
      </c>
      <c r="AN353">
        <v>110.7</v>
      </c>
      <c r="AO353" s="24" t="str">
        <f>INDEX('Step 2-12'!$Z:$Z,MATCH('Step 2-12'!$AH353,'Step 2-12'!$R:$R,0))</f>
        <v>Paid Search</v>
      </c>
      <c r="AP353" s="24" t="str">
        <f>INDEX('Step 2-12'!$V:$V,MATCH('Step 2-12'!$AH353,'Step 2-12'!$R:$R,0))</f>
        <v>North America</v>
      </c>
      <c r="AQ353" s="24" t="str">
        <f>INDEX('Step 2-12'!$W:$W,MATCH('Step 2-12'!$AH353,'Step 2-12'!$R:$R,0))</f>
        <v>Retail</v>
      </c>
      <c r="AR353" s="24" t="str">
        <f>INDEX('Step 2-12'!$X:$X,MATCH('Step 2-12'!$AH353,'Step 2-12'!$R:$R,0))</f>
        <v>Mid-Market</v>
      </c>
      <c r="AS353" s="23" t="str">
        <f>INDEX('Step 2-12'!$AA:$AA,MATCH('Step 2-12'!$AH353,'Step 2-12'!$R:$R,0))</f>
        <v>Basic</v>
      </c>
      <c r="AT353" s="23" t="str">
        <f>INDEX('Step 2-12'!$AB:$AB,MATCH('Step 2-12'!$AH353,'Step 2-12'!$R:$R,0))</f>
        <v>Monthly</v>
      </c>
      <c r="AU353" s="23" t="str">
        <f>INDEX($J$20:$J$1603,MATCH($AH353,$B$20:$B$1603,0))</f>
        <v/>
      </c>
    </row>
    <row r="354" spans="1:47" x14ac:dyDescent="0.25">
      <c r="A354" t="s">
        <v>397</v>
      </c>
      <c r="B354" t="s">
        <v>373</v>
      </c>
      <c r="C354" t="s">
        <v>50</v>
      </c>
      <c r="D354" s="1" t="s">
        <v>18</v>
      </c>
      <c r="E354" s="1">
        <v>45500</v>
      </c>
      <c r="F354" s="1">
        <v>45530</v>
      </c>
      <c r="G354" t="s">
        <v>19</v>
      </c>
      <c r="H354">
        <v>135</v>
      </c>
      <c r="I354" s="23" t="str">
        <f>IF(AND(E354&lt;=EOMONTH('Step 1'!$C$7,0),F354&gt;='Step 1'!$C$7),"Yes","No")</f>
        <v>No</v>
      </c>
      <c r="J354" s="23" t="str">
        <f>IF(I354="Yes",IF(COUNTIFS($B$21:$B354,B354,$I$21:$I354,"Yes")=1,"Yes",""),"")</f>
        <v/>
      </c>
      <c r="K354" s="23" t="str">
        <f>IF(J354="Yes",IF(COUNTIFS($B:$B,B354,$F:$F,"&gt;="&amp;'Step 1'!$C$8)&gt;0,"Retained","Churned"),"")</f>
        <v/>
      </c>
      <c r="L354" s="24">
        <f>_xlfn.MINIFS($E:$E,$B:$B,B354)</f>
        <v>44756</v>
      </c>
      <c r="M354" s="24" t="str">
        <f>INDEX($C:$C,MATCH($L354,$E:$E,0))</f>
        <v>Basic</v>
      </c>
      <c r="N354" s="24" t="str">
        <f>INDEX($D:$D,MATCH($L354,$E:$E,0))</f>
        <v>Monthly</v>
      </c>
      <c r="O354" s="23" t="str">
        <f>INDEX('Step 2-12'!$W:$W,MATCH('Step 2-12'!$B354,'Step 2-12'!$R:$R,0))</f>
        <v>Retail</v>
      </c>
      <c r="P354" s="23" t="str">
        <f>INDEX('Step 2-12'!$Z:$Z,MATCH('Step 2-12'!$B354,'Step 2-12'!$R:$R,0))</f>
        <v>Paid Search</v>
      </c>
      <c r="AG354" t="s">
        <v>2146</v>
      </c>
      <c r="AH354" t="s">
        <v>304</v>
      </c>
      <c r="AI354" t="s">
        <v>303</v>
      </c>
      <c r="AJ354" s="1">
        <v>44778</v>
      </c>
      <c r="AK354" t="s">
        <v>50</v>
      </c>
      <c r="AL354" t="s">
        <v>18</v>
      </c>
      <c r="AM354">
        <v>135</v>
      </c>
      <c r="AN354">
        <v>110.7</v>
      </c>
      <c r="AO354" s="24" t="str">
        <f>INDEX('Step 2-12'!$Z:$Z,MATCH('Step 2-12'!$AH354,'Step 2-12'!$R:$R,0))</f>
        <v>Affiliate</v>
      </c>
      <c r="AP354" s="24" t="str">
        <f>INDEX('Step 2-12'!$V:$V,MATCH('Step 2-12'!$AH354,'Step 2-12'!$R:$R,0))</f>
        <v>North America</v>
      </c>
      <c r="AQ354" s="24" t="str">
        <f>INDEX('Step 2-12'!$W:$W,MATCH('Step 2-12'!$AH354,'Step 2-12'!$R:$R,0))</f>
        <v>Tech</v>
      </c>
      <c r="AR354" s="24" t="str">
        <f>INDEX('Step 2-12'!$X:$X,MATCH('Step 2-12'!$AH354,'Step 2-12'!$R:$R,0))</f>
        <v>SMBs</v>
      </c>
      <c r="AS354" s="23" t="str">
        <f>INDEX('Step 2-12'!$AA:$AA,MATCH('Step 2-12'!$AH354,'Step 2-12'!$R:$R,0))</f>
        <v>Pro</v>
      </c>
      <c r="AT354" s="23" t="str">
        <f>INDEX('Step 2-12'!$AB:$AB,MATCH('Step 2-12'!$AH354,'Step 2-12'!$R:$R,0))</f>
        <v>Monthly</v>
      </c>
      <c r="AU354" s="23" t="str">
        <f>INDEX($J$20:$J$1603,MATCH($AH354,$B$20:$B$1603,0))</f>
        <v/>
      </c>
    </row>
    <row r="355" spans="1:47" x14ac:dyDescent="0.25">
      <c r="A355" t="s">
        <v>398</v>
      </c>
      <c r="B355" t="s">
        <v>373</v>
      </c>
      <c r="C355" t="s">
        <v>50</v>
      </c>
      <c r="D355" s="1" t="s">
        <v>18</v>
      </c>
      <c r="E355" s="1">
        <v>45531</v>
      </c>
      <c r="F355" s="1">
        <v>45561</v>
      </c>
      <c r="G355" t="s">
        <v>19</v>
      </c>
      <c r="H355">
        <v>135</v>
      </c>
      <c r="I355" s="23" t="str">
        <f>IF(AND(E355&lt;=EOMONTH('Step 1'!$C$7,0),F355&gt;='Step 1'!$C$7),"Yes","No")</f>
        <v>No</v>
      </c>
      <c r="J355" s="23" t="str">
        <f>IF(I355="Yes",IF(COUNTIFS($B$21:$B355,B355,$I$21:$I355,"Yes")=1,"Yes",""),"")</f>
        <v/>
      </c>
      <c r="K355" s="23" t="str">
        <f>IF(J355="Yes",IF(COUNTIFS($B:$B,B355,$F:$F,"&gt;="&amp;'Step 1'!$C$8)&gt;0,"Retained","Churned"),"")</f>
        <v/>
      </c>
      <c r="L355" s="24">
        <f>_xlfn.MINIFS($E:$E,$B:$B,B355)</f>
        <v>44756</v>
      </c>
      <c r="M355" s="24" t="str">
        <f>INDEX($C:$C,MATCH($L355,$E:$E,0))</f>
        <v>Basic</v>
      </c>
      <c r="N355" s="24" t="str">
        <f>INDEX($D:$D,MATCH($L355,$E:$E,0))</f>
        <v>Monthly</v>
      </c>
      <c r="O355" s="23" t="str">
        <f>INDEX('Step 2-12'!$W:$W,MATCH('Step 2-12'!$B355,'Step 2-12'!$R:$R,0))</f>
        <v>Retail</v>
      </c>
      <c r="P355" s="23" t="str">
        <f>INDEX('Step 2-12'!$Z:$Z,MATCH('Step 2-12'!$B355,'Step 2-12'!$R:$R,0))</f>
        <v>Paid Search</v>
      </c>
      <c r="AG355" t="s">
        <v>2147</v>
      </c>
      <c r="AH355" t="s">
        <v>304</v>
      </c>
      <c r="AI355" t="s">
        <v>305</v>
      </c>
      <c r="AJ355" s="1">
        <v>44809</v>
      </c>
      <c r="AK355" t="s">
        <v>50</v>
      </c>
      <c r="AL355" t="s">
        <v>18</v>
      </c>
      <c r="AM355">
        <v>135</v>
      </c>
      <c r="AN355">
        <v>110.7</v>
      </c>
      <c r="AO355" s="24" t="str">
        <f>INDEX('Step 2-12'!$Z:$Z,MATCH('Step 2-12'!$AH355,'Step 2-12'!$R:$R,0))</f>
        <v>Affiliate</v>
      </c>
      <c r="AP355" s="24" t="str">
        <f>INDEX('Step 2-12'!$V:$V,MATCH('Step 2-12'!$AH355,'Step 2-12'!$R:$R,0))</f>
        <v>North America</v>
      </c>
      <c r="AQ355" s="24" t="str">
        <f>INDEX('Step 2-12'!$W:$W,MATCH('Step 2-12'!$AH355,'Step 2-12'!$R:$R,0))</f>
        <v>Tech</v>
      </c>
      <c r="AR355" s="24" t="str">
        <f>INDEX('Step 2-12'!$X:$X,MATCH('Step 2-12'!$AH355,'Step 2-12'!$R:$R,0))</f>
        <v>SMBs</v>
      </c>
      <c r="AS355" s="23" t="str">
        <f>INDEX('Step 2-12'!$AA:$AA,MATCH('Step 2-12'!$AH355,'Step 2-12'!$R:$R,0))</f>
        <v>Pro</v>
      </c>
      <c r="AT355" s="23" t="str">
        <f>INDEX('Step 2-12'!$AB:$AB,MATCH('Step 2-12'!$AH355,'Step 2-12'!$R:$R,0))</f>
        <v>Monthly</v>
      </c>
      <c r="AU355" s="23" t="str">
        <f>INDEX($J$20:$J$1603,MATCH($AH355,$B$20:$B$1603,0))</f>
        <v/>
      </c>
    </row>
    <row r="356" spans="1:47" x14ac:dyDescent="0.25">
      <c r="A356" t="s">
        <v>399</v>
      </c>
      <c r="B356" t="s">
        <v>373</v>
      </c>
      <c r="C356" t="s">
        <v>50</v>
      </c>
      <c r="D356" s="1" t="s">
        <v>18</v>
      </c>
      <c r="E356" s="1">
        <v>45562</v>
      </c>
      <c r="F356" s="1">
        <v>45592</v>
      </c>
      <c r="G356" t="s">
        <v>19</v>
      </c>
      <c r="H356">
        <v>135</v>
      </c>
      <c r="I356" s="23" t="str">
        <f>IF(AND(E356&lt;=EOMONTH('Step 1'!$C$7,0),F356&gt;='Step 1'!$C$7),"Yes","No")</f>
        <v>No</v>
      </c>
      <c r="J356" s="23" t="str">
        <f>IF(I356="Yes",IF(COUNTIFS($B$21:$B356,B356,$I$21:$I356,"Yes")=1,"Yes",""),"")</f>
        <v/>
      </c>
      <c r="K356" s="23" t="str">
        <f>IF(J356="Yes",IF(COUNTIFS($B:$B,B356,$F:$F,"&gt;="&amp;'Step 1'!$C$8)&gt;0,"Retained","Churned"),"")</f>
        <v/>
      </c>
      <c r="L356" s="24">
        <f>_xlfn.MINIFS($E:$E,$B:$B,B356)</f>
        <v>44756</v>
      </c>
      <c r="M356" s="24" t="str">
        <f>INDEX($C:$C,MATCH($L356,$E:$E,0))</f>
        <v>Basic</v>
      </c>
      <c r="N356" s="24" t="str">
        <f>INDEX($D:$D,MATCH($L356,$E:$E,0))</f>
        <v>Monthly</v>
      </c>
      <c r="O356" s="23" t="str">
        <f>INDEX('Step 2-12'!$W:$W,MATCH('Step 2-12'!$B356,'Step 2-12'!$R:$R,0))</f>
        <v>Retail</v>
      </c>
      <c r="P356" s="23" t="str">
        <f>INDEX('Step 2-12'!$Z:$Z,MATCH('Step 2-12'!$B356,'Step 2-12'!$R:$R,0))</f>
        <v>Paid Search</v>
      </c>
      <c r="AG356" t="s">
        <v>2148</v>
      </c>
      <c r="AH356" t="s">
        <v>304</v>
      </c>
      <c r="AI356" t="s">
        <v>305</v>
      </c>
      <c r="AJ356" s="1">
        <v>44839</v>
      </c>
      <c r="AK356" t="s">
        <v>50</v>
      </c>
      <c r="AL356" t="s">
        <v>18</v>
      </c>
      <c r="AM356">
        <v>135</v>
      </c>
      <c r="AN356">
        <v>110.7</v>
      </c>
      <c r="AO356" s="24" t="str">
        <f>INDEX('Step 2-12'!$Z:$Z,MATCH('Step 2-12'!$AH356,'Step 2-12'!$R:$R,0))</f>
        <v>Affiliate</v>
      </c>
      <c r="AP356" s="24" t="str">
        <f>INDEX('Step 2-12'!$V:$V,MATCH('Step 2-12'!$AH356,'Step 2-12'!$R:$R,0))</f>
        <v>North America</v>
      </c>
      <c r="AQ356" s="24" t="str">
        <f>INDEX('Step 2-12'!$W:$W,MATCH('Step 2-12'!$AH356,'Step 2-12'!$R:$R,0))</f>
        <v>Tech</v>
      </c>
      <c r="AR356" s="24" t="str">
        <f>INDEX('Step 2-12'!$X:$X,MATCH('Step 2-12'!$AH356,'Step 2-12'!$R:$R,0))</f>
        <v>SMBs</v>
      </c>
      <c r="AS356" s="23" t="str">
        <f>INDEX('Step 2-12'!$AA:$AA,MATCH('Step 2-12'!$AH356,'Step 2-12'!$R:$R,0))</f>
        <v>Pro</v>
      </c>
      <c r="AT356" s="23" t="str">
        <f>INDEX('Step 2-12'!$AB:$AB,MATCH('Step 2-12'!$AH356,'Step 2-12'!$R:$R,0))</f>
        <v>Monthly</v>
      </c>
      <c r="AU356" s="23" t="str">
        <f>INDEX($J$20:$J$1603,MATCH($AH356,$B$20:$B$1603,0))</f>
        <v/>
      </c>
    </row>
    <row r="357" spans="1:47" x14ac:dyDescent="0.25">
      <c r="A357" t="s">
        <v>400</v>
      </c>
      <c r="B357" t="s">
        <v>373</v>
      </c>
      <c r="C357" t="s">
        <v>50</v>
      </c>
      <c r="D357" s="1" t="s">
        <v>18</v>
      </c>
      <c r="E357" s="1">
        <v>45593</v>
      </c>
      <c r="F357" s="1">
        <v>45620</v>
      </c>
      <c r="G357" t="s">
        <v>47</v>
      </c>
      <c r="H357">
        <v>135</v>
      </c>
      <c r="I357" s="23" t="str">
        <f>IF(AND(E357&lt;=EOMONTH('Step 1'!$C$7,0),F357&gt;='Step 1'!$C$7),"Yes","No")</f>
        <v>No</v>
      </c>
      <c r="J357" s="23" t="str">
        <f>IF(I357="Yes",IF(COUNTIFS($B$21:$B357,B357,$I$21:$I357,"Yes")=1,"Yes",""),"")</f>
        <v/>
      </c>
      <c r="K357" s="23" t="str">
        <f>IF(J357="Yes",IF(COUNTIFS($B:$B,B357,$F:$F,"&gt;="&amp;'Step 1'!$C$8)&gt;0,"Retained","Churned"),"")</f>
        <v/>
      </c>
      <c r="L357" s="24">
        <f>_xlfn.MINIFS($E:$E,$B:$B,B357)</f>
        <v>44756</v>
      </c>
      <c r="M357" s="24" t="str">
        <f>INDEX($C:$C,MATCH($L357,$E:$E,0))</f>
        <v>Basic</v>
      </c>
      <c r="N357" s="24" t="str">
        <f>INDEX($D:$D,MATCH($L357,$E:$E,0))</f>
        <v>Monthly</v>
      </c>
      <c r="O357" s="23" t="str">
        <f>INDEX('Step 2-12'!$W:$W,MATCH('Step 2-12'!$B357,'Step 2-12'!$R:$R,0))</f>
        <v>Retail</v>
      </c>
      <c r="P357" s="23" t="str">
        <f>INDEX('Step 2-12'!$Z:$Z,MATCH('Step 2-12'!$B357,'Step 2-12'!$R:$R,0))</f>
        <v>Paid Search</v>
      </c>
      <c r="AG357" t="s">
        <v>2149</v>
      </c>
      <c r="AH357" t="s">
        <v>304</v>
      </c>
      <c r="AI357" t="s">
        <v>306</v>
      </c>
      <c r="AJ357" s="1">
        <v>44840</v>
      </c>
      <c r="AK357" t="s">
        <v>50</v>
      </c>
      <c r="AL357" t="s">
        <v>18</v>
      </c>
      <c r="AM357">
        <v>135</v>
      </c>
      <c r="AN357">
        <v>110.7</v>
      </c>
      <c r="AO357" s="24" t="str">
        <f>INDEX('Step 2-12'!$Z:$Z,MATCH('Step 2-12'!$AH357,'Step 2-12'!$R:$R,0))</f>
        <v>Affiliate</v>
      </c>
      <c r="AP357" s="24" t="str">
        <f>INDEX('Step 2-12'!$V:$V,MATCH('Step 2-12'!$AH357,'Step 2-12'!$R:$R,0))</f>
        <v>North America</v>
      </c>
      <c r="AQ357" s="24" t="str">
        <f>INDEX('Step 2-12'!$W:$W,MATCH('Step 2-12'!$AH357,'Step 2-12'!$R:$R,0))</f>
        <v>Tech</v>
      </c>
      <c r="AR357" s="24" t="str">
        <f>INDEX('Step 2-12'!$X:$X,MATCH('Step 2-12'!$AH357,'Step 2-12'!$R:$R,0))</f>
        <v>SMBs</v>
      </c>
      <c r="AS357" s="23" t="str">
        <f>INDEX('Step 2-12'!$AA:$AA,MATCH('Step 2-12'!$AH357,'Step 2-12'!$R:$R,0))</f>
        <v>Pro</v>
      </c>
      <c r="AT357" s="23" t="str">
        <f>INDEX('Step 2-12'!$AB:$AB,MATCH('Step 2-12'!$AH357,'Step 2-12'!$R:$R,0))</f>
        <v>Monthly</v>
      </c>
      <c r="AU357" s="23" t="str">
        <f>INDEX($J$20:$J$1603,MATCH($AH357,$B$20:$B$1603,0))</f>
        <v/>
      </c>
    </row>
    <row r="358" spans="1:47" x14ac:dyDescent="0.25">
      <c r="A358" t="s">
        <v>401</v>
      </c>
      <c r="B358" t="s">
        <v>402</v>
      </c>
      <c r="C358" t="s">
        <v>17</v>
      </c>
      <c r="D358" s="1" t="s">
        <v>51</v>
      </c>
      <c r="E358" s="1">
        <v>45301</v>
      </c>
      <c r="F358" s="1">
        <v>45658</v>
      </c>
      <c r="G358" t="s">
        <v>19</v>
      </c>
      <c r="H358">
        <v>50</v>
      </c>
      <c r="I358" s="23" t="str">
        <f>IF(AND(E358&lt;=EOMONTH('Step 1'!$C$7,0),F358&gt;='Step 1'!$C$7),"Yes","No")</f>
        <v>No</v>
      </c>
      <c r="J358" s="23" t="str">
        <f>IF(I358="Yes",IF(COUNTIFS($B$21:$B358,B358,$I$21:$I358,"Yes")=1,"Yes",""),"")</f>
        <v/>
      </c>
      <c r="K358" s="23" t="str">
        <f>IF(J358="Yes",IF(COUNTIFS($B:$B,B358,$F:$F,"&gt;="&amp;'Step 1'!$C$8)&gt;0,"Retained","Churned"),"")</f>
        <v/>
      </c>
      <c r="L358" s="24">
        <f>_xlfn.MINIFS($E:$E,$B:$B,B358)</f>
        <v>45301</v>
      </c>
      <c r="M358" s="24" t="str">
        <f>INDEX($C:$C,MATCH($L358,$E:$E,0))</f>
        <v>Basic</v>
      </c>
      <c r="N358" s="24" t="str">
        <f>INDEX($D:$D,MATCH($L358,$E:$E,0))</f>
        <v>Annual</v>
      </c>
      <c r="O358" s="23" t="str">
        <f>INDEX('Step 2-12'!$W:$W,MATCH('Step 2-12'!$B358,'Step 2-12'!$R:$R,0))</f>
        <v>Healthcare</v>
      </c>
      <c r="P358" s="23" t="str">
        <f>INDEX('Step 2-12'!$Z:$Z,MATCH('Step 2-12'!$B358,'Step 2-12'!$R:$R,0))</f>
        <v>Affiliate</v>
      </c>
      <c r="AG358" t="s">
        <v>2150</v>
      </c>
      <c r="AH358" t="s">
        <v>304</v>
      </c>
      <c r="AI358" t="s">
        <v>307</v>
      </c>
      <c r="AJ358" s="1">
        <v>44871</v>
      </c>
      <c r="AK358" t="s">
        <v>50</v>
      </c>
      <c r="AL358" t="s">
        <v>18</v>
      </c>
      <c r="AM358">
        <v>135</v>
      </c>
      <c r="AN358">
        <v>110.7</v>
      </c>
      <c r="AO358" s="24" t="str">
        <f>INDEX('Step 2-12'!$Z:$Z,MATCH('Step 2-12'!$AH358,'Step 2-12'!$R:$R,0))</f>
        <v>Affiliate</v>
      </c>
      <c r="AP358" s="24" t="str">
        <f>INDEX('Step 2-12'!$V:$V,MATCH('Step 2-12'!$AH358,'Step 2-12'!$R:$R,0))</f>
        <v>North America</v>
      </c>
      <c r="AQ358" s="24" t="str">
        <f>INDEX('Step 2-12'!$W:$W,MATCH('Step 2-12'!$AH358,'Step 2-12'!$R:$R,0))</f>
        <v>Tech</v>
      </c>
      <c r="AR358" s="24" t="str">
        <f>INDEX('Step 2-12'!$X:$X,MATCH('Step 2-12'!$AH358,'Step 2-12'!$R:$R,0))</f>
        <v>SMBs</v>
      </c>
      <c r="AS358" s="23" t="str">
        <f>INDEX('Step 2-12'!$AA:$AA,MATCH('Step 2-12'!$AH358,'Step 2-12'!$R:$R,0))</f>
        <v>Pro</v>
      </c>
      <c r="AT358" s="23" t="str">
        <f>INDEX('Step 2-12'!$AB:$AB,MATCH('Step 2-12'!$AH358,'Step 2-12'!$R:$R,0))</f>
        <v>Monthly</v>
      </c>
      <c r="AU358" s="23" t="str">
        <f>INDEX($J$20:$J$1603,MATCH($AH358,$B$20:$B$1603,0))</f>
        <v/>
      </c>
    </row>
    <row r="359" spans="1:47" x14ac:dyDescent="0.25">
      <c r="A359" t="s">
        <v>403</v>
      </c>
      <c r="B359" t="s">
        <v>404</v>
      </c>
      <c r="C359" t="s">
        <v>50</v>
      </c>
      <c r="D359" s="1" t="s">
        <v>18</v>
      </c>
      <c r="E359" s="1">
        <v>45503</v>
      </c>
      <c r="F359" s="1">
        <v>45533</v>
      </c>
      <c r="G359" t="s">
        <v>19</v>
      </c>
      <c r="H359">
        <v>135</v>
      </c>
      <c r="I359" s="23" t="str">
        <f>IF(AND(E359&lt;=EOMONTH('Step 1'!$C$7,0),F359&gt;='Step 1'!$C$7),"Yes","No")</f>
        <v>No</v>
      </c>
      <c r="J359" s="23" t="str">
        <f>IF(I359="Yes",IF(COUNTIFS($B$21:$B359,B359,$I$21:$I359,"Yes")=1,"Yes",""),"")</f>
        <v/>
      </c>
      <c r="K359" s="23" t="str">
        <f>IF(J359="Yes",IF(COUNTIFS($B:$B,B359,$F:$F,"&gt;="&amp;'Step 1'!$C$8)&gt;0,"Retained","Churned"),"")</f>
        <v/>
      </c>
      <c r="L359" s="24">
        <f>_xlfn.MINIFS($E:$E,$B:$B,B359)</f>
        <v>45503</v>
      </c>
      <c r="M359" s="24" t="str">
        <f>INDEX($C:$C,MATCH($L359,$E:$E,0))</f>
        <v>Basic</v>
      </c>
      <c r="N359" s="24" t="str">
        <f>INDEX($D:$D,MATCH($L359,$E:$E,0))</f>
        <v>Monthly</v>
      </c>
      <c r="O359" s="23" t="str">
        <f>INDEX('Step 2-12'!$W:$W,MATCH('Step 2-12'!$B359,'Step 2-12'!$R:$R,0))</f>
        <v>Retail</v>
      </c>
      <c r="P359" s="23" t="str">
        <f>INDEX('Step 2-12'!$Z:$Z,MATCH('Step 2-12'!$B359,'Step 2-12'!$R:$R,0))</f>
        <v>Email</v>
      </c>
      <c r="AG359" t="s">
        <v>2151</v>
      </c>
      <c r="AH359" t="s">
        <v>304</v>
      </c>
      <c r="AI359" t="s">
        <v>307</v>
      </c>
      <c r="AJ359" s="1">
        <v>44901</v>
      </c>
      <c r="AK359" t="s">
        <v>50</v>
      </c>
      <c r="AL359" t="s">
        <v>18</v>
      </c>
      <c r="AM359">
        <v>135</v>
      </c>
      <c r="AN359">
        <v>110.7</v>
      </c>
      <c r="AO359" s="24" t="str">
        <f>INDEX('Step 2-12'!$Z:$Z,MATCH('Step 2-12'!$AH359,'Step 2-12'!$R:$R,0))</f>
        <v>Affiliate</v>
      </c>
      <c r="AP359" s="24" t="str">
        <f>INDEX('Step 2-12'!$V:$V,MATCH('Step 2-12'!$AH359,'Step 2-12'!$R:$R,0))</f>
        <v>North America</v>
      </c>
      <c r="AQ359" s="24" t="str">
        <f>INDEX('Step 2-12'!$W:$W,MATCH('Step 2-12'!$AH359,'Step 2-12'!$R:$R,0))</f>
        <v>Tech</v>
      </c>
      <c r="AR359" s="24" t="str">
        <f>INDEX('Step 2-12'!$X:$X,MATCH('Step 2-12'!$AH359,'Step 2-12'!$R:$R,0))</f>
        <v>SMBs</v>
      </c>
      <c r="AS359" s="23" t="str">
        <f>INDEX('Step 2-12'!$AA:$AA,MATCH('Step 2-12'!$AH359,'Step 2-12'!$R:$R,0))</f>
        <v>Pro</v>
      </c>
      <c r="AT359" s="23" t="str">
        <f>INDEX('Step 2-12'!$AB:$AB,MATCH('Step 2-12'!$AH359,'Step 2-12'!$R:$R,0))</f>
        <v>Monthly</v>
      </c>
      <c r="AU359" s="23" t="str">
        <f>INDEX($J$20:$J$1603,MATCH($AH359,$B$20:$B$1603,0))</f>
        <v/>
      </c>
    </row>
    <row r="360" spans="1:47" x14ac:dyDescent="0.25">
      <c r="A360" t="s">
        <v>405</v>
      </c>
      <c r="B360" t="s">
        <v>404</v>
      </c>
      <c r="C360" t="s">
        <v>50</v>
      </c>
      <c r="D360" s="1" t="s">
        <v>18</v>
      </c>
      <c r="E360" s="1">
        <v>45534</v>
      </c>
      <c r="F360" s="1">
        <v>45564</v>
      </c>
      <c r="G360" t="s">
        <v>19</v>
      </c>
      <c r="H360">
        <v>135</v>
      </c>
      <c r="I360" s="23" t="str">
        <f>IF(AND(E360&lt;=EOMONTH('Step 1'!$C$7,0),F360&gt;='Step 1'!$C$7),"Yes","No")</f>
        <v>No</v>
      </c>
      <c r="J360" s="23" t="str">
        <f>IF(I360="Yes",IF(COUNTIFS($B$21:$B360,B360,$I$21:$I360,"Yes")=1,"Yes",""),"")</f>
        <v/>
      </c>
      <c r="K360" s="23" t="str">
        <f>IF(J360="Yes",IF(COUNTIFS($B:$B,B360,$F:$F,"&gt;="&amp;'Step 1'!$C$8)&gt;0,"Retained","Churned"),"")</f>
        <v/>
      </c>
      <c r="L360" s="24">
        <f>_xlfn.MINIFS($E:$E,$B:$B,B360)</f>
        <v>45503</v>
      </c>
      <c r="M360" s="24" t="str">
        <f>INDEX($C:$C,MATCH($L360,$E:$E,0))</f>
        <v>Basic</v>
      </c>
      <c r="N360" s="24" t="str">
        <f>INDEX($D:$D,MATCH($L360,$E:$E,0))</f>
        <v>Monthly</v>
      </c>
      <c r="O360" s="23" t="str">
        <f>INDEX('Step 2-12'!$W:$W,MATCH('Step 2-12'!$B360,'Step 2-12'!$R:$R,0))</f>
        <v>Retail</v>
      </c>
      <c r="P360" s="23" t="str">
        <f>INDEX('Step 2-12'!$Z:$Z,MATCH('Step 2-12'!$B360,'Step 2-12'!$R:$R,0))</f>
        <v>Email</v>
      </c>
      <c r="AG360" t="s">
        <v>2152</v>
      </c>
      <c r="AH360" t="s">
        <v>304</v>
      </c>
      <c r="AI360" t="s">
        <v>308</v>
      </c>
      <c r="AJ360" s="1">
        <v>44902</v>
      </c>
      <c r="AK360" t="s">
        <v>50</v>
      </c>
      <c r="AL360" t="s">
        <v>18</v>
      </c>
      <c r="AM360">
        <v>135</v>
      </c>
      <c r="AN360">
        <v>110.7</v>
      </c>
      <c r="AO360" s="24" t="str">
        <f>INDEX('Step 2-12'!$Z:$Z,MATCH('Step 2-12'!$AH360,'Step 2-12'!$R:$R,0))</f>
        <v>Affiliate</v>
      </c>
      <c r="AP360" s="24" t="str">
        <f>INDEX('Step 2-12'!$V:$V,MATCH('Step 2-12'!$AH360,'Step 2-12'!$R:$R,0))</f>
        <v>North America</v>
      </c>
      <c r="AQ360" s="24" t="str">
        <f>INDEX('Step 2-12'!$W:$W,MATCH('Step 2-12'!$AH360,'Step 2-12'!$R:$R,0))</f>
        <v>Tech</v>
      </c>
      <c r="AR360" s="24" t="str">
        <f>INDEX('Step 2-12'!$X:$X,MATCH('Step 2-12'!$AH360,'Step 2-12'!$R:$R,0))</f>
        <v>SMBs</v>
      </c>
      <c r="AS360" s="23" t="str">
        <f>INDEX('Step 2-12'!$AA:$AA,MATCH('Step 2-12'!$AH360,'Step 2-12'!$R:$R,0))</f>
        <v>Pro</v>
      </c>
      <c r="AT360" s="23" t="str">
        <f>INDEX('Step 2-12'!$AB:$AB,MATCH('Step 2-12'!$AH360,'Step 2-12'!$R:$R,0))</f>
        <v>Monthly</v>
      </c>
      <c r="AU360" s="23" t="str">
        <f>INDEX($J$20:$J$1603,MATCH($AH360,$B$20:$B$1603,0))</f>
        <v/>
      </c>
    </row>
    <row r="361" spans="1:47" x14ac:dyDescent="0.25">
      <c r="A361" t="s">
        <v>406</v>
      </c>
      <c r="B361" t="s">
        <v>404</v>
      </c>
      <c r="C361" t="s">
        <v>50</v>
      </c>
      <c r="D361" s="1" t="s">
        <v>18</v>
      </c>
      <c r="E361" s="1">
        <v>45565</v>
      </c>
      <c r="F361" s="1">
        <v>45595</v>
      </c>
      <c r="G361" t="s">
        <v>19</v>
      </c>
      <c r="H361">
        <v>135</v>
      </c>
      <c r="I361" s="23" t="str">
        <f>IF(AND(E361&lt;=EOMONTH('Step 1'!$C$7,0),F361&gt;='Step 1'!$C$7),"Yes","No")</f>
        <v>No</v>
      </c>
      <c r="J361" s="23" t="str">
        <f>IF(I361="Yes",IF(COUNTIFS($B$21:$B361,B361,$I$21:$I361,"Yes")=1,"Yes",""),"")</f>
        <v/>
      </c>
      <c r="K361" s="23" t="str">
        <f>IF(J361="Yes",IF(COUNTIFS($B:$B,B361,$F:$F,"&gt;="&amp;'Step 1'!$C$8)&gt;0,"Retained","Churned"),"")</f>
        <v/>
      </c>
      <c r="L361" s="24">
        <f>_xlfn.MINIFS($E:$E,$B:$B,B361)</f>
        <v>45503</v>
      </c>
      <c r="M361" s="24" t="str">
        <f>INDEX($C:$C,MATCH($L361,$E:$E,0))</f>
        <v>Basic</v>
      </c>
      <c r="N361" s="24" t="str">
        <f>INDEX($D:$D,MATCH($L361,$E:$E,0))</f>
        <v>Monthly</v>
      </c>
      <c r="O361" s="23" t="str">
        <f>INDEX('Step 2-12'!$W:$W,MATCH('Step 2-12'!$B361,'Step 2-12'!$R:$R,0))</f>
        <v>Retail</v>
      </c>
      <c r="P361" s="23" t="str">
        <f>INDEX('Step 2-12'!$Z:$Z,MATCH('Step 2-12'!$B361,'Step 2-12'!$R:$R,0))</f>
        <v>Email</v>
      </c>
      <c r="AG361" t="s">
        <v>2153</v>
      </c>
      <c r="AH361" t="s">
        <v>1228</v>
      </c>
      <c r="AI361" t="s">
        <v>1227</v>
      </c>
      <c r="AJ361" s="1">
        <v>44579</v>
      </c>
      <c r="AK361" t="s">
        <v>17</v>
      </c>
      <c r="AL361" t="s">
        <v>18</v>
      </c>
      <c r="AM361">
        <v>75</v>
      </c>
      <c r="AN361">
        <v>60</v>
      </c>
      <c r="AO361" s="24" t="str">
        <f>INDEX('Step 2-12'!$Z:$Z,MATCH('Step 2-12'!$AH361,'Step 2-12'!$R:$R,0))</f>
        <v>Affiliate</v>
      </c>
      <c r="AP361" s="24" t="str">
        <f>INDEX('Step 2-12'!$V:$V,MATCH('Step 2-12'!$AH361,'Step 2-12'!$R:$R,0))</f>
        <v>Europe</v>
      </c>
      <c r="AQ361" s="24" t="str">
        <f>INDEX('Step 2-12'!$W:$W,MATCH('Step 2-12'!$AH361,'Step 2-12'!$R:$R,0))</f>
        <v>Tech</v>
      </c>
      <c r="AR361" s="24" t="str">
        <f>INDEX('Step 2-12'!$X:$X,MATCH('Step 2-12'!$AH361,'Step 2-12'!$R:$R,0))</f>
        <v>SMBs</v>
      </c>
      <c r="AS361" s="23" t="str">
        <f>INDEX('Step 2-12'!$AA:$AA,MATCH('Step 2-12'!$AH361,'Step 2-12'!$R:$R,0))</f>
        <v>Basic</v>
      </c>
      <c r="AT361" s="23" t="str">
        <f>INDEX('Step 2-12'!$AB:$AB,MATCH('Step 2-12'!$AH361,'Step 2-12'!$R:$R,0))</f>
        <v>Monthly</v>
      </c>
      <c r="AU361" s="23" t="str">
        <f>INDEX($J$20:$J$1603,MATCH($AH361,$B$20:$B$1603,0))</f>
        <v/>
      </c>
    </row>
    <row r="362" spans="1:47" x14ac:dyDescent="0.25">
      <c r="A362" t="s">
        <v>407</v>
      </c>
      <c r="B362" t="s">
        <v>404</v>
      </c>
      <c r="C362" t="s">
        <v>50</v>
      </c>
      <c r="D362" s="1" t="s">
        <v>18</v>
      </c>
      <c r="E362" s="1">
        <v>45596</v>
      </c>
      <c r="F362" s="1">
        <v>45626</v>
      </c>
      <c r="G362" t="s">
        <v>19</v>
      </c>
      <c r="H362">
        <v>135</v>
      </c>
      <c r="I362" s="23" t="str">
        <f>IF(AND(E362&lt;=EOMONTH('Step 1'!$C$7,0),F362&gt;='Step 1'!$C$7),"Yes","No")</f>
        <v>No</v>
      </c>
      <c r="J362" s="23" t="str">
        <f>IF(I362="Yes",IF(COUNTIFS($B$21:$B362,B362,$I$21:$I362,"Yes")=1,"Yes",""),"")</f>
        <v/>
      </c>
      <c r="K362" s="23" t="str">
        <f>IF(J362="Yes",IF(COUNTIFS($B:$B,B362,$F:$F,"&gt;="&amp;'Step 1'!$C$8)&gt;0,"Retained","Churned"),"")</f>
        <v/>
      </c>
      <c r="L362" s="24">
        <f>_xlfn.MINIFS($E:$E,$B:$B,B362)</f>
        <v>45503</v>
      </c>
      <c r="M362" s="24" t="str">
        <f>INDEX($C:$C,MATCH($L362,$E:$E,0))</f>
        <v>Basic</v>
      </c>
      <c r="N362" s="24" t="str">
        <f>INDEX($D:$D,MATCH($L362,$E:$E,0))</f>
        <v>Monthly</v>
      </c>
      <c r="O362" s="23" t="str">
        <f>INDEX('Step 2-12'!$W:$W,MATCH('Step 2-12'!$B362,'Step 2-12'!$R:$R,0))</f>
        <v>Retail</v>
      </c>
      <c r="P362" s="23" t="str">
        <f>INDEX('Step 2-12'!$Z:$Z,MATCH('Step 2-12'!$B362,'Step 2-12'!$R:$R,0))</f>
        <v>Email</v>
      </c>
      <c r="AG362" t="s">
        <v>2154</v>
      </c>
      <c r="AH362" t="s">
        <v>1228</v>
      </c>
      <c r="AI362" t="s">
        <v>1229</v>
      </c>
      <c r="AJ362" s="1">
        <v>44610</v>
      </c>
      <c r="AK362" t="s">
        <v>17</v>
      </c>
      <c r="AL362" t="s">
        <v>18</v>
      </c>
      <c r="AM362">
        <v>75</v>
      </c>
      <c r="AN362">
        <v>60</v>
      </c>
      <c r="AO362" s="24" t="str">
        <f>INDEX('Step 2-12'!$Z:$Z,MATCH('Step 2-12'!$AH362,'Step 2-12'!$R:$R,0))</f>
        <v>Affiliate</v>
      </c>
      <c r="AP362" s="24" t="str">
        <f>INDEX('Step 2-12'!$V:$V,MATCH('Step 2-12'!$AH362,'Step 2-12'!$R:$R,0))</f>
        <v>Europe</v>
      </c>
      <c r="AQ362" s="24" t="str">
        <f>INDEX('Step 2-12'!$W:$W,MATCH('Step 2-12'!$AH362,'Step 2-12'!$R:$R,0))</f>
        <v>Tech</v>
      </c>
      <c r="AR362" s="24" t="str">
        <f>INDEX('Step 2-12'!$X:$X,MATCH('Step 2-12'!$AH362,'Step 2-12'!$R:$R,0))</f>
        <v>SMBs</v>
      </c>
      <c r="AS362" s="23" t="str">
        <f>INDEX('Step 2-12'!$AA:$AA,MATCH('Step 2-12'!$AH362,'Step 2-12'!$R:$R,0))</f>
        <v>Basic</v>
      </c>
      <c r="AT362" s="23" t="str">
        <f>INDEX('Step 2-12'!$AB:$AB,MATCH('Step 2-12'!$AH362,'Step 2-12'!$R:$R,0))</f>
        <v>Monthly</v>
      </c>
      <c r="AU362" s="23" t="str">
        <f>INDEX($J$20:$J$1603,MATCH($AH362,$B$20:$B$1603,0))</f>
        <v/>
      </c>
    </row>
    <row r="363" spans="1:47" x14ac:dyDescent="0.25">
      <c r="A363" t="s">
        <v>408</v>
      </c>
      <c r="B363" t="s">
        <v>404</v>
      </c>
      <c r="C363" t="s">
        <v>50</v>
      </c>
      <c r="D363" s="1" t="s">
        <v>18</v>
      </c>
      <c r="E363" s="1">
        <v>45627</v>
      </c>
      <c r="F363" s="1">
        <v>45657</v>
      </c>
      <c r="G363" t="s">
        <v>19</v>
      </c>
      <c r="H363">
        <v>135</v>
      </c>
      <c r="I363" s="23" t="str">
        <f>IF(AND(E363&lt;=EOMONTH('Step 1'!$C$7,0),F363&gt;='Step 1'!$C$7),"Yes","No")</f>
        <v>No</v>
      </c>
      <c r="J363" s="23" t="str">
        <f>IF(I363="Yes",IF(COUNTIFS($B$21:$B363,B363,$I$21:$I363,"Yes")=1,"Yes",""),"")</f>
        <v/>
      </c>
      <c r="K363" s="23" t="str">
        <f>IF(J363="Yes",IF(COUNTIFS($B:$B,B363,$F:$F,"&gt;="&amp;'Step 1'!$C$8)&gt;0,"Retained","Churned"),"")</f>
        <v/>
      </c>
      <c r="L363" s="24">
        <f>_xlfn.MINIFS($E:$E,$B:$B,B363)</f>
        <v>45503</v>
      </c>
      <c r="M363" s="24" t="str">
        <f>INDEX($C:$C,MATCH($L363,$E:$E,0))</f>
        <v>Basic</v>
      </c>
      <c r="N363" s="24" t="str">
        <f>INDEX($D:$D,MATCH($L363,$E:$E,0))</f>
        <v>Monthly</v>
      </c>
      <c r="O363" s="23" t="str">
        <f>INDEX('Step 2-12'!$W:$W,MATCH('Step 2-12'!$B363,'Step 2-12'!$R:$R,0))</f>
        <v>Retail</v>
      </c>
      <c r="P363" s="23" t="str">
        <f>INDEX('Step 2-12'!$Z:$Z,MATCH('Step 2-12'!$B363,'Step 2-12'!$R:$R,0))</f>
        <v>Email</v>
      </c>
      <c r="AG363" t="s">
        <v>2155</v>
      </c>
      <c r="AH363" t="s">
        <v>1228</v>
      </c>
      <c r="AI363" t="s">
        <v>1229</v>
      </c>
      <c r="AJ363" s="1">
        <v>44638</v>
      </c>
      <c r="AK363" t="s">
        <v>17</v>
      </c>
      <c r="AL363" t="s">
        <v>18</v>
      </c>
      <c r="AM363">
        <v>75</v>
      </c>
      <c r="AN363">
        <v>60</v>
      </c>
      <c r="AO363" s="24" t="str">
        <f>INDEX('Step 2-12'!$Z:$Z,MATCH('Step 2-12'!$AH363,'Step 2-12'!$R:$R,0))</f>
        <v>Affiliate</v>
      </c>
      <c r="AP363" s="24" t="str">
        <f>INDEX('Step 2-12'!$V:$V,MATCH('Step 2-12'!$AH363,'Step 2-12'!$R:$R,0))</f>
        <v>Europe</v>
      </c>
      <c r="AQ363" s="24" t="str">
        <f>INDEX('Step 2-12'!$W:$W,MATCH('Step 2-12'!$AH363,'Step 2-12'!$R:$R,0))</f>
        <v>Tech</v>
      </c>
      <c r="AR363" s="24" t="str">
        <f>INDEX('Step 2-12'!$X:$X,MATCH('Step 2-12'!$AH363,'Step 2-12'!$R:$R,0))</f>
        <v>SMBs</v>
      </c>
      <c r="AS363" s="23" t="str">
        <f>INDEX('Step 2-12'!$AA:$AA,MATCH('Step 2-12'!$AH363,'Step 2-12'!$R:$R,0))</f>
        <v>Basic</v>
      </c>
      <c r="AT363" s="23" t="str">
        <f>INDEX('Step 2-12'!$AB:$AB,MATCH('Step 2-12'!$AH363,'Step 2-12'!$R:$R,0))</f>
        <v>Monthly</v>
      </c>
      <c r="AU363" s="23" t="str">
        <f>INDEX($J$20:$J$1603,MATCH($AH363,$B$20:$B$1603,0))</f>
        <v/>
      </c>
    </row>
    <row r="364" spans="1:47" x14ac:dyDescent="0.25">
      <c r="A364" t="s">
        <v>409</v>
      </c>
      <c r="B364" t="s">
        <v>410</v>
      </c>
      <c r="C364" t="s">
        <v>17</v>
      </c>
      <c r="D364" s="1" t="s">
        <v>51</v>
      </c>
      <c r="E364" s="1">
        <v>45270</v>
      </c>
      <c r="F364" s="1">
        <v>45635</v>
      </c>
      <c r="G364" t="s">
        <v>19</v>
      </c>
      <c r="H364">
        <v>50</v>
      </c>
      <c r="I364" s="23" t="str">
        <f>IF(AND(E364&lt;=EOMONTH('Step 1'!$C$7,0),F364&gt;='Step 1'!$C$7),"Yes","No")</f>
        <v>No</v>
      </c>
      <c r="J364" s="23" t="str">
        <f>IF(I364="Yes",IF(COUNTIFS($B$21:$B364,B364,$I$21:$I364,"Yes")=1,"Yes",""),"")</f>
        <v/>
      </c>
      <c r="K364" s="23" t="str">
        <f>IF(J364="Yes",IF(COUNTIFS($B:$B,B364,$F:$F,"&gt;="&amp;'Step 1'!$C$8)&gt;0,"Retained","Churned"),"")</f>
        <v/>
      </c>
      <c r="L364" s="24">
        <f>_xlfn.MINIFS($E:$E,$B:$B,B364)</f>
        <v>45270</v>
      </c>
      <c r="M364" s="24" t="str">
        <f>INDEX($C:$C,MATCH($L364,$E:$E,0))</f>
        <v>Basic</v>
      </c>
      <c r="N364" s="24" t="str">
        <f>INDEX($D:$D,MATCH($L364,$E:$E,0))</f>
        <v>Annual</v>
      </c>
      <c r="O364" s="23" t="str">
        <f>INDEX('Step 2-12'!$W:$W,MATCH('Step 2-12'!$B364,'Step 2-12'!$R:$R,0))</f>
        <v>Education</v>
      </c>
      <c r="P364" s="23" t="str">
        <f>INDEX('Step 2-12'!$Z:$Z,MATCH('Step 2-12'!$B364,'Step 2-12'!$R:$R,0))</f>
        <v>Social Media</v>
      </c>
      <c r="AG364" t="s">
        <v>2156</v>
      </c>
      <c r="AH364" t="s">
        <v>1228</v>
      </c>
      <c r="AI364" t="s">
        <v>1230</v>
      </c>
      <c r="AJ364" s="1">
        <v>44641</v>
      </c>
      <c r="AK364" t="s">
        <v>17</v>
      </c>
      <c r="AL364" t="s">
        <v>18</v>
      </c>
      <c r="AM364">
        <v>75</v>
      </c>
      <c r="AN364">
        <v>60</v>
      </c>
      <c r="AO364" s="24" t="str">
        <f>INDEX('Step 2-12'!$Z:$Z,MATCH('Step 2-12'!$AH364,'Step 2-12'!$R:$R,0))</f>
        <v>Affiliate</v>
      </c>
      <c r="AP364" s="24" t="str">
        <f>INDEX('Step 2-12'!$V:$V,MATCH('Step 2-12'!$AH364,'Step 2-12'!$R:$R,0))</f>
        <v>Europe</v>
      </c>
      <c r="AQ364" s="24" t="str">
        <f>INDEX('Step 2-12'!$W:$W,MATCH('Step 2-12'!$AH364,'Step 2-12'!$R:$R,0))</f>
        <v>Tech</v>
      </c>
      <c r="AR364" s="24" t="str">
        <f>INDEX('Step 2-12'!$X:$X,MATCH('Step 2-12'!$AH364,'Step 2-12'!$R:$R,0))</f>
        <v>SMBs</v>
      </c>
      <c r="AS364" s="23" t="str">
        <f>INDEX('Step 2-12'!$AA:$AA,MATCH('Step 2-12'!$AH364,'Step 2-12'!$R:$R,0))</f>
        <v>Basic</v>
      </c>
      <c r="AT364" s="23" t="str">
        <f>INDEX('Step 2-12'!$AB:$AB,MATCH('Step 2-12'!$AH364,'Step 2-12'!$R:$R,0))</f>
        <v>Monthly</v>
      </c>
      <c r="AU364" s="23" t="str">
        <f>INDEX($J$20:$J$1603,MATCH($AH364,$B$20:$B$1603,0))</f>
        <v/>
      </c>
    </row>
    <row r="365" spans="1:47" x14ac:dyDescent="0.25">
      <c r="A365" t="s">
        <v>411</v>
      </c>
      <c r="B365" t="s">
        <v>410</v>
      </c>
      <c r="C365" t="s">
        <v>17</v>
      </c>
      <c r="D365" s="1" t="s">
        <v>51</v>
      </c>
      <c r="E365" s="1">
        <v>45636</v>
      </c>
      <c r="F365" s="1">
        <v>45658</v>
      </c>
      <c r="G365" t="s">
        <v>19</v>
      </c>
      <c r="H365">
        <v>50</v>
      </c>
      <c r="I365" s="23" t="str">
        <f>IF(AND(E365&lt;=EOMONTH('Step 1'!$C$7,0),F365&gt;='Step 1'!$C$7),"Yes","No")</f>
        <v>No</v>
      </c>
      <c r="J365" s="23" t="str">
        <f>IF(I365="Yes",IF(COUNTIFS($B$21:$B365,B365,$I$21:$I365,"Yes")=1,"Yes",""),"")</f>
        <v/>
      </c>
      <c r="K365" s="23" t="str">
        <f>IF(J365="Yes",IF(COUNTIFS($B:$B,B365,$F:$F,"&gt;="&amp;'Step 1'!$C$8)&gt;0,"Retained","Churned"),"")</f>
        <v/>
      </c>
      <c r="L365" s="24">
        <f>_xlfn.MINIFS($E:$E,$B:$B,B365)</f>
        <v>45270</v>
      </c>
      <c r="M365" s="24" t="str">
        <f>INDEX($C:$C,MATCH($L365,$E:$E,0))</f>
        <v>Basic</v>
      </c>
      <c r="N365" s="24" t="str">
        <f>INDEX($D:$D,MATCH($L365,$E:$E,0))</f>
        <v>Annual</v>
      </c>
      <c r="O365" s="23" t="str">
        <f>INDEX('Step 2-12'!$W:$W,MATCH('Step 2-12'!$B365,'Step 2-12'!$R:$R,0))</f>
        <v>Education</v>
      </c>
      <c r="P365" s="23" t="str">
        <f>INDEX('Step 2-12'!$Z:$Z,MATCH('Step 2-12'!$B365,'Step 2-12'!$R:$R,0))</f>
        <v>Social Media</v>
      </c>
      <c r="AG365" t="s">
        <v>2157</v>
      </c>
      <c r="AH365" t="s">
        <v>1228</v>
      </c>
      <c r="AI365" t="s">
        <v>1231</v>
      </c>
      <c r="AJ365" s="1">
        <v>44672</v>
      </c>
      <c r="AK365" t="s">
        <v>17</v>
      </c>
      <c r="AL365" t="s">
        <v>18</v>
      </c>
      <c r="AM365">
        <v>75</v>
      </c>
      <c r="AN365">
        <v>60</v>
      </c>
      <c r="AO365" s="24" t="str">
        <f>INDEX('Step 2-12'!$Z:$Z,MATCH('Step 2-12'!$AH365,'Step 2-12'!$R:$R,0))</f>
        <v>Affiliate</v>
      </c>
      <c r="AP365" s="24" t="str">
        <f>INDEX('Step 2-12'!$V:$V,MATCH('Step 2-12'!$AH365,'Step 2-12'!$R:$R,0))</f>
        <v>Europe</v>
      </c>
      <c r="AQ365" s="24" t="str">
        <f>INDEX('Step 2-12'!$W:$W,MATCH('Step 2-12'!$AH365,'Step 2-12'!$R:$R,0))</f>
        <v>Tech</v>
      </c>
      <c r="AR365" s="24" t="str">
        <f>INDEX('Step 2-12'!$X:$X,MATCH('Step 2-12'!$AH365,'Step 2-12'!$R:$R,0))</f>
        <v>SMBs</v>
      </c>
      <c r="AS365" s="23" t="str">
        <f>INDEX('Step 2-12'!$AA:$AA,MATCH('Step 2-12'!$AH365,'Step 2-12'!$R:$R,0))</f>
        <v>Basic</v>
      </c>
      <c r="AT365" s="23" t="str">
        <f>INDEX('Step 2-12'!$AB:$AB,MATCH('Step 2-12'!$AH365,'Step 2-12'!$R:$R,0))</f>
        <v>Monthly</v>
      </c>
      <c r="AU365" s="23" t="str">
        <f>INDEX($J$20:$J$1603,MATCH($AH365,$B$20:$B$1603,0))</f>
        <v/>
      </c>
    </row>
    <row r="366" spans="1:47" x14ac:dyDescent="0.25">
      <c r="A366" t="s">
        <v>412</v>
      </c>
      <c r="B366" t="s">
        <v>413</v>
      </c>
      <c r="C366" t="s">
        <v>50</v>
      </c>
      <c r="D366" s="1" t="s">
        <v>18</v>
      </c>
      <c r="E366" s="1">
        <v>45519</v>
      </c>
      <c r="F366" s="1">
        <v>45549</v>
      </c>
      <c r="G366" t="s">
        <v>19</v>
      </c>
      <c r="H366">
        <v>135</v>
      </c>
      <c r="I366" s="23" t="str">
        <f>IF(AND(E366&lt;=EOMONTH('Step 1'!$C$7,0),F366&gt;='Step 1'!$C$7),"Yes","No")</f>
        <v>No</v>
      </c>
      <c r="J366" s="23" t="str">
        <f>IF(I366="Yes",IF(COUNTIFS($B$21:$B366,B366,$I$21:$I366,"Yes")=1,"Yes",""),"")</f>
        <v/>
      </c>
      <c r="K366" s="23" t="str">
        <f>IF(J366="Yes",IF(COUNTIFS($B:$B,B366,$F:$F,"&gt;="&amp;'Step 1'!$C$8)&gt;0,"Retained","Churned"),"")</f>
        <v/>
      </c>
      <c r="L366" s="24">
        <f>_xlfn.MINIFS($E:$E,$B:$B,B366)</f>
        <v>45519</v>
      </c>
      <c r="M366" s="24" t="str">
        <f>INDEX($C:$C,MATCH($L366,$E:$E,0))</f>
        <v>Basic</v>
      </c>
      <c r="N366" s="24" t="str">
        <f>INDEX($D:$D,MATCH($L366,$E:$E,0))</f>
        <v>Monthly</v>
      </c>
      <c r="O366" s="23" t="str">
        <f>INDEX('Step 2-12'!$W:$W,MATCH('Step 2-12'!$B366,'Step 2-12'!$R:$R,0))</f>
        <v>Tech</v>
      </c>
      <c r="P366" s="23" t="str">
        <f>INDEX('Step 2-12'!$Z:$Z,MATCH('Step 2-12'!$B366,'Step 2-12'!$R:$R,0))</f>
        <v>Content</v>
      </c>
      <c r="AG366" t="s">
        <v>2158</v>
      </c>
      <c r="AH366" t="s">
        <v>1228</v>
      </c>
      <c r="AI366" t="s">
        <v>1231</v>
      </c>
      <c r="AJ366" s="1">
        <v>44702</v>
      </c>
      <c r="AK366" t="s">
        <v>17</v>
      </c>
      <c r="AL366" t="s">
        <v>18</v>
      </c>
      <c r="AM366">
        <v>75</v>
      </c>
      <c r="AN366">
        <v>60</v>
      </c>
      <c r="AO366" s="24" t="str">
        <f>INDEX('Step 2-12'!$Z:$Z,MATCH('Step 2-12'!$AH366,'Step 2-12'!$R:$R,0))</f>
        <v>Affiliate</v>
      </c>
      <c r="AP366" s="24" t="str">
        <f>INDEX('Step 2-12'!$V:$V,MATCH('Step 2-12'!$AH366,'Step 2-12'!$R:$R,0))</f>
        <v>Europe</v>
      </c>
      <c r="AQ366" s="24" t="str">
        <f>INDEX('Step 2-12'!$W:$W,MATCH('Step 2-12'!$AH366,'Step 2-12'!$R:$R,0))</f>
        <v>Tech</v>
      </c>
      <c r="AR366" s="24" t="str">
        <f>INDEX('Step 2-12'!$X:$X,MATCH('Step 2-12'!$AH366,'Step 2-12'!$R:$R,0))</f>
        <v>SMBs</v>
      </c>
      <c r="AS366" s="23" t="str">
        <f>INDEX('Step 2-12'!$AA:$AA,MATCH('Step 2-12'!$AH366,'Step 2-12'!$R:$R,0))</f>
        <v>Basic</v>
      </c>
      <c r="AT366" s="23" t="str">
        <f>INDEX('Step 2-12'!$AB:$AB,MATCH('Step 2-12'!$AH366,'Step 2-12'!$R:$R,0))</f>
        <v>Monthly</v>
      </c>
      <c r="AU366" s="23" t="str">
        <f>INDEX($J$20:$J$1603,MATCH($AH366,$B$20:$B$1603,0))</f>
        <v/>
      </c>
    </row>
    <row r="367" spans="1:47" x14ac:dyDescent="0.25">
      <c r="A367" t="s">
        <v>414</v>
      </c>
      <c r="B367" t="s">
        <v>413</v>
      </c>
      <c r="C367" t="s">
        <v>50</v>
      </c>
      <c r="D367" s="1" t="s">
        <v>18</v>
      </c>
      <c r="E367" s="1">
        <v>45550</v>
      </c>
      <c r="F367" s="1">
        <v>45580</v>
      </c>
      <c r="G367" t="s">
        <v>19</v>
      </c>
      <c r="H367">
        <v>135</v>
      </c>
      <c r="I367" s="23" t="str">
        <f>IF(AND(E367&lt;=EOMONTH('Step 1'!$C$7,0),F367&gt;='Step 1'!$C$7),"Yes","No")</f>
        <v>No</v>
      </c>
      <c r="J367" s="23" t="str">
        <f>IF(I367="Yes",IF(COUNTIFS($B$21:$B367,B367,$I$21:$I367,"Yes")=1,"Yes",""),"")</f>
        <v/>
      </c>
      <c r="K367" s="23" t="str">
        <f>IF(J367="Yes",IF(COUNTIFS($B:$B,B367,$F:$F,"&gt;="&amp;'Step 1'!$C$8)&gt;0,"Retained","Churned"),"")</f>
        <v/>
      </c>
      <c r="L367" s="24">
        <f>_xlfn.MINIFS($E:$E,$B:$B,B367)</f>
        <v>45519</v>
      </c>
      <c r="M367" s="24" t="str">
        <f>INDEX($C:$C,MATCH($L367,$E:$E,0))</f>
        <v>Basic</v>
      </c>
      <c r="N367" s="24" t="str">
        <f>INDEX($D:$D,MATCH($L367,$E:$E,0))</f>
        <v>Monthly</v>
      </c>
      <c r="O367" s="23" t="str">
        <f>INDEX('Step 2-12'!$W:$W,MATCH('Step 2-12'!$B367,'Step 2-12'!$R:$R,0))</f>
        <v>Tech</v>
      </c>
      <c r="P367" s="23" t="str">
        <f>INDEX('Step 2-12'!$Z:$Z,MATCH('Step 2-12'!$B367,'Step 2-12'!$R:$R,0))</f>
        <v>Content</v>
      </c>
      <c r="AG367" t="s">
        <v>2159</v>
      </c>
      <c r="AH367" t="s">
        <v>1228</v>
      </c>
      <c r="AI367" t="s">
        <v>1232</v>
      </c>
      <c r="AJ367" s="1">
        <v>44703</v>
      </c>
      <c r="AK367" t="s">
        <v>17</v>
      </c>
      <c r="AL367" t="s">
        <v>18</v>
      </c>
      <c r="AM367">
        <v>75</v>
      </c>
      <c r="AN367">
        <v>60</v>
      </c>
      <c r="AO367" s="24" t="str">
        <f>INDEX('Step 2-12'!$Z:$Z,MATCH('Step 2-12'!$AH367,'Step 2-12'!$R:$R,0))</f>
        <v>Affiliate</v>
      </c>
      <c r="AP367" s="24" t="str">
        <f>INDEX('Step 2-12'!$V:$V,MATCH('Step 2-12'!$AH367,'Step 2-12'!$R:$R,0))</f>
        <v>Europe</v>
      </c>
      <c r="AQ367" s="24" t="str">
        <f>INDEX('Step 2-12'!$W:$W,MATCH('Step 2-12'!$AH367,'Step 2-12'!$R:$R,0))</f>
        <v>Tech</v>
      </c>
      <c r="AR367" s="24" t="str">
        <f>INDEX('Step 2-12'!$X:$X,MATCH('Step 2-12'!$AH367,'Step 2-12'!$R:$R,0))</f>
        <v>SMBs</v>
      </c>
      <c r="AS367" s="23" t="str">
        <f>INDEX('Step 2-12'!$AA:$AA,MATCH('Step 2-12'!$AH367,'Step 2-12'!$R:$R,0))</f>
        <v>Basic</v>
      </c>
      <c r="AT367" s="23" t="str">
        <f>INDEX('Step 2-12'!$AB:$AB,MATCH('Step 2-12'!$AH367,'Step 2-12'!$R:$R,0))</f>
        <v>Monthly</v>
      </c>
      <c r="AU367" s="23" t="str">
        <f>INDEX($J$20:$J$1603,MATCH($AH367,$B$20:$B$1603,0))</f>
        <v/>
      </c>
    </row>
    <row r="368" spans="1:47" x14ac:dyDescent="0.25">
      <c r="A368" t="s">
        <v>415</v>
      </c>
      <c r="B368" t="s">
        <v>413</v>
      </c>
      <c r="C368" t="s">
        <v>50</v>
      </c>
      <c r="D368" s="1" t="s">
        <v>18</v>
      </c>
      <c r="E368" s="1">
        <v>45581</v>
      </c>
      <c r="F368" s="1">
        <v>45603</v>
      </c>
      <c r="G368" t="s">
        <v>47</v>
      </c>
      <c r="H368">
        <v>135</v>
      </c>
      <c r="I368" s="23" t="str">
        <f>IF(AND(E368&lt;=EOMONTH('Step 1'!$C$7,0),F368&gt;='Step 1'!$C$7),"Yes","No")</f>
        <v>No</v>
      </c>
      <c r="J368" s="23" t="str">
        <f>IF(I368="Yes",IF(COUNTIFS($B$21:$B368,B368,$I$21:$I368,"Yes")=1,"Yes",""),"")</f>
        <v/>
      </c>
      <c r="K368" s="23" t="str">
        <f>IF(J368="Yes",IF(COUNTIFS($B:$B,B368,$F:$F,"&gt;="&amp;'Step 1'!$C$8)&gt;0,"Retained","Churned"),"")</f>
        <v/>
      </c>
      <c r="L368" s="24">
        <f>_xlfn.MINIFS($E:$E,$B:$B,B368)</f>
        <v>45519</v>
      </c>
      <c r="M368" s="24" t="str">
        <f>INDEX($C:$C,MATCH($L368,$E:$E,0))</f>
        <v>Basic</v>
      </c>
      <c r="N368" s="24" t="str">
        <f>INDEX($D:$D,MATCH($L368,$E:$E,0))</f>
        <v>Monthly</v>
      </c>
      <c r="O368" s="23" t="str">
        <f>INDEX('Step 2-12'!$W:$W,MATCH('Step 2-12'!$B368,'Step 2-12'!$R:$R,0))</f>
        <v>Tech</v>
      </c>
      <c r="P368" s="23" t="str">
        <f>INDEX('Step 2-12'!$Z:$Z,MATCH('Step 2-12'!$B368,'Step 2-12'!$R:$R,0))</f>
        <v>Content</v>
      </c>
      <c r="AG368" t="s">
        <v>2160</v>
      </c>
      <c r="AH368" t="s">
        <v>1228</v>
      </c>
      <c r="AI368" t="s">
        <v>1233</v>
      </c>
      <c r="AJ368" s="1">
        <v>44734</v>
      </c>
      <c r="AK368" t="s">
        <v>50</v>
      </c>
      <c r="AL368" t="s">
        <v>18</v>
      </c>
      <c r="AM368">
        <v>135</v>
      </c>
      <c r="AN368">
        <v>110.7</v>
      </c>
      <c r="AO368" s="24" t="str">
        <f>INDEX('Step 2-12'!$Z:$Z,MATCH('Step 2-12'!$AH368,'Step 2-12'!$R:$R,0))</f>
        <v>Affiliate</v>
      </c>
      <c r="AP368" s="24" t="str">
        <f>INDEX('Step 2-12'!$V:$V,MATCH('Step 2-12'!$AH368,'Step 2-12'!$R:$R,0))</f>
        <v>Europe</v>
      </c>
      <c r="AQ368" s="24" t="str">
        <f>INDEX('Step 2-12'!$W:$W,MATCH('Step 2-12'!$AH368,'Step 2-12'!$R:$R,0))</f>
        <v>Tech</v>
      </c>
      <c r="AR368" s="24" t="str">
        <f>INDEX('Step 2-12'!$X:$X,MATCH('Step 2-12'!$AH368,'Step 2-12'!$R:$R,0))</f>
        <v>SMBs</v>
      </c>
      <c r="AS368" s="23" t="str">
        <f>INDEX('Step 2-12'!$AA:$AA,MATCH('Step 2-12'!$AH368,'Step 2-12'!$R:$R,0))</f>
        <v>Basic</v>
      </c>
      <c r="AT368" s="23" t="str">
        <f>INDEX('Step 2-12'!$AB:$AB,MATCH('Step 2-12'!$AH368,'Step 2-12'!$R:$R,0))</f>
        <v>Monthly</v>
      </c>
      <c r="AU368" s="23" t="str">
        <f>INDEX($J$20:$J$1603,MATCH($AH368,$B$20:$B$1603,0))</f>
        <v/>
      </c>
    </row>
    <row r="369" spans="1:47" x14ac:dyDescent="0.25">
      <c r="A369" t="s">
        <v>416</v>
      </c>
      <c r="B369" t="s">
        <v>417</v>
      </c>
      <c r="C369" t="s">
        <v>17</v>
      </c>
      <c r="D369" s="1" t="s">
        <v>51</v>
      </c>
      <c r="E369" s="1">
        <v>45450</v>
      </c>
      <c r="F369" s="1">
        <v>45658</v>
      </c>
      <c r="G369" t="s">
        <v>19</v>
      </c>
      <c r="H369">
        <v>50</v>
      </c>
      <c r="I369" s="23" t="str">
        <f>IF(AND(E369&lt;=EOMONTH('Step 1'!$C$7,0),F369&gt;='Step 1'!$C$7),"Yes","No")</f>
        <v>No</v>
      </c>
      <c r="J369" s="23" t="str">
        <f>IF(I369="Yes",IF(COUNTIFS($B$21:$B369,B369,$I$21:$I369,"Yes")=1,"Yes",""),"")</f>
        <v/>
      </c>
      <c r="K369" s="23" t="str">
        <f>IF(J369="Yes",IF(COUNTIFS($B:$B,B369,$F:$F,"&gt;="&amp;'Step 1'!$C$8)&gt;0,"Retained","Churned"),"")</f>
        <v/>
      </c>
      <c r="L369" s="24">
        <f>_xlfn.MINIFS($E:$E,$B:$B,B369)</f>
        <v>45450</v>
      </c>
      <c r="M369" s="24" t="str">
        <f>INDEX($C:$C,MATCH($L369,$E:$E,0))</f>
        <v>Basic</v>
      </c>
      <c r="N369" s="24" t="str">
        <f>INDEX($D:$D,MATCH($L369,$E:$E,0))</f>
        <v>Monthly</v>
      </c>
      <c r="O369" s="23" t="str">
        <f>INDEX('Step 2-12'!$W:$W,MATCH('Step 2-12'!$B369,'Step 2-12'!$R:$R,0))</f>
        <v>Healthcare</v>
      </c>
      <c r="P369" s="23" t="str">
        <f>INDEX('Step 2-12'!$Z:$Z,MATCH('Step 2-12'!$B369,'Step 2-12'!$R:$R,0))</f>
        <v>Email</v>
      </c>
      <c r="AG369" t="s">
        <v>2161</v>
      </c>
      <c r="AH369" t="s">
        <v>1228</v>
      </c>
      <c r="AI369" t="s">
        <v>1233</v>
      </c>
      <c r="AJ369" s="1">
        <v>44764</v>
      </c>
      <c r="AK369" t="s">
        <v>50</v>
      </c>
      <c r="AL369" t="s">
        <v>18</v>
      </c>
      <c r="AM369">
        <v>135</v>
      </c>
      <c r="AN369">
        <v>110.7</v>
      </c>
      <c r="AO369" s="24" t="str">
        <f>INDEX('Step 2-12'!$Z:$Z,MATCH('Step 2-12'!$AH369,'Step 2-12'!$R:$R,0))</f>
        <v>Affiliate</v>
      </c>
      <c r="AP369" s="24" t="str">
        <f>INDEX('Step 2-12'!$V:$V,MATCH('Step 2-12'!$AH369,'Step 2-12'!$R:$R,0))</f>
        <v>Europe</v>
      </c>
      <c r="AQ369" s="24" t="str">
        <f>INDEX('Step 2-12'!$W:$W,MATCH('Step 2-12'!$AH369,'Step 2-12'!$R:$R,0))</f>
        <v>Tech</v>
      </c>
      <c r="AR369" s="24" t="str">
        <f>INDEX('Step 2-12'!$X:$X,MATCH('Step 2-12'!$AH369,'Step 2-12'!$R:$R,0))</f>
        <v>SMBs</v>
      </c>
      <c r="AS369" s="23" t="str">
        <f>INDEX('Step 2-12'!$AA:$AA,MATCH('Step 2-12'!$AH369,'Step 2-12'!$R:$R,0))</f>
        <v>Basic</v>
      </c>
      <c r="AT369" s="23" t="str">
        <f>INDEX('Step 2-12'!$AB:$AB,MATCH('Step 2-12'!$AH369,'Step 2-12'!$R:$R,0))</f>
        <v>Monthly</v>
      </c>
      <c r="AU369" s="23" t="str">
        <f>INDEX($J$20:$J$1603,MATCH($AH369,$B$20:$B$1603,0))</f>
        <v/>
      </c>
    </row>
    <row r="370" spans="1:47" x14ac:dyDescent="0.25">
      <c r="A370" t="s">
        <v>418</v>
      </c>
      <c r="B370" t="s">
        <v>419</v>
      </c>
      <c r="C370" t="s">
        <v>17</v>
      </c>
      <c r="D370" s="1" t="s">
        <v>18</v>
      </c>
      <c r="E370" s="1">
        <v>45077</v>
      </c>
      <c r="F370" s="1">
        <v>45107</v>
      </c>
      <c r="G370" t="s">
        <v>19</v>
      </c>
      <c r="H370">
        <v>75</v>
      </c>
      <c r="I370" s="23" t="str">
        <f>IF(AND(E370&lt;=EOMONTH('Step 1'!$C$7,0),F370&gt;='Step 1'!$C$7),"Yes","No")</f>
        <v>No</v>
      </c>
      <c r="J370" s="23" t="str">
        <f>IF(I370="Yes",IF(COUNTIFS($B$21:$B370,B370,$I$21:$I370,"Yes")=1,"Yes",""),"")</f>
        <v/>
      </c>
      <c r="K370" s="23" t="str">
        <f>IF(J370="Yes",IF(COUNTIFS($B:$B,B370,$F:$F,"&gt;="&amp;'Step 1'!$C$8)&gt;0,"Retained","Churned"),"")</f>
        <v/>
      </c>
      <c r="L370" s="24">
        <f>_xlfn.MINIFS($E:$E,$B:$B,B370)</f>
        <v>45077</v>
      </c>
      <c r="M370" s="24" t="str">
        <f>INDEX($C:$C,MATCH($L370,$E:$E,0))</f>
        <v>Pro</v>
      </c>
      <c r="N370" s="24" t="str">
        <f>INDEX($D:$D,MATCH($L370,$E:$E,0))</f>
        <v>Monthly</v>
      </c>
      <c r="O370" s="23" t="str">
        <f>INDEX('Step 2-12'!$W:$W,MATCH('Step 2-12'!$B370,'Step 2-12'!$R:$R,0))</f>
        <v>Tech</v>
      </c>
      <c r="P370" s="23" t="str">
        <f>INDEX('Step 2-12'!$Z:$Z,MATCH('Step 2-12'!$B370,'Step 2-12'!$R:$R,0))</f>
        <v>Affiliate</v>
      </c>
      <c r="AG370" t="s">
        <v>2162</v>
      </c>
      <c r="AH370" t="s">
        <v>1228</v>
      </c>
      <c r="AI370" t="s">
        <v>1234</v>
      </c>
      <c r="AJ370" s="1">
        <v>44765</v>
      </c>
      <c r="AK370" t="s">
        <v>50</v>
      </c>
      <c r="AL370" t="s">
        <v>18</v>
      </c>
      <c r="AM370">
        <v>135</v>
      </c>
      <c r="AN370">
        <v>110.7</v>
      </c>
      <c r="AO370" s="24" t="str">
        <f>INDEX('Step 2-12'!$Z:$Z,MATCH('Step 2-12'!$AH370,'Step 2-12'!$R:$R,0))</f>
        <v>Affiliate</v>
      </c>
      <c r="AP370" s="24" t="str">
        <f>INDEX('Step 2-12'!$V:$V,MATCH('Step 2-12'!$AH370,'Step 2-12'!$R:$R,0))</f>
        <v>Europe</v>
      </c>
      <c r="AQ370" s="24" t="str">
        <f>INDEX('Step 2-12'!$W:$W,MATCH('Step 2-12'!$AH370,'Step 2-12'!$R:$R,0))</f>
        <v>Tech</v>
      </c>
      <c r="AR370" s="24" t="str">
        <f>INDEX('Step 2-12'!$X:$X,MATCH('Step 2-12'!$AH370,'Step 2-12'!$R:$R,0))</f>
        <v>SMBs</v>
      </c>
      <c r="AS370" s="23" t="str">
        <f>INDEX('Step 2-12'!$AA:$AA,MATCH('Step 2-12'!$AH370,'Step 2-12'!$R:$R,0))</f>
        <v>Basic</v>
      </c>
      <c r="AT370" s="23" t="str">
        <f>INDEX('Step 2-12'!$AB:$AB,MATCH('Step 2-12'!$AH370,'Step 2-12'!$R:$R,0))</f>
        <v>Monthly</v>
      </c>
      <c r="AU370" s="23" t="str">
        <f>INDEX($J$20:$J$1603,MATCH($AH370,$B$20:$B$1603,0))</f>
        <v/>
      </c>
    </row>
    <row r="371" spans="1:47" x14ac:dyDescent="0.25">
      <c r="A371" t="s">
        <v>420</v>
      </c>
      <c r="B371" t="s">
        <v>419</v>
      </c>
      <c r="C371" t="s">
        <v>17</v>
      </c>
      <c r="D371" s="1" t="s">
        <v>18</v>
      </c>
      <c r="E371" s="1">
        <v>45108</v>
      </c>
      <c r="F371" s="1">
        <v>45138</v>
      </c>
      <c r="G371" t="s">
        <v>19</v>
      </c>
      <c r="H371">
        <v>75</v>
      </c>
      <c r="I371" s="23" t="str">
        <f>IF(AND(E371&lt;=EOMONTH('Step 1'!$C$7,0),F371&gt;='Step 1'!$C$7),"Yes","No")</f>
        <v>No</v>
      </c>
      <c r="J371" s="23" t="str">
        <f>IF(I371="Yes",IF(COUNTIFS($B$21:$B371,B371,$I$21:$I371,"Yes")=1,"Yes",""),"")</f>
        <v/>
      </c>
      <c r="K371" s="23" t="str">
        <f>IF(J371="Yes",IF(COUNTIFS($B:$B,B371,$F:$F,"&gt;="&amp;'Step 1'!$C$8)&gt;0,"Retained","Churned"),"")</f>
        <v/>
      </c>
      <c r="L371" s="24">
        <f>_xlfn.MINIFS($E:$E,$B:$B,B371)</f>
        <v>45077</v>
      </c>
      <c r="M371" s="24" t="str">
        <f>INDEX($C:$C,MATCH($L371,$E:$E,0))</f>
        <v>Pro</v>
      </c>
      <c r="N371" s="24" t="str">
        <f>INDEX($D:$D,MATCH($L371,$E:$E,0))</f>
        <v>Monthly</v>
      </c>
      <c r="O371" s="23" t="str">
        <f>INDEX('Step 2-12'!$W:$W,MATCH('Step 2-12'!$B371,'Step 2-12'!$R:$R,0))</f>
        <v>Tech</v>
      </c>
      <c r="P371" s="23" t="str">
        <f>INDEX('Step 2-12'!$Z:$Z,MATCH('Step 2-12'!$B371,'Step 2-12'!$R:$R,0))</f>
        <v>Affiliate</v>
      </c>
      <c r="AG371" t="s">
        <v>2163</v>
      </c>
      <c r="AH371" t="s">
        <v>1228</v>
      </c>
      <c r="AI371" t="s">
        <v>1235</v>
      </c>
      <c r="AJ371" s="1">
        <v>44796</v>
      </c>
      <c r="AK371" t="s">
        <v>50</v>
      </c>
      <c r="AL371" t="s">
        <v>18</v>
      </c>
      <c r="AM371">
        <v>135</v>
      </c>
      <c r="AN371">
        <v>110.7</v>
      </c>
      <c r="AO371" s="24" t="str">
        <f>INDEX('Step 2-12'!$Z:$Z,MATCH('Step 2-12'!$AH371,'Step 2-12'!$R:$R,0))</f>
        <v>Affiliate</v>
      </c>
      <c r="AP371" s="24" t="str">
        <f>INDEX('Step 2-12'!$V:$V,MATCH('Step 2-12'!$AH371,'Step 2-12'!$R:$R,0))</f>
        <v>Europe</v>
      </c>
      <c r="AQ371" s="24" t="str">
        <f>INDEX('Step 2-12'!$W:$W,MATCH('Step 2-12'!$AH371,'Step 2-12'!$R:$R,0))</f>
        <v>Tech</v>
      </c>
      <c r="AR371" s="24" t="str">
        <f>INDEX('Step 2-12'!$X:$X,MATCH('Step 2-12'!$AH371,'Step 2-12'!$R:$R,0))</f>
        <v>SMBs</v>
      </c>
      <c r="AS371" s="23" t="str">
        <f>INDEX('Step 2-12'!$AA:$AA,MATCH('Step 2-12'!$AH371,'Step 2-12'!$R:$R,0))</f>
        <v>Basic</v>
      </c>
      <c r="AT371" s="23" t="str">
        <f>INDEX('Step 2-12'!$AB:$AB,MATCH('Step 2-12'!$AH371,'Step 2-12'!$R:$R,0))</f>
        <v>Monthly</v>
      </c>
      <c r="AU371" s="23" t="str">
        <f>INDEX($J$20:$J$1603,MATCH($AH371,$B$20:$B$1603,0))</f>
        <v/>
      </c>
    </row>
    <row r="372" spans="1:47" x14ac:dyDescent="0.25">
      <c r="A372" t="s">
        <v>421</v>
      </c>
      <c r="B372" t="s">
        <v>419</v>
      </c>
      <c r="C372" t="s">
        <v>17</v>
      </c>
      <c r="D372" s="1" t="s">
        <v>18</v>
      </c>
      <c r="E372" s="1">
        <v>45139</v>
      </c>
      <c r="F372" s="1">
        <v>45169</v>
      </c>
      <c r="G372" t="s">
        <v>19</v>
      </c>
      <c r="H372">
        <v>75</v>
      </c>
      <c r="I372" s="23" t="str">
        <f>IF(AND(E372&lt;=EOMONTH('Step 1'!$C$7,0),F372&gt;='Step 1'!$C$7),"Yes","No")</f>
        <v>No</v>
      </c>
      <c r="J372" s="23" t="str">
        <f>IF(I372="Yes",IF(COUNTIFS($B$21:$B372,B372,$I$21:$I372,"Yes")=1,"Yes",""),"")</f>
        <v/>
      </c>
      <c r="K372" s="23" t="str">
        <f>IF(J372="Yes",IF(COUNTIFS($B:$B,B372,$F:$F,"&gt;="&amp;'Step 1'!$C$8)&gt;0,"Retained","Churned"),"")</f>
        <v/>
      </c>
      <c r="L372" s="24">
        <f>_xlfn.MINIFS($E:$E,$B:$B,B372)</f>
        <v>45077</v>
      </c>
      <c r="M372" s="24" t="str">
        <f>INDEX($C:$C,MATCH($L372,$E:$E,0))</f>
        <v>Pro</v>
      </c>
      <c r="N372" s="24" t="str">
        <f>INDEX($D:$D,MATCH($L372,$E:$E,0))</f>
        <v>Monthly</v>
      </c>
      <c r="O372" s="23" t="str">
        <f>INDEX('Step 2-12'!$W:$W,MATCH('Step 2-12'!$B372,'Step 2-12'!$R:$R,0))</f>
        <v>Tech</v>
      </c>
      <c r="P372" s="23" t="str">
        <f>INDEX('Step 2-12'!$Z:$Z,MATCH('Step 2-12'!$B372,'Step 2-12'!$R:$R,0))</f>
        <v>Affiliate</v>
      </c>
      <c r="AG372" t="s">
        <v>2164</v>
      </c>
      <c r="AH372" t="s">
        <v>1228</v>
      </c>
      <c r="AI372" t="s">
        <v>1236</v>
      </c>
      <c r="AJ372" s="1">
        <v>44827</v>
      </c>
      <c r="AK372" t="s">
        <v>50</v>
      </c>
      <c r="AL372" t="s">
        <v>18</v>
      </c>
      <c r="AM372">
        <v>135</v>
      </c>
      <c r="AN372">
        <v>110.7</v>
      </c>
      <c r="AO372" s="24" t="str">
        <f>INDEX('Step 2-12'!$Z:$Z,MATCH('Step 2-12'!$AH372,'Step 2-12'!$R:$R,0))</f>
        <v>Affiliate</v>
      </c>
      <c r="AP372" s="24" t="str">
        <f>INDEX('Step 2-12'!$V:$V,MATCH('Step 2-12'!$AH372,'Step 2-12'!$R:$R,0))</f>
        <v>Europe</v>
      </c>
      <c r="AQ372" s="24" t="str">
        <f>INDEX('Step 2-12'!$W:$W,MATCH('Step 2-12'!$AH372,'Step 2-12'!$R:$R,0))</f>
        <v>Tech</v>
      </c>
      <c r="AR372" s="24" t="str">
        <f>INDEX('Step 2-12'!$X:$X,MATCH('Step 2-12'!$AH372,'Step 2-12'!$R:$R,0))</f>
        <v>SMBs</v>
      </c>
      <c r="AS372" s="23" t="str">
        <f>INDEX('Step 2-12'!$AA:$AA,MATCH('Step 2-12'!$AH372,'Step 2-12'!$R:$R,0))</f>
        <v>Basic</v>
      </c>
      <c r="AT372" s="23" t="str">
        <f>INDEX('Step 2-12'!$AB:$AB,MATCH('Step 2-12'!$AH372,'Step 2-12'!$R:$R,0))</f>
        <v>Monthly</v>
      </c>
      <c r="AU372" s="23" t="str">
        <f>INDEX($J$20:$J$1603,MATCH($AH372,$B$20:$B$1603,0))</f>
        <v/>
      </c>
    </row>
    <row r="373" spans="1:47" x14ac:dyDescent="0.25">
      <c r="A373" t="s">
        <v>422</v>
      </c>
      <c r="B373" t="s">
        <v>419</v>
      </c>
      <c r="C373" t="s">
        <v>17</v>
      </c>
      <c r="D373" s="1" t="s">
        <v>18</v>
      </c>
      <c r="E373" s="1">
        <v>45170</v>
      </c>
      <c r="F373" s="1">
        <v>45200</v>
      </c>
      <c r="G373" t="s">
        <v>19</v>
      </c>
      <c r="H373">
        <v>75</v>
      </c>
      <c r="I373" s="23" t="str">
        <f>IF(AND(E373&lt;=EOMONTH('Step 1'!$C$7,0),F373&gt;='Step 1'!$C$7),"Yes","No")</f>
        <v>No</v>
      </c>
      <c r="J373" s="23" t="str">
        <f>IF(I373="Yes",IF(COUNTIFS($B$21:$B373,B373,$I$21:$I373,"Yes")=1,"Yes",""),"")</f>
        <v/>
      </c>
      <c r="K373" s="23" t="str">
        <f>IF(J373="Yes",IF(COUNTIFS($B:$B,B373,$F:$F,"&gt;="&amp;'Step 1'!$C$8)&gt;0,"Retained","Churned"),"")</f>
        <v/>
      </c>
      <c r="L373" s="24">
        <f>_xlfn.MINIFS($E:$E,$B:$B,B373)</f>
        <v>45077</v>
      </c>
      <c r="M373" s="24" t="str">
        <f>INDEX($C:$C,MATCH($L373,$E:$E,0))</f>
        <v>Pro</v>
      </c>
      <c r="N373" s="24" t="str">
        <f>INDEX($D:$D,MATCH($L373,$E:$E,0))</f>
        <v>Monthly</v>
      </c>
      <c r="O373" s="23" t="str">
        <f>INDEX('Step 2-12'!$W:$W,MATCH('Step 2-12'!$B373,'Step 2-12'!$R:$R,0))</f>
        <v>Tech</v>
      </c>
      <c r="P373" s="23" t="str">
        <f>INDEX('Step 2-12'!$Z:$Z,MATCH('Step 2-12'!$B373,'Step 2-12'!$R:$R,0))</f>
        <v>Affiliate</v>
      </c>
      <c r="AG373" t="s">
        <v>2165</v>
      </c>
      <c r="AH373" t="s">
        <v>1228</v>
      </c>
      <c r="AI373" t="s">
        <v>1236</v>
      </c>
      <c r="AJ373" s="1">
        <v>44857</v>
      </c>
      <c r="AK373" t="s">
        <v>50</v>
      </c>
      <c r="AL373" t="s">
        <v>18</v>
      </c>
      <c r="AM373">
        <v>135</v>
      </c>
      <c r="AN373">
        <v>110.7</v>
      </c>
      <c r="AO373" s="24" t="str">
        <f>INDEX('Step 2-12'!$Z:$Z,MATCH('Step 2-12'!$AH373,'Step 2-12'!$R:$R,0))</f>
        <v>Affiliate</v>
      </c>
      <c r="AP373" s="24" t="str">
        <f>INDEX('Step 2-12'!$V:$V,MATCH('Step 2-12'!$AH373,'Step 2-12'!$R:$R,0))</f>
        <v>Europe</v>
      </c>
      <c r="AQ373" s="24" t="str">
        <f>INDEX('Step 2-12'!$W:$W,MATCH('Step 2-12'!$AH373,'Step 2-12'!$R:$R,0))</f>
        <v>Tech</v>
      </c>
      <c r="AR373" s="24" t="str">
        <f>INDEX('Step 2-12'!$X:$X,MATCH('Step 2-12'!$AH373,'Step 2-12'!$R:$R,0))</f>
        <v>SMBs</v>
      </c>
      <c r="AS373" s="23" t="str">
        <f>INDEX('Step 2-12'!$AA:$AA,MATCH('Step 2-12'!$AH373,'Step 2-12'!$R:$R,0))</f>
        <v>Basic</v>
      </c>
      <c r="AT373" s="23" t="str">
        <f>INDEX('Step 2-12'!$AB:$AB,MATCH('Step 2-12'!$AH373,'Step 2-12'!$R:$R,0))</f>
        <v>Monthly</v>
      </c>
      <c r="AU373" s="23" t="str">
        <f>INDEX($J$20:$J$1603,MATCH($AH373,$B$20:$B$1603,0))</f>
        <v/>
      </c>
    </row>
    <row r="374" spans="1:47" x14ac:dyDescent="0.25">
      <c r="A374" t="s">
        <v>423</v>
      </c>
      <c r="B374" t="s">
        <v>419</v>
      </c>
      <c r="C374" t="s">
        <v>17</v>
      </c>
      <c r="D374" s="1" t="s">
        <v>18</v>
      </c>
      <c r="E374" s="1">
        <v>45201</v>
      </c>
      <c r="F374" s="1">
        <v>45231</v>
      </c>
      <c r="G374" t="s">
        <v>19</v>
      </c>
      <c r="H374">
        <v>75</v>
      </c>
      <c r="I374" s="23" t="str">
        <f>IF(AND(E374&lt;=EOMONTH('Step 1'!$C$7,0),F374&gt;='Step 1'!$C$7),"Yes","No")</f>
        <v>No</v>
      </c>
      <c r="J374" s="23" t="str">
        <f>IF(I374="Yes",IF(COUNTIFS($B$21:$B374,B374,$I$21:$I374,"Yes")=1,"Yes",""),"")</f>
        <v/>
      </c>
      <c r="K374" s="23" t="str">
        <f>IF(J374="Yes",IF(COUNTIFS($B:$B,B374,$F:$F,"&gt;="&amp;'Step 1'!$C$8)&gt;0,"Retained","Churned"),"")</f>
        <v/>
      </c>
      <c r="L374" s="24">
        <f>_xlfn.MINIFS($E:$E,$B:$B,B374)</f>
        <v>45077</v>
      </c>
      <c r="M374" s="24" t="str">
        <f>INDEX($C:$C,MATCH($L374,$E:$E,0))</f>
        <v>Pro</v>
      </c>
      <c r="N374" s="24" t="str">
        <f>INDEX($D:$D,MATCH($L374,$E:$E,0))</f>
        <v>Monthly</v>
      </c>
      <c r="O374" s="23" t="str">
        <f>INDEX('Step 2-12'!$W:$W,MATCH('Step 2-12'!$B374,'Step 2-12'!$R:$R,0))</f>
        <v>Tech</v>
      </c>
      <c r="P374" s="23" t="str">
        <f>INDEX('Step 2-12'!$Z:$Z,MATCH('Step 2-12'!$B374,'Step 2-12'!$R:$R,0))</f>
        <v>Affiliate</v>
      </c>
      <c r="AG374" t="s">
        <v>2166</v>
      </c>
      <c r="AH374" t="s">
        <v>1228</v>
      </c>
      <c r="AI374" t="s">
        <v>1237</v>
      </c>
      <c r="AJ374" s="1">
        <v>44858</v>
      </c>
      <c r="AK374" t="s">
        <v>50</v>
      </c>
      <c r="AL374" t="s">
        <v>18</v>
      </c>
      <c r="AM374">
        <v>135</v>
      </c>
      <c r="AN374">
        <v>110.7</v>
      </c>
      <c r="AO374" s="24" t="str">
        <f>INDEX('Step 2-12'!$Z:$Z,MATCH('Step 2-12'!$AH374,'Step 2-12'!$R:$R,0))</f>
        <v>Affiliate</v>
      </c>
      <c r="AP374" s="24" t="str">
        <f>INDEX('Step 2-12'!$V:$V,MATCH('Step 2-12'!$AH374,'Step 2-12'!$R:$R,0))</f>
        <v>Europe</v>
      </c>
      <c r="AQ374" s="24" t="str">
        <f>INDEX('Step 2-12'!$W:$W,MATCH('Step 2-12'!$AH374,'Step 2-12'!$R:$R,0))</f>
        <v>Tech</v>
      </c>
      <c r="AR374" s="24" t="str">
        <f>INDEX('Step 2-12'!$X:$X,MATCH('Step 2-12'!$AH374,'Step 2-12'!$R:$R,0))</f>
        <v>SMBs</v>
      </c>
      <c r="AS374" s="23" t="str">
        <f>INDEX('Step 2-12'!$AA:$AA,MATCH('Step 2-12'!$AH374,'Step 2-12'!$R:$R,0))</f>
        <v>Basic</v>
      </c>
      <c r="AT374" s="23" t="str">
        <f>INDEX('Step 2-12'!$AB:$AB,MATCH('Step 2-12'!$AH374,'Step 2-12'!$R:$R,0))</f>
        <v>Monthly</v>
      </c>
      <c r="AU374" s="23" t="str">
        <f>INDEX($J$20:$J$1603,MATCH($AH374,$B$20:$B$1603,0))</f>
        <v/>
      </c>
    </row>
    <row r="375" spans="1:47" x14ac:dyDescent="0.25">
      <c r="A375" t="s">
        <v>424</v>
      </c>
      <c r="B375" t="s">
        <v>419</v>
      </c>
      <c r="C375" t="s">
        <v>17</v>
      </c>
      <c r="D375" s="1" t="s">
        <v>18</v>
      </c>
      <c r="E375" s="1">
        <v>45232</v>
      </c>
      <c r="F375" s="1">
        <v>45262</v>
      </c>
      <c r="G375" t="s">
        <v>19</v>
      </c>
      <c r="H375">
        <v>75</v>
      </c>
      <c r="I375" s="23" t="str">
        <f>IF(AND(E375&lt;=EOMONTH('Step 1'!$C$7,0),F375&gt;='Step 1'!$C$7),"Yes","No")</f>
        <v>No</v>
      </c>
      <c r="J375" s="23" t="str">
        <f>IF(I375="Yes",IF(COUNTIFS($B$21:$B375,B375,$I$21:$I375,"Yes")=1,"Yes",""),"")</f>
        <v/>
      </c>
      <c r="K375" s="23" t="str">
        <f>IF(J375="Yes",IF(COUNTIFS($B:$B,B375,$F:$F,"&gt;="&amp;'Step 1'!$C$8)&gt;0,"Retained","Churned"),"")</f>
        <v/>
      </c>
      <c r="L375" s="24">
        <f>_xlfn.MINIFS($E:$E,$B:$B,B375)</f>
        <v>45077</v>
      </c>
      <c r="M375" s="24" t="str">
        <f>INDEX($C:$C,MATCH($L375,$E:$E,0))</f>
        <v>Pro</v>
      </c>
      <c r="N375" s="24" t="str">
        <f>INDEX($D:$D,MATCH($L375,$E:$E,0))</f>
        <v>Monthly</v>
      </c>
      <c r="O375" s="23" t="str">
        <f>INDEX('Step 2-12'!$W:$W,MATCH('Step 2-12'!$B375,'Step 2-12'!$R:$R,0))</f>
        <v>Tech</v>
      </c>
      <c r="P375" s="23" t="str">
        <f>INDEX('Step 2-12'!$Z:$Z,MATCH('Step 2-12'!$B375,'Step 2-12'!$R:$R,0))</f>
        <v>Affiliate</v>
      </c>
      <c r="AG375" t="s">
        <v>2167</v>
      </c>
      <c r="AH375" t="s">
        <v>1228</v>
      </c>
      <c r="AI375" t="s">
        <v>1238</v>
      </c>
      <c r="AJ375" s="1">
        <v>44889</v>
      </c>
      <c r="AK375" t="s">
        <v>50</v>
      </c>
      <c r="AL375" t="s">
        <v>18</v>
      </c>
      <c r="AM375">
        <v>135</v>
      </c>
      <c r="AN375">
        <v>110.7</v>
      </c>
      <c r="AO375" s="24" t="str">
        <f>INDEX('Step 2-12'!$Z:$Z,MATCH('Step 2-12'!$AH375,'Step 2-12'!$R:$R,0))</f>
        <v>Affiliate</v>
      </c>
      <c r="AP375" s="24" t="str">
        <f>INDEX('Step 2-12'!$V:$V,MATCH('Step 2-12'!$AH375,'Step 2-12'!$R:$R,0))</f>
        <v>Europe</v>
      </c>
      <c r="AQ375" s="24" t="str">
        <f>INDEX('Step 2-12'!$W:$W,MATCH('Step 2-12'!$AH375,'Step 2-12'!$R:$R,0))</f>
        <v>Tech</v>
      </c>
      <c r="AR375" s="24" t="str">
        <f>INDEX('Step 2-12'!$X:$X,MATCH('Step 2-12'!$AH375,'Step 2-12'!$R:$R,0))</f>
        <v>SMBs</v>
      </c>
      <c r="AS375" s="23" t="str">
        <f>INDEX('Step 2-12'!$AA:$AA,MATCH('Step 2-12'!$AH375,'Step 2-12'!$R:$R,0))</f>
        <v>Basic</v>
      </c>
      <c r="AT375" s="23" t="str">
        <f>INDEX('Step 2-12'!$AB:$AB,MATCH('Step 2-12'!$AH375,'Step 2-12'!$R:$R,0))</f>
        <v>Monthly</v>
      </c>
      <c r="AU375" s="23" t="str">
        <f>INDEX($J$20:$J$1603,MATCH($AH375,$B$20:$B$1603,0))</f>
        <v/>
      </c>
    </row>
    <row r="376" spans="1:47" x14ac:dyDescent="0.25">
      <c r="A376" t="s">
        <v>425</v>
      </c>
      <c r="B376" t="s">
        <v>419</v>
      </c>
      <c r="C376" t="s">
        <v>17</v>
      </c>
      <c r="D376" s="1" t="s">
        <v>18</v>
      </c>
      <c r="E376" s="1">
        <v>45263</v>
      </c>
      <c r="F376" s="1">
        <v>45293</v>
      </c>
      <c r="G376" t="s">
        <v>19</v>
      </c>
      <c r="H376">
        <v>75</v>
      </c>
      <c r="I376" s="23" t="str">
        <f>IF(AND(E376&lt;=EOMONTH('Step 1'!$C$7,0),F376&gt;='Step 1'!$C$7),"Yes","No")</f>
        <v>No</v>
      </c>
      <c r="J376" s="23" t="str">
        <f>IF(I376="Yes",IF(COUNTIFS($B$21:$B376,B376,$I$21:$I376,"Yes")=1,"Yes",""),"")</f>
        <v/>
      </c>
      <c r="K376" s="23" t="str">
        <f>IF(J376="Yes",IF(COUNTIFS($B:$B,B376,$F:$F,"&gt;="&amp;'Step 1'!$C$8)&gt;0,"Retained","Churned"),"")</f>
        <v/>
      </c>
      <c r="L376" s="24">
        <f>_xlfn.MINIFS($E:$E,$B:$B,B376)</f>
        <v>45077</v>
      </c>
      <c r="M376" s="24" t="str">
        <f>INDEX($C:$C,MATCH($L376,$E:$E,0))</f>
        <v>Pro</v>
      </c>
      <c r="N376" s="24" t="str">
        <f>INDEX($D:$D,MATCH($L376,$E:$E,0))</f>
        <v>Monthly</v>
      </c>
      <c r="O376" s="23" t="str">
        <f>INDEX('Step 2-12'!$W:$W,MATCH('Step 2-12'!$B376,'Step 2-12'!$R:$R,0))</f>
        <v>Tech</v>
      </c>
      <c r="P376" s="23" t="str">
        <f>INDEX('Step 2-12'!$Z:$Z,MATCH('Step 2-12'!$B376,'Step 2-12'!$R:$R,0))</f>
        <v>Affiliate</v>
      </c>
      <c r="AG376" t="s">
        <v>2168</v>
      </c>
      <c r="AH376" t="s">
        <v>1228</v>
      </c>
      <c r="AI376" t="s">
        <v>1238</v>
      </c>
      <c r="AJ376" s="1">
        <v>44919</v>
      </c>
      <c r="AK376" t="s">
        <v>50</v>
      </c>
      <c r="AL376" t="s">
        <v>18</v>
      </c>
      <c r="AM376">
        <v>135</v>
      </c>
      <c r="AN376">
        <v>110.7</v>
      </c>
      <c r="AO376" s="24" t="str">
        <f>INDEX('Step 2-12'!$Z:$Z,MATCH('Step 2-12'!$AH376,'Step 2-12'!$R:$R,0))</f>
        <v>Affiliate</v>
      </c>
      <c r="AP376" s="24" t="str">
        <f>INDEX('Step 2-12'!$V:$V,MATCH('Step 2-12'!$AH376,'Step 2-12'!$R:$R,0))</f>
        <v>Europe</v>
      </c>
      <c r="AQ376" s="24" t="str">
        <f>INDEX('Step 2-12'!$W:$W,MATCH('Step 2-12'!$AH376,'Step 2-12'!$R:$R,0))</f>
        <v>Tech</v>
      </c>
      <c r="AR376" s="24" t="str">
        <f>INDEX('Step 2-12'!$X:$X,MATCH('Step 2-12'!$AH376,'Step 2-12'!$R:$R,0))</f>
        <v>SMBs</v>
      </c>
      <c r="AS376" s="23" t="str">
        <f>INDEX('Step 2-12'!$AA:$AA,MATCH('Step 2-12'!$AH376,'Step 2-12'!$R:$R,0))</f>
        <v>Basic</v>
      </c>
      <c r="AT376" s="23" t="str">
        <f>INDEX('Step 2-12'!$AB:$AB,MATCH('Step 2-12'!$AH376,'Step 2-12'!$R:$R,0))</f>
        <v>Monthly</v>
      </c>
      <c r="AU376" s="23" t="str">
        <f>INDEX($J$20:$J$1603,MATCH($AH376,$B$20:$B$1603,0))</f>
        <v/>
      </c>
    </row>
    <row r="377" spans="1:47" x14ac:dyDescent="0.25">
      <c r="A377" t="s">
        <v>426</v>
      </c>
      <c r="B377" t="s">
        <v>419</v>
      </c>
      <c r="C377" t="s">
        <v>17</v>
      </c>
      <c r="D377" s="1" t="s">
        <v>18</v>
      </c>
      <c r="E377" s="1">
        <v>45294</v>
      </c>
      <c r="F377" s="1">
        <v>45324</v>
      </c>
      <c r="G377" t="s">
        <v>19</v>
      </c>
      <c r="H377">
        <v>75</v>
      </c>
      <c r="I377" s="23" t="str">
        <f>IF(AND(E377&lt;=EOMONTH('Step 1'!$C$7,0),F377&gt;='Step 1'!$C$7),"Yes","No")</f>
        <v>No</v>
      </c>
      <c r="J377" s="23" t="str">
        <f>IF(I377="Yes",IF(COUNTIFS($B$21:$B377,B377,$I$21:$I377,"Yes")=1,"Yes",""),"")</f>
        <v/>
      </c>
      <c r="K377" s="23" t="str">
        <f>IF(J377="Yes",IF(COUNTIFS($B:$B,B377,$F:$F,"&gt;="&amp;'Step 1'!$C$8)&gt;0,"Retained","Churned"),"")</f>
        <v/>
      </c>
      <c r="L377" s="24">
        <f>_xlfn.MINIFS($E:$E,$B:$B,B377)</f>
        <v>45077</v>
      </c>
      <c r="M377" s="24" t="str">
        <f>INDEX($C:$C,MATCH($L377,$E:$E,0))</f>
        <v>Pro</v>
      </c>
      <c r="N377" s="24" t="str">
        <f>INDEX($D:$D,MATCH($L377,$E:$E,0))</f>
        <v>Monthly</v>
      </c>
      <c r="O377" s="23" t="str">
        <f>INDEX('Step 2-12'!$W:$W,MATCH('Step 2-12'!$B377,'Step 2-12'!$R:$R,0))</f>
        <v>Tech</v>
      </c>
      <c r="P377" s="23" t="str">
        <f>INDEX('Step 2-12'!$Z:$Z,MATCH('Step 2-12'!$B377,'Step 2-12'!$R:$R,0))</f>
        <v>Affiliate</v>
      </c>
      <c r="AG377" t="s">
        <v>2169</v>
      </c>
      <c r="AH377" t="s">
        <v>1228</v>
      </c>
      <c r="AI377" t="s">
        <v>1239</v>
      </c>
      <c r="AJ377" s="1">
        <v>44920</v>
      </c>
      <c r="AK377" t="s">
        <v>17</v>
      </c>
      <c r="AL377" t="s">
        <v>18</v>
      </c>
      <c r="AM377">
        <v>75</v>
      </c>
      <c r="AN377">
        <v>60</v>
      </c>
      <c r="AO377" s="24" t="str">
        <f>INDEX('Step 2-12'!$Z:$Z,MATCH('Step 2-12'!$AH377,'Step 2-12'!$R:$R,0))</f>
        <v>Affiliate</v>
      </c>
      <c r="AP377" s="24" t="str">
        <f>INDEX('Step 2-12'!$V:$V,MATCH('Step 2-12'!$AH377,'Step 2-12'!$R:$R,0))</f>
        <v>Europe</v>
      </c>
      <c r="AQ377" s="24" t="str">
        <f>INDEX('Step 2-12'!$W:$W,MATCH('Step 2-12'!$AH377,'Step 2-12'!$R:$R,0))</f>
        <v>Tech</v>
      </c>
      <c r="AR377" s="24" t="str">
        <f>INDEX('Step 2-12'!$X:$X,MATCH('Step 2-12'!$AH377,'Step 2-12'!$R:$R,0))</f>
        <v>SMBs</v>
      </c>
      <c r="AS377" s="23" t="str">
        <f>INDEX('Step 2-12'!$AA:$AA,MATCH('Step 2-12'!$AH377,'Step 2-12'!$R:$R,0))</f>
        <v>Basic</v>
      </c>
      <c r="AT377" s="23" t="str">
        <f>INDEX('Step 2-12'!$AB:$AB,MATCH('Step 2-12'!$AH377,'Step 2-12'!$R:$R,0))</f>
        <v>Monthly</v>
      </c>
      <c r="AU377" s="23" t="str">
        <f>INDEX($J$20:$J$1603,MATCH($AH377,$B$20:$B$1603,0))</f>
        <v/>
      </c>
    </row>
    <row r="378" spans="1:47" x14ac:dyDescent="0.25">
      <c r="A378" t="s">
        <v>427</v>
      </c>
      <c r="B378" t="s">
        <v>419</v>
      </c>
      <c r="C378" t="s">
        <v>17</v>
      </c>
      <c r="D378" s="1" t="s">
        <v>18</v>
      </c>
      <c r="E378" s="1">
        <v>45325</v>
      </c>
      <c r="F378" s="1">
        <v>45355</v>
      </c>
      <c r="G378" t="s">
        <v>19</v>
      </c>
      <c r="H378">
        <v>75</v>
      </c>
      <c r="I378" s="23" t="str">
        <f>IF(AND(E378&lt;=EOMONTH('Step 1'!$C$7,0),F378&gt;='Step 1'!$C$7),"Yes","No")</f>
        <v>No</v>
      </c>
      <c r="J378" s="23" t="str">
        <f>IF(I378="Yes",IF(COUNTIFS($B$21:$B378,B378,$I$21:$I378,"Yes")=1,"Yes",""),"")</f>
        <v/>
      </c>
      <c r="K378" s="23" t="str">
        <f>IF(J378="Yes",IF(COUNTIFS($B:$B,B378,$F:$F,"&gt;="&amp;'Step 1'!$C$8)&gt;0,"Retained","Churned"),"")</f>
        <v/>
      </c>
      <c r="L378" s="24">
        <f>_xlfn.MINIFS($E:$E,$B:$B,B378)</f>
        <v>45077</v>
      </c>
      <c r="M378" s="24" t="str">
        <f>INDEX($C:$C,MATCH($L378,$E:$E,0))</f>
        <v>Pro</v>
      </c>
      <c r="N378" s="24" t="str">
        <f>INDEX($D:$D,MATCH($L378,$E:$E,0))</f>
        <v>Monthly</v>
      </c>
      <c r="O378" s="23" t="str">
        <f>INDEX('Step 2-12'!$W:$W,MATCH('Step 2-12'!$B378,'Step 2-12'!$R:$R,0))</f>
        <v>Tech</v>
      </c>
      <c r="P378" s="23" t="str">
        <f>INDEX('Step 2-12'!$Z:$Z,MATCH('Step 2-12'!$B378,'Step 2-12'!$R:$R,0))</f>
        <v>Affiliate</v>
      </c>
      <c r="AG378" t="s">
        <v>2170</v>
      </c>
      <c r="AH378" t="s">
        <v>1228</v>
      </c>
      <c r="AI378" t="s">
        <v>1240</v>
      </c>
      <c r="AJ378" s="1">
        <v>44951</v>
      </c>
      <c r="AK378" t="s">
        <v>17</v>
      </c>
      <c r="AL378" t="s">
        <v>18</v>
      </c>
      <c r="AM378">
        <v>75</v>
      </c>
      <c r="AN378">
        <v>60</v>
      </c>
      <c r="AO378" s="24" t="str">
        <f>INDEX('Step 2-12'!$Z:$Z,MATCH('Step 2-12'!$AH378,'Step 2-12'!$R:$R,0))</f>
        <v>Affiliate</v>
      </c>
      <c r="AP378" s="24" t="str">
        <f>INDEX('Step 2-12'!$V:$V,MATCH('Step 2-12'!$AH378,'Step 2-12'!$R:$R,0))</f>
        <v>Europe</v>
      </c>
      <c r="AQ378" s="24" t="str">
        <f>INDEX('Step 2-12'!$W:$W,MATCH('Step 2-12'!$AH378,'Step 2-12'!$R:$R,0))</f>
        <v>Tech</v>
      </c>
      <c r="AR378" s="24" t="str">
        <f>INDEX('Step 2-12'!$X:$X,MATCH('Step 2-12'!$AH378,'Step 2-12'!$R:$R,0))</f>
        <v>SMBs</v>
      </c>
      <c r="AS378" s="23" t="str">
        <f>INDEX('Step 2-12'!$AA:$AA,MATCH('Step 2-12'!$AH378,'Step 2-12'!$R:$R,0))</f>
        <v>Basic</v>
      </c>
      <c r="AT378" s="23" t="str">
        <f>INDEX('Step 2-12'!$AB:$AB,MATCH('Step 2-12'!$AH378,'Step 2-12'!$R:$R,0))</f>
        <v>Monthly</v>
      </c>
      <c r="AU378" s="23" t="str">
        <f>INDEX($J$20:$J$1603,MATCH($AH378,$B$20:$B$1603,0))</f>
        <v/>
      </c>
    </row>
    <row r="379" spans="1:47" x14ac:dyDescent="0.25">
      <c r="A379" t="s">
        <v>428</v>
      </c>
      <c r="B379" t="s">
        <v>419</v>
      </c>
      <c r="C379" t="s">
        <v>17</v>
      </c>
      <c r="D379" s="1" t="s">
        <v>18</v>
      </c>
      <c r="E379" s="1">
        <v>45356</v>
      </c>
      <c r="F379" s="1">
        <v>45386</v>
      </c>
      <c r="G379" t="s">
        <v>19</v>
      </c>
      <c r="H379">
        <v>75</v>
      </c>
      <c r="I379" s="23" t="str">
        <f>IF(AND(E379&lt;=EOMONTH('Step 1'!$C$7,0),F379&gt;='Step 1'!$C$7),"Yes","No")</f>
        <v>No</v>
      </c>
      <c r="J379" s="23" t="str">
        <f>IF(I379="Yes",IF(COUNTIFS($B$21:$B379,B379,$I$21:$I379,"Yes")=1,"Yes",""),"")</f>
        <v/>
      </c>
      <c r="K379" s="23" t="str">
        <f>IF(J379="Yes",IF(COUNTIFS($B:$B,B379,$F:$F,"&gt;="&amp;'Step 1'!$C$8)&gt;0,"Retained","Churned"),"")</f>
        <v/>
      </c>
      <c r="L379" s="24">
        <f>_xlfn.MINIFS($E:$E,$B:$B,B379)</f>
        <v>45077</v>
      </c>
      <c r="M379" s="24" t="str">
        <f>INDEX($C:$C,MATCH($L379,$E:$E,0))</f>
        <v>Pro</v>
      </c>
      <c r="N379" s="24" t="str">
        <f>INDEX($D:$D,MATCH($L379,$E:$E,0))</f>
        <v>Monthly</v>
      </c>
      <c r="O379" s="23" t="str">
        <f>INDEX('Step 2-12'!$W:$W,MATCH('Step 2-12'!$B379,'Step 2-12'!$R:$R,0))</f>
        <v>Tech</v>
      </c>
      <c r="P379" s="23" t="str">
        <f>INDEX('Step 2-12'!$Z:$Z,MATCH('Step 2-12'!$B379,'Step 2-12'!$R:$R,0))</f>
        <v>Affiliate</v>
      </c>
      <c r="AG379" t="s">
        <v>2171</v>
      </c>
      <c r="AH379" t="s">
        <v>1228</v>
      </c>
      <c r="AI379" t="s">
        <v>1241</v>
      </c>
      <c r="AJ379" s="1">
        <v>44982</v>
      </c>
      <c r="AK379" t="s">
        <v>50</v>
      </c>
      <c r="AL379" t="s">
        <v>18</v>
      </c>
      <c r="AM379">
        <v>135</v>
      </c>
      <c r="AN379">
        <v>110.7</v>
      </c>
      <c r="AO379" s="24" t="str">
        <f>INDEX('Step 2-12'!$Z:$Z,MATCH('Step 2-12'!$AH379,'Step 2-12'!$R:$R,0))</f>
        <v>Affiliate</v>
      </c>
      <c r="AP379" s="24" t="str">
        <f>INDEX('Step 2-12'!$V:$V,MATCH('Step 2-12'!$AH379,'Step 2-12'!$R:$R,0))</f>
        <v>Europe</v>
      </c>
      <c r="AQ379" s="24" t="str">
        <f>INDEX('Step 2-12'!$W:$W,MATCH('Step 2-12'!$AH379,'Step 2-12'!$R:$R,0))</f>
        <v>Tech</v>
      </c>
      <c r="AR379" s="24" t="str">
        <f>INDEX('Step 2-12'!$X:$X,MATCH('Step 2-12'!$AH379,'Step 2-12'!$R:$R,0))</f>
        <v>SMBs</v>
      </c>
      <c r="AS379" s="23" t="str">
        <f>INDEX('Step 2-12'!$AA:$AA,MATCH('Step 2-12'!$AH379,'Step 2-12'!$R:$R,0))</f>
        <v>Basic</v>
      </c>
      <c r="AT379" s="23" t="str">
        <f>INDEX('Step 2-12'!$AB:$AB,MATCH('Step 2-12'!$AH379,'Step 2-12'!$R:$R,0))</f>
        <v>Monthly</v>
      </c>
      <c r="AU379" s="23" t="str">
        <f>INDEX($J$20:$J$1603,MATCH($AH379,$B$20:$B$1603,0))</f>
        <v/>
      </c>
    </row>
    <row r="380" spans="1:47" x14ac:dyDescent="0.25">
      <c r="A380" t="s">
        <v>429</v>
      </c>
      <c r="B380" t="s">
        <v>419</v>
      </c>
      <c r="C380" t="s">
        <v>17</v>
      </c>
      <c r="D380" s="1" t="s">
        <v>18</v>
      </c>
      <c r="E380" s="1">
        <v>45387</v>
      </c>
      <c r="F380" s="1">
        <v>45417</v>
      </c>
      <c r="G380" t="s">
        <v>19</v>
      </c>
      <c r="H380">
        <v>75</v>
      </c>
      <c r="I380" s="23" t="str">
        <f>IF(AND(E380&lt;=EOMONTH('Step 1'!$C$7,0),F380&gt;='Step 1'!$C$7),"Yes","No")</f>
        <v>No</v>
      </c>
      <c r="J380" s="23" t="str">
        <f>IF(I380="Yes",IF(COUNTIFS($B$21:$B380,B380,$I$21:$I380,"Yes")=1,"Yes",""),"")</f>
        <v/>
      </c>
      <c r="K380" s="23" t="str">
        <f>IF(J380="Yes",IF(COUNTIFS($B:$B,B380,$F:$F,"&gt;="&amp;'Step 1'!$C$8)&gt;0,"Retained","Churned"),"")</f>
        <v/>
      </c>
      <c r="L380" s="24">
        <f>_xlfn.MINIFS($E:$E,$B:$B,B380)</f>
        <v>45077</v>
      </c>
      <c r="M380" s="24" t="str">
        <f>INDEX($C:$C,MATCH($L380,$E:$E,0))</f>
        <v>Pro</v>
      </c>
      <c r="N380" s="24" t="str">
        <f>INDEX($D:$D,MATCH($L380,$E:$E,0))</f>
        <v>Monthly</v>
      </c>
      <c r="O380" s="23" t="str">
        <f>INDEX('Step 2-12'!$W:$W,MATCH('Step 2-12'!$B380,'Step 2-12'!$R:$R,0))</f>
        <v>Tech</v>
      </c>
      <c r="P380" s="23" t="str">
        <f>INDEX('Step 2-12'!$Z:$Z,MATCH('Step 2-12'!$B380,'Step 2-12'!$R:$R,0))</f>
        <v>Affiliate</v>
      </c>
      <c r="AG380" t="s">
        <v>2172</v>
      </c>
      <c r="AH380" t="s">
        <v>1228</v>
      </c>
      <c r="AI380" t="s">
        <v>1241</v>
      </c>
      <c r="AJ380" s="1">
        <v>45010</v>
      </c>
      <c r="AK380" t="s">
        <v>50</v>
      </c>
      <c r="AL380" t="s">
        <v>18</v>
      </c>
      <c r="AM380">
        <v>135</v>
      </c>
      <c r="AN380">
        <v>110.7</v>
      </c>
      <c r="AO380" s="24" t="str">
        <f>INDEX('Step 2-12'!$Z:$Z,MATCH('Step 2-12'!$AH380,'Step 2-12'!$R:$R,0))</f>
        <v>Affiliate</v>
      </c>
      <c r="AP380" s="24" t="str">
        <f>INDEX('Step 2-12'!$V:$V,MATCH('Step 2-12'!$AH380,'Step 2-12'!$R:$R,0))</f>
        <v>Europe</v>
      </c>
      <c r="AQ380" s="24" t="str">
        <f>INDEX('Step 2-12'!$W:$W,MATCH('Step 2-12'!$AH380,'Step 2-12'!$R:$R,0))</f>
        <v>Tech</v>
      </c>
      <c r="AR380" s="24" t="str">
        <f>INDEX('Step 2-12'!$X:$X,MATCH('Step 2-12'!$AH380,'Step 2-12'!$R:$R,0))</f>
        <v>SMBs</v>
      </c>
      <c r="AS380" s="23" t="str">
        <f>INDEX('Step 2-12'!$AA:$AA,MATCH('Step 2-12'!$AH380,'Step 2-12'!$R:$R,0))</f>
        <v>Basic</v>
      </c>
      <c r="AT380" s="23" t="str">
        <f>INDEX('Step 2-12'!$AB:$AB,MATCH('Step 2-12'!$AH380,'Step 2-12'!$R:$R,0))</f>
        <v>Monthly</v>
      </c>
      <c r="AU380" s="23" t="str">
        <f>INDEX($J$20:$J$1603,MATCH($AH380,$B$20:$B$1603,0))</f>
        <v/>
      </c>
    </row>
    <row r="381" spans="1:47" x14ac:dyDescent="0.25">
      <c r="A381" t="s">
        <v>430</v>
      </c>
      <c r="B381" t="s">
        <v>419</v>
      </c>
      <c r="C381" t="s">
        <v>17</v>
      </c>
      <c r="D381" s="1" t="s">
        <v>18</v>
      </c>
      <c r="E381" s="1">
        <v>45418</v>
      </c>
      <c r="F381" s="1">
        <v>45448</v>
      </c>
      <c r="G381" t="s">
        <v>19</v>
      </c>
      <c r="H381">
        <v>75</v>
      </c>
      <c r="I381" s="23" t="str">
        <f>IF(AND(E381&lt;=EOMONTH('Step 1'!$C$7,0),F381&gt;='Step 1'!$C$7),"Yes","No")</f>
        <v>No</v>
      </c>
      <c r="J381" s="23" t="str">
        <f>IF(I381="Yes",IF(COUNTIFS($B$21:$B381,B381,$I$21:$I381,"Yes")=1,"Yes",""),"")</f>
        <v/>
      </c>
      <c r="K381" s="23" t="str">
        <f>IF(J381="Yes",IF(COUNTIFS($B:$B,B381,$F:$F,"&gt;="&amp;'Step 1'!$C$8)&gt;0,"Retained","Churned"),"")</f>
        <v/>
      </c>
      <c r="L381" s="24">
        <f>_xlfn.MINIFS($E:$E,$B:$B,B381)</f>
        <v>45077</v>
      </c>
      <c r="M381" s="24" t="str">
        <f>INDEX($C:$C,MATCH($L381,$E:$E,0))</f>
        <v>Pro</v>
      </c>
      <c r="N381" s="24" t="str">
        <f>INDEX($D:$D,MATCH($L381,$E:$E,0))</f>
        <v>Monthly</v>
      </c>
      <c r="O381" s="23" t="str">
        <f>INDEX('Step 2-12'!$W:$W,MATCH('Step 2-12'!$B381,'Step 2-12'!$R:$R,0))</f>
        <v>Tech</v>
      </c>
      <c r="P381" s="23" t="str">
        <f>INDEX('Step 2-12'!$Z:$Z,MATCH('Step 2-12'!$B381,'Step 2-12'!$R:$R,0))</f>
        <v>Affiliate</v>
      </c>
      <c r="AG381" t="s">
        <v>2173</v>
      </c>
      <c r="AH381" t="s">
        <v>1228</v>
      </c>
      <c r="AI381" t="s">
        <v>1242</v>
      </c>
      <c r="AJ381" s="1">
        <v>45013</v>
      </c>
      <c r="AK381" t="s">
        <v>50</v>
      </c>
      <c r="AL381" t="s">
        <v>18</v>
      </c>
      <c r="AM381">
        <v>135</v>
      </c>
      <c r="AN381">
        <v>110.7</v>
      </c>
      <c r="AO381" s="24" t="str">
        <f>INDEX('Step 2-12'!$Z:$Z,MATCH('Step 2-12'!$AH381,'Step 2-12'!$R:$R,0))</f>
        <v>Affiliate</v>
      </c>
      <c r="AP381" s="24" t="str">
        <f>INDEX('Step 2-12'!$V:$V,MATCH('Step 2-12'!$AH381,'Step 2-12'!$R:$R,0))</f>
        <v>Europe</v>
      </c>
      <c r="AQ381" s="24" t="str">
        <f>INDEX('Step 2-12'!$W:$W,MATCH('Step 2-12'!$AH381,'Step 2-12'!$R:$R,0))</f>
        <v>Tech</v>
      </c>
      <c r="AR381" s="24" t="str">
        <f>INDEX('Step 2-12'!$X:$X,MATCH('Step 2-12'!$AH381,'Step 2-12'!$R:$R,0))</f>
        <v>SMBs</v>
      </c>
      <c r="AS381" s="23" t="str">
        <f>INDEX('Step 2-12'!$AA:$AA,MATCH('Step 2-12'!$AH381,'Step 2-12'!$R:$R,0))</f>
        <v>Basic</v>
      </c>
      <c r="AT381" s="23" t="str">
        <f>INDEX('Step 2-12'!$AB:$AB,MATCH('Step 2-12'!$AH381,'Step 2-12'!$R:$R,0))</f>
        <v>Monthly</v>
      </c>
      <c r="AU381" s="23" t="str">
        <f>INDEX($J$20:$J$1603,MATCH($AH381,$B$20:$B$1603,0))</f>
        <v/>
      </c>
    </row>
    <row r="382" spans="1:47" x14ac:dyDescent="0.25">
      <c r="A382" t="s">
        <v>431</v>
      </c>
      <c r="B382" t="s">
        <v>419</v>
      </c>
      <c r="C382" t="s">
        <v>17</v>
      </c>
      <c r="D382" s="1" t="s">
        <v>18</v>
      </c>
      <c r="E382" s="1">
        <v>45449</v>
      </c>
      <c r="F382" s="1">
        <v>45479</v>
      </c>
      <c r="G382" t="s">
        <v>19</v>
      </c>
      <c r="H382">
        <v>75</v>
      </c>
      <c r="I382" s="23" t="str">
        <f>IF(AND(E382&lt;=EOMONTH('Step 1'!$C$7,0),F382&gt;='Step 1'!$C$7),"Yes","No")</f>
        <v>No</v>
      </c>
      <c r="J382" s="23" t="str">
        <f>IF(I382="Yes",IF(COUNTIFS($B$21:$B382,B382,$I$21:$I382,"Yes")=1,"Yes",""),"")</f>
        <v/>
      </c>
      <c r="K382" s="23" t="str">
        <f>IF(J382="Yes",IF(COUNTIFS($B:$B,B382,$F:$F,"&gt;="&amp;'Step 1'!$C$8)&gt;0,"Retained","Churned"),"")</f>
        <v/>
      </c>
      <c r="L382" s="24">
        <f>_xlfn.MINIFS($E:$E,$B:$B,B382)</f>
        <v>45077</v>
      </c>
      <c r="M382" s="24" t="str">
        <f>INDEX($C:$C,MATCH($L382,$E:$E,0))</f>
        <v>Pro</v>
      </c>
      <c r="N382" s="24" t="str">
        <f>INDEX($D:$D,MATCH($L382,$E:$E,0))</f>
        <v>Monthly</v>
      </c>
      <c r="O382" s="23" t="str">
        <f>INDEX('Step 2-12'!$W:$W,MATCH('Step 2-12'!$B382,'Step 2-12'!$R:$R,0))</f>
        <v>Tech</v>
      </c>
      <c r="P382" s="23" t="str">
        <f>INDEX('Step 2-12'!$Z:$Z,MATCH('Step 2-12'!$B382,'Step 2-12'!$R:$R,0))</f>
        <v>Affiliate</v>
      </c>
      <c r="AG382" t="s">
        <v>2174</v>
      </c>
      <c r="AH382" t="s">
        <v>1228</v>
      </c>
      <c r="AI382" t="s">
        <v>1243</v>
      </c>
      <c r="AJ382" s="1">
        <v>45044</v>
      </c>
      <c r="AK382" t="s">
        <v>17</v>
      </c>
      <c r="AL382" t="s">
        <v>18</v>
      </c>
      <c r="AM382">
        <v>75</v>
      </c>
      <c r="AN382">
        <v>60</v>
      </c>
      <c r="AO382" s="24" t="str">
        <f>INDEX('Step 2-12'!$Z:$Z,MATCH('Step 2-12'!$AH382,'Step 2-12'!$R:$R,0))</f>
        <v>Affiliate</v>
      </c>
      <c r="AP382" s="24" t="str">
        <f>INDEX('Step 2-12'!$V:$V,MATCH('Step 2-12'!$AH382,'Step 2-12'!$R:$R,0))</f>
        <v>Europe</v>
      </c>
      <c r="AQ382" s="24" t="str">
        <f>INDEX('Step 2-12'!$W:$W,MATCH('Step 2-12'!$AH382,'Step 2-12'!$R:$R,0))</f>
        <v>Tech</v>
      </c>
      <c r="AR382" s="24" t="str">
        <f>INDEX('Step 2-12'!$X:$X,MATCH('Step 2-12'!$AH382,'Step 2-12'!$R:$R,0))</f>
        <v>SMBs</v>
      </c>
      <c r="AS382" s="23" t="str">
        <f>INDEX('Step 2-12'!$AA:$AA,MATCH('Step 2-12'!$AH382,'Step 2-12'!$R:$R,0))</f>
        <v>Basic</v>
      </c>
      <c r="AT382" s="23" t="str">
        <f>INDEX('Step 2-12'!$AB:$AB,MATCH('Step 2-12'!$AH382,'Step 2-12'!$R:$R,0))</f>
        <v>Monthly</v>
      </c>
      <c r="AU382" s="23" t="str">
        <f>INDEX($J$20:$J$1603,MATCH($AH382,$B$20:$B$1603,0))</f>
        <v/>
      </c>
    </row>
    <row r="383" spans="1:47" x14ac:dyDescent="0.25">
      <c r="A383" t="s">
        <v>432</v>
      </c>
      <c r="B383" t="s">
        <v>419</v>
      </c>
      <c r="C383" t="s">
        <v>17</v>
      </c>
      <c r="D383" s="1" t="s">
        <v>18</v>
      </c>
      <c r="E383" s="1">
        <v>45480</v>
      </c>
      <c r="F383" s="1">
        <v>45510</v>
      </c>
      <c r="G383" t="s">
        <v>19</v>
      </c>
      <c r="H383">
        <v>75</v>
      </c>
      <c r="I383" s="23" t="str">
        <f>IF(AND(E383&lt;=EOMONTH('Step 1'!$C$7,0),F383&gt;='Step 1'!$C$7),"Yes","No")</f>
        <v>No</v>
      </c>
      <c r="J383" s="23" t="str">
        <f>IF(I383="Yes",IF(COUNTIFS($B$21:$B383,B383,$I$21:$I383,"Yes")=1,"Yes",""),"")</f>
        <v/>
      </c>
      <c r="K383" s="23" t="str">
        <f>IF(J383="Yes",IF(COUNTIFS($B:$B,B383,$F:$F,"&gt;="&amp;'Step 1'!$C$8)&gt;0,"Retained","Churned"),"")</f>
        <v/>
      </c>
      <c r="L383" s="24">
        <f>_xlfn.MINIFS($E:$E,$B:$B,B383)</f>
        <v>45077</v>
      </c>
      <c r="M383" s="24" t="str">
        <f>INDEX($C:$C,MATCH($L383,$E:$E,0))</f>
        <v>Pro</v>
      </c>
      <c r="N383" s="24" t="str">
        <f>INDEX($D:$D,MATCH($L383,$E:$E,0))</f>
        <v>Monthly</v>
      </c>
      <c r="O383" s="23" t="str">
        <f>INDEX('Step 2-12'!$W:$W,MATCH('Step 2-12'!$B383,'Step 2-12'!$R:$R,0))</f>
        <v>Tech</v>
      </c>
      <c r="P383" s="23" t="str">
        <f>INDEX('Step 2-12'!$Z:$Z,MATCH('Step 2-12'!$B383,'Step 2-12'!$R:$R,0))</f>
        <v>Affiliate</v>
      </c>
      <c r="AG383" t="s">
        <v>2175</v>
      </c>
      <c r="AH383" t="s">
        <v>1228</v>
      </c>
      <c r="AI383" t="s">
        <v>1243</v>
      </c>
      <c r="AJ383" s="1">
        <v>45074</v>
      </c>
      <c r="AK383" t="s">
        <v>17</v>
      </c>
      <c r="AL383" t="s">
        <v>18</v>
      </c>
      <c r="AM383">
        <v>75</v>
      </c>
      <c r="AN383">
        <v>60</v>
      </c>
      <c r="AO383" s="24" t="str">
        <f>INDEX('Step 2-12'!$Z:$Z,MATCH('Step 2-12'!$AH383,'Step 2-12'!$R:$R,0))</f>
        <v>Affiliate</v>
      </c>
      <c r="AP383" s="24" t="str">
        <f>INDEX('Step 2-12'!$V:$V,MATCH('Step 2-12'!$AH383,'Step 2-12'!$R:$R,0))</f>
        <v>Europe</v>
      </c>
      <c r="AQ383" s="24" t="str">
        <f>INDEX('Step 2-12'!$W:$W,MATCH('Step 2-12'!$AH383,'Step 2-12'!$R:$R,0))</f>
        <v>Tech</v>
      </c>
      <c r="AR383" s="24" t="str">
        <f>INDEX('Step 2-12'!$X:$X,MATCH('Step 2-12'!$AH383,'Step 2-12'!$R:$R,0))</f>
        <v>SMBs</v>
      </c>
      <c r="AS383" s="23" t="str">
        <f>INDEX('Step 2-12'!$AA:$AA,MATCH('Step 2-12'!$AH383,'Step 2-12'!$R:$R,0))</f>
        <v>Basic</v>
      </c>
      <c r="AT383" s="23" t="str">
        <f>INDEX('Step 2-12'!$AB:$AB,MATCH('Step 2-12'!$AH383,'Step 2-12'!$R:$R,0))</f>
        <v>Monthly</v>
      </c>
      <c r="AU383" s="23" t="str">
        <f>INDEX($J$20:$J$1603,MATCH($AH383,$B$20:$B$1603,0))</f>
        <v/>
      </c>
    </row>
    <row r="384" spans="1:47" x14ac:dyDescent="0.25">
      <c r="A384" t="s">
        <v>433</v>
      </c>
      <c r="B384" t="s">
        <v>419</v>
      </c>
      <c r="C384" t="s">
        <v>17</v>
      </c>
      <c r="D384" s="1" t="s">
        <v>18</v>
      </c>
      <c r="E384" s="1">
        <v>45511</v>
      </c>
      <c r="F384" s="1">
        <v>45541</v>
      </c>
      <c r="G384" t="s">
        <v>19</v>
      </c>
      <c r="H384">
        <v>75</v>
      </c>
      <c r="I384" s="23" t="str">
        <f>IF(AND(E384&lt;=EOMONTH('Step 1'!$C$7,0),F384&gt;='Step 1'!$C$7),"Yes","No")</f>
        <v>No</v>
      </c>
      <c r="J384" s="23" t="str">
        <f>IF(I384="Yes",IF(COUNTIFS($B$21:$B384,B384,$I$21:$I384,"Yes")=1,"Yes",""),"")</f>
        <v/>
      </c>
      <c r="K384" s="23" t="str">
        <f>IF(J384="Yes",IF(COUNTIFS($B:$B,B384,$F:$F,"&gt;="&amp;'Step 1'!$C$8)&gt;0,"Retained","Churned"),"")</f>
        <v/>
      </c>
      <c r="L384" s="24">
        <f>_xlfn.MINIFS($E:$E,$B:$B,B384)</f>
        <v>45077</v>
      </c>
      <c r="M384" s="24" t="str">
        <f>INDEX($C:$C,MATCH($L384,$E:$E,0))</f>
        <v>Pro</v>
      </c>
      <c r="N384" s="24" t="str">
        <f>INDEX($D:$D,MATCH($L384,$E:$E,0))</f>
        <v>Monthly</v>
      </c>
      <c r="O384" s="23" t="str">
        <f>INDEX('Step 2-12'!$W:$W,MATCH('Step 2-12'!$B384,'Step 2-12'!$R:$R,0))</f>
        <v>Tech</v>
      </c>
      <c r="P384" s="23" t="str">
        <f>INDEX('Step 2-12'!$Z:$Z,MATCH('Step 2-12'!$B384,'Step 2-12'!$R:$R,0))</f>
        <v>Affiliate</v>
      </c>
      <c r="AG384" t="s">
        <v>2176</v>
      </c>
      <c r="AH384" t="s">
        <v>1228</v>
      </c>
      <c r="AI384" t="s">
        <v>1244</v>
      </c>
      <c r="AJ384" s="1">
        <v>45075</v>
      </c>
      <c r="AK384" t="s">
        <v>17</v>
      </c>
      <c r="AL384" t="s">
        <v>18</v>
      </c>
      <c r="AM384">
        <v>75</v>
      </c>
      <c r="AN384">
        <v>60</v>
      </c>
      <c r="AO384" s="24" t="str">
        <f>INDEX('Step 2-12'!$Z:$Z,MATCH('Step 2-12'!$AH384,'Step 2-12'!$R:$R,0))</f>
        <v>Affiliate</v>
      </c>
      <c r="AP384" s="24" t="str">
        <f>INDEX('Step 2-12'!$V:$V,MATCH('Step 2-12'!$AH384,'Step 2-12'!$R:$R,0))</f>
        <v>Europe</v>
      </c>
      <c r="AQ384" s="24" t="str">
        <f>INDEX('Step 2-12'!$W:$W,MATCH('Step 2-12'!$AH384,'Step 2-12'!$R:$R,0))</f>
        <v>Tech</v>
      </c>
      <c r="AR384" s="24" t="str">
        <f>INDEX('Step 2-12'!$X:$X,MATCH('Step 2-12'!$AH384,'Step 2-12'!$R:$R,0))</f>
        <v>SMBs</v>
      </c>
      <c r="AS384" s="23" t="str">
        <f>INDEX('Step 2-12'!$AA:$AA,MATCH('Step 2-12'!$AH384,'Step 2-12'!$R:$R,0))</f>
        <v>Basic</v>
      </c>
      <c r="AT384" s="23" t="str">
        <f>INDEX('Step 2-12'!$AB:$AB,MATCH('Step 2-12'!$AH384,'Step 2-12'!$R:$R,0))</f>
        <v>Monthly</v>
      </c>
      <c r="AU384" s="23" t="str">
        <f>INDEX($J$20:$J$1603,MATCH($AH384,$B$20:$B$1603,0))</f>
        <v/>
      </c>
    </row>
    <row r="385" spans="1:47" x14ac:dyDescent="0.25">
      <c r="A385" t="s">
        <v>434</v>
      </c>
      <c r="B385" t="s">
        <v>419</v>
      </c>
      <c r="C385" t="s">
        <v>17</v>
      </c>
      <c r="D385" s="1" t="s">
        <v>18</v>
      </c>
      <c r="E385" s="1">
        <v>45542</v>
      </c>
      <c r="F385" s="1">
        <v>45572</v>
      </c>
      <c r="G385" t="s">
        <v>19</v>
      </c>
      <c r="H385">
        <v>75</v>
      </c>
      <c r="I385" s="23" t="str">
        <f>IF(AND(E385&lt;=EOMONTH('Step 1'!$C$7,0),F385&gt;='Step 1'!$C$7),"Yes","No")</f>
        <v>No</v>
      </c>
      <c r="J385" s="23" t="str">
        <f>IF(I385="Yes",IF(COUNTIFS($B$21:$B385,B385,$I$21:$I385,"Yes")=1,"Yes",""),"")</f>
        <v/>
      </c>
      <c r="K385" s="23" t="str">
        <f>IF(J385="Yes",IF(COUNTIFS($B:$B,B385,$F:$F,"&gt;="&amp;'Step 1'!$C$8)&gt;0,"Retained","Churned"),"")</f>
        <v/>
      </c>
      <c r="L385" s="24">
        <f>_xlfn.MINIFS($E:$E,$B:$B,B385)</f>
        <v>45077</v>
      </c>
      <c r="M385" s="24" t="str">
        <f>INDEX($C:$C,MATCH($L385,$E:$E,0))</f>
        <v>Pro</v>
      </c>
      <c r="N385" s="24" t="str">
        <f>INDEX($D:$D,MATCH($L385,$E:$E,0))</f>
        <v>Monthly</v>
      </c>
      <c r="O385" s="23" t="str">
        <f>INDEX('Step 2-12'!$W:$W,MATCH('Step 2-12'!$B385,'Step 2-12'!$R:$R,0))</f>
        <v>Tech</v>
      </c>
      <c r="P385" s="23" t="str">
        <f>INDEX('Step 2-12'!$Z:$Z,MATCH('Step 2-12'!$B385,'Step 2-12'!$R:$R,0))</f>
        <v>Affiliate</v>
      </c>
      <c r="AG385" t="s">
        <v>2177</v>
      </c>
      <c r="AH385" t="s">
        <v>1228</v>
      </c>
      <c r="AI385" t="s">
        <v>1245</v>
      </c>
      <c r="AJ385" s="1">
        <v>45106</v>
      </c>
      <c r="AK385" t="s">
        <v>17</v>
      </c>
      <c r="AL385" t="s">
        <v>18</v>
      </c>
      <c r="AM385">
        <v>75</v>
      </c>
      <c r="AN385">
        <v>60</v>
      </c>
      <c r="AO385" s="24" t="str">
        <f>INDEX('Step 2-12'!$Z:$Z,MATCH('Step 2-12'!$AH385,'Step 2-12'!$R:$R,0))</f>
        <v>Affiliate</v>
      </c>
      <c r="AP385" s="24" t="str">
        <f>INDEX('Step 2-12'!$V:$V,MATCH('Step 2-12'!$AH385,'Step 2-12'!$R:$R,0))</f>
        <v>Europe</v>
      </c>
      <c r="AQ385" s="24" t="str">
        <f>INDEX('Step 2-12'!$W:$W,MATCH('Step 2-12'!$AH385,'Step 2-12'!$R:$R,0))</f>
        <v>Tech</v>
      </c>
      <c r="AR385" s="24" t="str">
        <f>INDEX('Step 2-12'!$X:$X,MATCH('Step 2-12'!$AH385,'Step 2-12'!$R:$R,0))</f>
        <v>SMBs</v>
      </c>
      <c r="AS385" s="23" t="str">
        <f>INDEX('Step 2-12'!$AA:$AA,MATCH('Step 2-12'!$AH385,'Step 2-12'!$R:$R,0))</f>
        <v>Basic</v>
      </c>
      <c r="AT385" s="23" t="str">
        <f>INDEX('Step 2-12'!$AB:$AB,MATCH('Step 2-12'!$AH385,'Step 2-12'!$R:$R,0))</f>
        <v>Monthly</v>
      </c>
      <c r="AU385" s="23" t="str">
        <f>INDEX($J$20:$J$1603,MATCH($AH385,$B$20:$B$1603,0))</f>
        <v/>
      </c>
    </row>
    <row r="386" spans="1:47" x14ac:dyDescent="0.25">
      <c r="A386" t="s">
        <v>435</v>
      </c>
      <c r="B386" t="s">
        <v>419</v>
      </c>
      <c r="C386" t="s">
        <v>17</v>
      </c>
      <c r="D386" s="1" t="s">
        <v>18</v>
      </c>
      <c r="E386" s="1">
        <v>45573</v>
      </c>
      <c r="F386" s="1">
        <v>45603</v>
      </c>
      <c r="G386" t="s">
        <v>19</v>
      </c>
      <c r="H386">
        <v>75</v>
      </c>
      <c r="I386" s="23" t="str">
        <f>IF(AND(E386&lt;=EOMONTH('Step 1'!$C$7,0),F386&gt;='Step 1'!$C$7),"Yes","No")</f>
        <v>No</v>
      </c>
      <c r="J386" s="23" t="str">
        <f>IF(I386="Yes",IF(COUNTIFS($B$21:$B386,B386,$I$21:$I386,"Yes")=1,"Yes",""),"")</f>
        <v/>
      </c>
      <c r="K386" s="23" t="str">
        <f>IF(J386="Yes",IF(COUNTIFS($B:$B,B386,$F:$F,"&gt;="&amp;'Step 1'!$C$8)&gt;0,"Retained","Churned"),"")</f>
        <v/>
      </c>
      <c r="L386" s="24">
        <f>_xlfn.MINIFS($E:$E,$B:$B,B386)</f>
        <v>45077</v>
      </c>
      <c r="M386" s="24" t="str">
        <f>INDEX($C:$C,MATCH($L386,$E:$E,0))</f>
        <v>Pro</v>
      </c>
      <c r="N386" s="24" t="str">
        <f>INDEX($D:$D,MATCH($L386,$E:$E,0))</f>
        <v>Monthly</v>
      </c>
      <c r="O386" s="23" t="str">
        <f>INDEX('Step 2-12'!$W:$W,MATCH('Step 2-12'!$B386,'Step 2-12'!$R:$R,0))</f>
        <v>Tech</v>
      </c>
      <c r="P386" s="23" t="str">
        <f>INDEX('Step 2-12'!$Z:$Z,MATCH('Step 2-12'!$B386,'Step 2-12'!$R:$R,0))</f>
        <v>Affiliate</v>
      </c>
      <c r="AG386" t="s">
        <v>2178</v>
      </c>
      <c r="AH386" t="s">
        <v>1228</v>
      </c>
      <c r="AI386" t="s">
        <v>1245</v>
      </c>
      <c r="AJ386" s="1">
        <v>45136</v>
      </c>
      <c r="AK386" t="s">
        <v>17</v>
      </c>
      <c r="AL386" t="s">
        <v>18</v>
      </c>
      <c r="AM386">
        <v>75</v>
      </c>
      <c r="AN386">
        <v>60</v>
      </c>
      <c r="AO386" s="24" t="str">
        <f>INDEX('Step 2-12'!$Z:$Z,MATCH('Step 2-12'!$AH386,'Step 2-12'!$R:$R,0))</f>
        <v>Affiliate</v>
      </c>
      <c r="AP386" s="24" t="str">
        <f>INDEX('Step 2-12'!$V:$V,MATCH('Step 2-12'!$AH386,'Step 2-12'!$R:$R,0))</f>
        <v>Europe</v>
      </c>
      <c r="AQ386" s="24" t="str">
        <f>INDEX('Step 2-12'!$W:$W,MATCH('Step 2-12'!$AH386,'Step 2-12'!$R:$R,0))</f>
        <v>Tech</v>
      </c>
      <c r="AR386" s="24" t="str">
        <f>INDEX('Step 2-12'!$X:$X,MATCH('Step 2-12'!$AH386,'Step 2-12'!$R:$R,0))</f>
        <v>SMBs</v>
      </c>
      <c r="AS386" s="23" t="str">
        <f>INDEX('Step 2-12'!$AA:$AA,MATCH('Step 2-12'!$AH386,'Step 2-12'!$R:$R,0))</f>
        <v>Basic</v>
      </c>
      <c r="AT386" s="23" t="str">
        <f>INDEX('Step 2-12'!$AB:$AB,MATCH('Step 2-12'!$AH386,'Step 2-12'!$R:$R,0))</f>
        <v>Monthly</v>
      </c>
      <c r="AU386" s="23" t="str">
        <f>INDEX($J$20:$J$1603,MATCH($AH386,$B$20:$B$1603,0))</f>
        <v/>
      </c>
    </row>
    <row r="387" spans="1:47" x14ac:dyDescent="0.25">
      <c r="A387" t="s">
        <v>436</v>
      </c>
      <c r="B387" t="s">
        <v>419</v>
      </c>
      <c r="C387" t="s">
        <v>17</v>
      </c>
      <c r="D387" s="1" t="s">
        <v>18</v>
      </c>
      <c r="E387" s="1">
        <v>45604</v>
      </c>
      <c r="F387" s="1">
        <v>45634</v>
      </c>
      <c r="G387" t="s">
        <v>19</v>
      </c>
      <c r="H387">
        <v>75</v>
      </c>
      <c r="I387" s="23" t="str">
        <f>IF(AND(E387&lt;=EOMONTH('Step 1'!$C$7,0),F387&gt;='Step 1'!$C$7),"Yes","No")</f>
        <v>No</v>
      </c>
      <c r="J387" s="23" t="str">
        <f>IF(I387="Yes",IF(COUNTIFS($B$21:$B387,B387,$I$21:$I387,"Yes")=1,"Yes",""),"")</f>
        <v/>
      </c>
      <c r="K387" s="23" t="str">
        <f>IF(J387="Yes",IF(COUNTIFS($B:$B,B387,$F:$F,"&gt;="&amp;'Step 1'!$C$8)&gt;0,"Retained","Churned"),"")</f>
        <v/>
      </c>
      <c r="L387" s="24">
        <f>_xlfn.MINIFS($E:$E,$B:$B,B387)</f>
        <v>45077</v>
      </c>
      <c r="M387" s="24" t="str">
        <f>INDEX($C:$C,MATCH($L387,$E:$E,0))</f>
        <v>Pro</v>
      </c>
      <c r="N387" s="24" t="str">
        <f>INDEX($D:$D,MATCH($L387,$E:$E,0))</f>
        <v>Monthly</v>
      </c>
      <c r="O387" s="23" t="str">
        <f>INDEX('Step 2-12'!$W:$W,MATCH('Step 2-12'!$B387,'Step 2-12'!$R:$R,0))</f>
        <v>Tech</v>
      </c>
      <c r="P387" s="23" t="str">
        <f>INDEX('Step 2-12'!$Z:$Z,MATCH('Step 2-12'!$B387,'Step 2-12'!$R:$R,0))</f>
        <v>Affiliate</v>
      </c>
      <c r="AG387" t="s">
        <v>2179</v>
      </c>
      <c r="AH387" t="s">
        <v>1228</v>
      </c>
      <c r="AI387" t="s">
        <v>1246</v>
      </c>
      <c r="AJ387" s="1">
        <v>45137</v>
      </c>
      <c r="AK387" t="s">
        <v>17</v>
      </c>
      <c r="AL387" t="s">
        <v>18</v>
      </c>
      <c r="AM387">
        <v>75</v>
      </c>
      <c r="AN387">
        <v>60</v>
      </c>
      <c r="AO387" s="24" t="str">
        <f>INDEX('Step 2-12'!$Z:$Z,MATCH('Step 2-12'!$AH387,'Step 2-12'!$R:$R,0))</f>
        <v>Affiliate</v>
      </c>
      <c r="AP387" s="24" t="str">
        <f>INDEX('Step 2-12'!$V:$V,MATCH('Step 2-12'!$AH387,'Step 2-12'!$R:$R,0))</f>
        <v>Europe</v>
      </c>
      <c r="AQ387" s="24" t="str">
        <f>INDEX('Step 2-12'!$W:$W,MATCH('Step 2-12'!$AH387,'Step 2-12'!$R:$R,0))</f>
        <v>Tech</v>
      </c>
      <c r="AR387" s="24" t="str">
        <f>INDEX('Step 2-12'!$X:$X,MATCH('Step 2-12'!$AH387,'Step 2-12'!$R:$R,0))</f>
        <v>SMBs</v>
      </c>
      <c r="AS387" s="23" t="str">
        <f>INDEX('Step 2-12'!$AA:$AA,MATCH('Step 2-12'!$AH387,'Step 2-12'!$R:$R,0))</f>
        <v>Basic</v>
      </c>
      <c r="AT387" s="23" t="str">
        <f>INDEX('Step 2-12'!$AB:$AB,MATCH('Step 2-12'!$AH387,'Step 2-12'!$R:$R,0))</f>
        <v>Monthly</v>
      </c>
      <c r="AU387" s="23" t="str">
        <f>INDEX($J$20:$J$1603,MATCH($AH387,$B$20:$B$1603,0))</f>
        <v/>
      </c>
    </row>
    <row r="388" spans="1:47" x14ac:dyDescent="0.25">
      <c r="A388" t="s">
        <v>437</v>
      </c>
      <c r="B388" t="s">
        <v>419</v>
      </c>
      <c r="C388" t="s">
        <v>17</v>
      </c>
      <c r="D388" s="1" t="s">
        <v>18</v>
      </c>
      <c r="E388" s="1">
        <v>45635</v>
      </c>
      <c r="F388" s="1">
        <v>45658</v>
      </c>
      <c r="G388" t="s">
        <v>19</v>
      </c>
      <c r="H388">
        <v>75</v>
      </c>
      <c r="I388" s="23" t="str">
        <f>IF(AND(E388&lt;=EOMONTH('Step 1'!$C$7,0),F388&gt;='Step 1'!$C$7),"Yes","No")</f>
        <v>No</v>
      </c>
      <c r="J388" s="23" t="str">
        <f>IF(I388="Yes",IF(COUNTIFS($B$21:$B388,B388,$I$21:$I388,"Yes")=1,"Yes",""),"")</f>
        <v/>
      </c>
      <c r="K388" s="23" t="str">
        <f>IF(J388="Yes",IF(COUNTIFS($B:$B,B388,$F:$F,"&gt;="&amp;'Step 1'!$C$8)&gt;0,"Retained","Churned"),"")</f>
        <v/>
      </c>
      <c r="L388" s="24">
        <f>_xlfn.MINIFS($E:$E,$B:$B,B388)</f>
        <v>45077</v>
      </c>
      <c r="M388" s="24" t="str">
        <f>INDEX($C:$C,MATCH($L388,$E:$E,0))</f>
        <v>Pro</v>
      </c>
      <c r="N388" s="24" t="str">
        <f>INDEX($D:$D,MATCH($L388,$E:$E,0))</f>
        <v>Monthly</v>
      </c>
      <c r="O388" s="23" t="str">
        <f>INDEX('Step 2-12'!$W:$W,MATCH('Step 2-12'!$B388,'Step 2-12'!$R:$R,0))</f>
        <v>Tech</v>
      </c>
      <c r="P388" s="23" t="str">
        <f>INDEX('Step 2-12'!$Z:$Z,MATCH('Step 2-12'!$B388,'Step 2-12'!$R:$R,0))</f>
        <v>Affiliate</v>
      </c>
      <c r="AG388" t="s">
        <v>2180</v>
      </c>
      <c r="AH388" t="s">
        <v>1228</v>
      </c>
      <c r="AI388" t="s">
        <v>1247</v>
      </c>
      <c r="AJ388" s="1">
        <v>45168</v>
      </c>
      <c r="AK388" t="s">
        <v>17</v>
      </c>
      <c r="AL388" t="s">
        <v>18</v>
      </c>
      <c r="AM388">
        <v>75</v>
      </c>
      <c r="AN388">
        <v>60</v>
      </c>
      <c r="AO388" s="24" t="str">
        <f>INDEX('Step 2-12'!$Z:$Z,MATCH('Step 2-12'!$AH388,'Step 2-12'!$R:$R,0))</f>
        <v>Affiliate</v>
      </c>
      <c r="AP388" s="24" t="str">
        <f>INDEX('Step 2-12'!$V:$V,MATCH('Step 2-12'!$AH388,'Step 2-12'!$R:$R,0))</f>
        <v>Europe</v>
      </c>
      <c r="AQ388" s="24" t="str">
        <f>INDEX('Step 2-12'!$W:$W,MATCH('Step 2-12'!$AH388,'Step 2-12'!$R:$R,0))</f>
        <v>Tech</v>
      </c>
      <c r="AR388" s="24" t="str">
        <f>INDEX('Step 2-12'!$X:$X,MATCH('Step 2-12'!$AH388,'Step 2-12'!$R:$R,0))</f>
        <v>SMBs</v>
      </c>
      <c r="AS388" s="23" t="str">
        <f>INDEX('Step 2-12'!$AA:$AA,MATCH('Step 2-12'!$AH388,'Step 2-12'!$R:$R,0))</f>
        <v>Basic</v>
      </c>
      <c r="AT388" s="23" t="str">
        <f>INDEX('Step 2-12'!$AB:$AB,MATCH('Step 2-12'!$AH388,'Step 2-12'!$R:$R,0))</f>
        <v>Monthly</v>
      </c>
      <c r="AU388" s="23" t="str">
        <f>INDEX($J$20:$J$1603,MATCH($AH388,$B$20:$B$1603,0))</f>
        <v/>
      </c>
    </row>
    <row r="389" spans="1:47" x14ac:dyDescent="0.25">
      <c r="A389" t="s">
        <v>438</v>
      </c>
      <c r="B389" t="s">
        <v>439</v>
      </c>
      <c r="C389" t="s">
        <v>17</v>
      </c>
      <c r="D389" s="1" t="s">
        <v>18</v>
      </c>
      <c r="E389" s="1">
        <v>44623</v>
      </c>
      <c r="F389" s="1">
        <v>44653</v>
      </c>
      <c r="G389" t="s">
        <v>19</v>
      </c>
      <c r="H389">
        <v>75</v>
      </c>
      <c r="I389" s="23" t="str">
        <f>IF(AND(E389&lt;=EOMONTH('Step 1'!$C$7,0),F389&gt;='Step 1'!$C$7),"Yes","No")</f>
        <v>No</v>
      </c>
      <c r="J389" s="23" t="str">
        <f>IF(I389="Yes",IF(COUNTIFS($B$21:$B389,B389,$I$21:$I389,"Yes")=1,"Yes",""),"")</f>
        <v/>
      </c>
      <c r="K389" s="23" t="str">
        <f>IF(J389="Yes",IF(COUNTIFS($B:$B,B389,$F:$F,"&gt;="&amp;'Step 1'!$C$8)&gt;0,"Retained","Churned"),"")</f>
        <v/>
      </c>
      <c r="L389" s="24">
        <f>_xlfn.MINIFS($E:$E,$B:$B,B389)</f>
        <v>44623</v>
      </c>
      <c r="M389" s="24" t="str">
        <f>INDEX($C:$C,MATCH($L389,$E:$E,0))</f>
        <v>Basic</v>
      </c>
      <c r="N389" s="24" t="str">
        <f>INDEX($D:$D,MATCH($L389,$E:$E,0))</f>
        <v>Monthly</v>
      </c>
      <c r="O389" s="23" t="str">
        <f>INDEX('Step 2-12'!$W:$W,MATCH('Step 2-12'!$B389,'Step 2-12'!$R:$R,0))</f>
        <v>Tech</v>
      </c>
      <c r="P389" s="23" t="str">
        <f>INDEX('Step 2-12'!$Z:$Z,MATCH('Step 2-12'!$B389,'Step 2-12'!$R:$R,0))</f>
        <v>Social Media</v>
      </c>
      <c r="AG389" t="s">
        <v>2181</v>
      </c>
      <c r="AH389" t="s">
        <v>1228</v>
      </c>
      <c r="AI389" t="s">
        <v>1248</v>
      </c>
      <c r="AJ389" s="1">
        <v>45199</v>
      </c>
      <c r="AK389" t="s">
        <v>17</v>
      </c>
      <c r="AL389" t="s">
        <v>18</v>
      </c>
      <c r="AM389">
        <v>75</v>
      </c>
      <c r="AN389">
        <v>60</v>
      </c>
      <c r="AO389" s="24" t="str">
        <f>INDEX('Step 2-12'!$Z:$Z,MATCH('Step 2-12'!$AH389,'Step 2-12'!$R:$R,0))</f>
        <v>Affiliate</v>
      </c>
      <c r="AP389" s="24" t="str">
        <f>INDEX('Step 2-12'!$V:$V,MATCH('Step 2-12'!$AH389,'Step 2-12'!$R:$R,0))</f>
        <v>Europe</v>
      </c>
      <c r="AQ389" s="24" t="str">
        <f>INDEX('Step 2-12'!$W:$W,MATCH('Step 2-12'!$AH389,'Step 2-12'!$R:$R,0))</f>
        <v>Tech</v>
      </c>
      <c r="AR389" s="24" t="str">
        <f>INDEX('Step 2-12'!$X:$X,MATCH('Step 2-12'!$AH389,'Step 2-12'!$R:$R,0))</f>
        <v>SMBs</v>
      </c>
      <c r="AS389" s="23" t="str">
        <f>INDEX('Step 2-12'!$AA:$AA,MATCH('Step 2-12'!$AH389,'Step 2-12'!$R:$R,0))</f>
        <v>Basic</v>
      </c>
      <c r="AT389" s="23" t="str">
        <f>INDEX('Step 2-12'!$AB:$AB,MATCH('Step 2-12'!$AH389,'Step 2-12'!$R:$R,0))</f>
        <v>Monthly</v>
      </c>
      <c r="AU389" s="23" t="str">
        <f>INDEX($J$20:$J$1603,MATCH($AH389,$B$20:$B$1603,0))</f>
        <v/>
      </c>
    </row>
    <row r="390" spans="1:47" x14ac:dyDescent="0.25">
      <c r="A390" t="s">
        <v>440</v>
      </c>
      <c r="B390" t="s">
        <v>439</v>
      </c>
      <c r="C390" t="s">
        <v>17</v>
      </c>
      <c r="D390" s="1" t="s">
        <v>18</v>
      </c>
      <c r="E390" s="1">
        <v>44654</v>
      </c>
      <c r="F390" s="1">
        <v>44684</v>
      </c>
      <c r="G390" t="s">
        <v>19</v>
      </c>
      <c r="H390">
        <v>75</v>
      </c>
      <c r="I390" s="23" t="str">
        <f>IF(AND(E390&lt;=EOMONTH('Step 1'!$C$7,0),F390&gt;='Step 1'!$C$7),"Yes","No")</f>
        <v>No</v>
      </c>
      <c r="J390" s="23" t="str">
        <f>IF(I390="Yes",IF(COUNTIFS($B$21:$B390,B390,$I$21:$I390,"Yes")=1,"Yes",""),"")</f>
        <v/>
      </c>
      <c r="K390" s="23" t="str">
        <f>IF(J390="Yes",IF(COUNTIFS($B:$B,B390,$F:$F,"&gt;="&amp;'Step 1'!$C$8)&gt;0,"Retained","Churned"),"")</f>
        <v/>
      </c>
      <c r="L390" s="24">
        <f>_xlfn.MINIFS($E:$E,$B:$B,B390)</f>
        <v>44623</v>
      </c>
      <c r="M390" s="24" t="str">
        <f>INDEX($C:$C,MATCH($L390,$E:$E,0))</f>
        <v>Basic</v>
      </c>
      <c r="N390" s="24" t="str">
        <f>INDEX($D:$D,MATCH($L390,$E:$E,0))</f>
        <v>Monthly</v>
      </c>
      <c r="O390" s="23" t="str">
        <f>INDEX('Step 2-12'!$W:$W,MATCH('Step 2-12'!$B390,'Step 2-12'!$R:$R,0))</f>
        <v>Tech</v>
      </c>
      <c r="P390" s="23" t="str">
        <f>INDEX('Step 2-12'!$Z:$Z,MATCH('Step 2-12'!$B390,'Step 2-12'!$R:$R,0))</f>
        <v>Social Media</v>
      </c>
      <c r="AG390" t="s">
        <v>2182</v>
      </c>
      <c r="AH390" t="s">
        <v>1228</v>
      </c>
      <c r="AI390" t="s">
        <v>1248</v>
      </c>
      <c r="AJ390" s="1">
        <v>45229</v>
      </c>
      <c r="AK390" t="s">
        <v>17</v>
      </c>
      <c r="AL390" t="s">
        <v>18</v>
      </c>
      <c r="AM390">
        <v>75</v>
      </c>
      <c r="AN390">
        <v>60</v>
      </c>
      <c r="AO390" s="24" t="str">
        <f>INDEX('Step 2-12'!$Z:$Z,MATCH('Step 2-12'!$AH390,'Step 2-12'!$R:$R,0))</f>
        <v>Affiliate</v>
      </c>
      <c r="AP390" s="24" t="str">
        <f>INDEX('Step 2-12'!$V:$V,MATCH('Step 2-12'!$AH390,'Step 2-12'!$R:$R,0))</f>
        <v>Europe</v>
      </c>
      <c r="AQ390" s="24" t="str">
        <f>INDEX('Step 2-12'!$W:$W,MATCH('Step 2-12'!$AH390,'Step 2-12'!$R:$R,0))</f>
        <v>Tech</v>
      </c>
      <c r="AR390" s="24" t="str">
        <f>INDEX('Step 2-12'!$X:$X,MATCH('Step 2-12'!$AH390,'Step 2-12'!$R:$R,0))</f>
        <v>SMBs</v>
      </c>
      <c r="AS390" s="23" t="str">
        <f>INDEX('Step 2-12'!$AA:$AA,MATCH('Step 2-12'!$AH390,'Step 2-12'!$R:$R,0))</f>
        <v>Basic</v>
      </c>
      <c r="AT390" s="23" t="str">
        <f>INDEX('Step 2-12'!$AB:$AB,MATCH('Step 2-12'!$AH390,'Step 2-12'!$R:$R,0))</f>
        <v>Monthly</v>
      </c>
      <c r="AU390" s="23" t="str">
        <f>INDEX($J$20:$J$1603,MATCH($AH390,$B$20:$B$1603,0))</f>
        <v/>
      </c>
    </row>
    <row r="391" spans="1:47" x14ac:dyDescent="0.25">
      <c r="A391" t="s">
        <v>441</v>
      </c>
      <c r="B391" t="s">
        <v>439</v>
      </c>
      <c r="C391" t="s">
        <v>17</v>
      </c>
      <c r="D391" s="1" t="s">
        <v>18</v>
      </c>
      <c r="E391" s="1">
        <v>44685</v>
      </c>
      <c r="F391" s="1">
        <v>44715</v>
      </c>
      <c r="G391" t="s">
        <v>73</v>
      </c>
      <c r="H391">
        <v>75</v>
      </c>
      <c r="I391" s="23" t="str">
        <f>IF(AND(E391&lt;=EOMONTH('Step 1'!$C$7,0),F391&gt;='Step 1'!$C$7),"Yes","No")</f>
        <v>No</v>
      </c>
      <c r="J391" s="23" t="str">
        <f>IF(I391="Yes",IF(COUNTIFS($B$21:$B391,B391,$I$21:$I391,"Yes")=1,"Yes",""),"")</f>
        <v/>
      </c>
      <c r="K391" s="23" t="str">
        <f>IF(J391="Yes",IF(COUNTIFS($B:$B,B391,$F:$F,"&gt;="&amp;'Step 1'!$C$8)&gt;0,"Retained","Churned"),"")</f>
        <v/>
      </c>
      <c r="L391" s="24">
        <f>_xlfn.MINIFS($E:$E,$B:$B,B391)</f>
        <v>44623</v>
      </c>
      <c r="M391" s="24" t="str">
        <f>INDEX($C:$C,MATCH($L391,$E:$E,0))</f>
        <v>Basic</v>
      </c>
      <c r="N391" s="24" t="str">
        <f>INDEX($D:$D,MATCH($L391,$E:$E,0))</f>
        <v>Monthly</v>
      </c>
      <c r="O391" s="23" t="str">
        <f>INDEX('Step 2-12'!$W:$W,MATCH('Step 2-12'!$B391,'Step 2-12'!$R:$R,0))</f>
        <v>Tech</v>
      </c>
      <c r="P391" s="23" t="str">
        <f>INDEX('Step 2-12'!$Z:$Z,MATCH('Step 2-12'!$B391,'Step 2-12'!$R:$R,0))</f>
        <v>Social Media</v>
      </c>
      <c r="AG391" t="s">
        <v>2183</v>
      </c>
      <c r="AH391" t="s">
        <v>1228</v>
      </c>
      <c r="AI391" t="s">
        <v>1249</v>
      </c>
      <c r="AJ391" s="1">
        <v>45230</v>
      </c>
      <c r="AK391" t="s">
        <v>17</v>
      </c>
      <c r="AL391" t="s">
        <v>18</v>
      </c>
      <c r="AM391">
        <v>75</v>
      </c>
      <c r="AN391">
        <v>60</v>
      </c>
      <c r="AO391" s="24" t="str">
        <f>INDEX('Step 2-12'!$Z:$Z,MATCH('Step 2-12'!$AH391,'Step 2-12'!$R:$R,0))</f>
        <v>Affiliate</v>
      </c>
      <c r="AP391" s="24" t="str">
        <f>INDEX('Step 2-12'!$V:$V,MATCH('Step 2-12'!$AH391,'Step 2-12'!$R:$R,0))</f>
        <v>Europe</v>
      </c>
      <c r="AQ391" s="24" t="str">
        <f>INDEX('Step 2-12'!$W:$W,MATCH('Step 2-12'!$AH391,'Step 2-12'!$R:$R,0))</f>
        <v>Tech</v>
      </c>
      <c r="AR391" s="24" t="str">
        <f>INDEX('Step 2-12'!$X:$X,MATCH('Step 2-12'!$AH391,'Step 2-12'!$R:$R,0))</f>
        <v>SMBs</v>
      </c>
      <c r="AS391" s="23" t="str">
        <f>INDEX('Step 2-12'!$AA:$AA,MATCH('Step 2-12'!$AH391,'Step 2-12'!$R:$R,0))</f>
        <v>Basic</v>
      </c>
      <c r="AT391" s="23" t="str">
        <f>INDEX('Step 2-12'!$AB:$AB,MATCH('Step 2-12'!$AH391,'Step 2-12'!$R:$R,0))</f>
        <v>Monthly</v>
      </c>
      <c r="AU391" s="23" t="str">
        <f>INDEX($J$20:$J$1603,MATCH($AH391,$B$20:$B$1603,0))</f>
        <v/>
      </c>
    </row>
    <row r="392" spans="1:47" x14ac:dyDescent="0.25">
      <c r="A392" t="s">
        <v>442</v>
      </c>
      <c r="B392" t="s">
        <v>439</v>
      </c>
      <c r="C392" t="s">
        <v>50</v>
      </c>
      <c r="D392" s="1" t="s">
        <v>18</v>
      </c>
      <c r="E392" s="1">
        <v>44716</v>
      </c>
      <c r="F392" s="1">
        <v>44746</v>
      </c>
      <c r="G392" t="s">
        <v>19</v>
      </c>
      <c r="H392">
        <v>135</v>
      </c>
      <c r="I392" s="23" t="str">
        <f>IF(AND(E392&lt;=EOMONTH('Step 1'!$C$7,0),F392&gt;='Step 1'!$C$7),"Yes","No")</f>
        <v>No</v>
      </c>
      <c r="J392" s="23" t="str">
        <f>IF(I392="Yes",IF(COUNTIFS($B$21:$B392,B392,$I$21:$I392,"Yes")=1,"Yes",""),"")</f>
        <v/>
      </c>
      <c r="K392" s="23" t="str">
        <f>IF(J392="Yes",IF(COUNTIFS($B:$B,B392,$F:$F,"&gt;="&amp;'Step 1'!$C$8)&gt;0,"Retained","Churned"),"")</f>
        <v/>
      </c>
      <c r="L392" s="24">
        <f>_xlfn.MINIFS($E:$E,$B:$B,B392)</f>
        <v>44623</v>
      </c>
      <c r="M392" s="24" t="str">
        <f>INDEX($C:$C,MATCH($L392,$E:$E,0))</f>
        <v>Basic</v>
      </c>
      <c r="N392" s="24" t="str">
        <f>INDEX($D:$D,MATCH($L392,$E:$E,0))</f>
        <v>Monthly</v>
      </c>
      <c r="O392" s="23" t="str">
        <f>INDEX('Step 2-12'!$W:$W,MATCH('Step 2-12'!$B392,'Step 2-12'!$R:$R,0))</f>
        <v>Tech</v>
      </c>
      <c r="P392" s="23" t="str">
        <f>INDEX('Step 2-12'!$Z:$Z,MATCH('Step 2-12'!$B392,'Step 2-12'!$R:$R,0))</f>
        <v>Social Media</v>
      </c>
      <c r="AG392" t="s">
        <v>2184</v>
      </c>
      <c r="AH392" t="s">
        <v>1228</v>
      </c>
      <c r="AI392" t="s">
        <v>1249</v>
      </c>
      <c r="AJ392" s="1">
        <v>45260</v>
      </c>
      <c r="AK392" t="s">
        <v>17</v>
      </c>
      <c r="AL392" t="s">
        <v>18</v>
      </c>
      <c r="AM392">
        <v>75</v>
      </c>
      <c r="AN392">
        <v>60</v>
      </c>
      <c r="AO392" s="24" t="str">
        <f>INDEX('Step 2-12'!$Z:$Z,MATCH('Step 2-12'!$AH392,'Step 2-12'!$R:$R,0))</f>
        <v>Affiliate</v>
      </c>
      <c r="AP392" s="24" t="str">
        <f>INDEX('Step 2-12'!$V:$V,MATCH('Step 2-12'!$AH392,'Step 2-12'!$R:$R,0))</f>
        <v>Europe</v>
      </c>
      <c r="AQ392" s="24" t="str">
        <f>INDEX('Step 2-12'!$W:$W,MATCH('Step 2-12'!$AH392,'Step 2-12'!$R:$R,0))</f>
        <v>Tech</v>
      </c>
      <c r="AR392" s="24" t="str">
        <f>INDEX('Step 2-12'!$X:$X,MATCH('Step 2-12'!$AH392,'Step 2-12'!$R:$R,0))</f>
        <v>SMBs</v>
      </c>
      <c r="AS392" s="23" t="str">
        <f>INDEX('Step 2-12'!$AA:$AA,MATCH('Step 2-12'!$AH392,'Step 2-12'!$R:$R,0))</f>
        <v>Basic</v>
      </c>
      <c r="AT392" s="23" t="str">
        <f>INDEX('Step 2-12'!$AB:$AB,MATCH('Step 2-12'!$AH392,'Step 2-12'!$R:$R,0))</f>
        <v>Monthly</v>
      </c>
      <c r="AU392" s="23" t="str">
        <f>INDEX($J$20:$J$1603,MATCH($AH392,$B$20:$B$1603,0))</f>
        <v/>
      </c>
    </row>
    <row r="393" spans="1:47" x14ac:dyDescent="0.25">
      <c r="A393" t="s">
        <v>443</v>
      </c>
      <c r="B393" t="s">
        <v>439</v>
      </c>
      <c r="C393" t="s">
        <v>50</v>
      </c>
      <c r="D393" s="1" t="s">
        <v>18</v>
      </c>
      <c r="E393" s="1">
        <v>44747</v>
      </c>
      <c r="F393" s="1">
        <v>44777</v>
      </c>
      <c r="G393" t="s">
        <v>19</v>
      </c>
      <c r="H393">
        <v>135</v>
      </c>
      <c r="I393" s="23" t="str">
        <f>IF(AND(E393&lt;=EOMONTH('Step 1'!$C$7,0),F393&gt;='Step 1'!$C$7),"Yes","No")</f>
        <v>No</v>
      </c>
      <c r="J393" s="23" t="str">
        <f>IF(I393="Yes",IF(COUNTIFS($B$21:$B393,B393,$I$21:$I393,"Yes")=1,"Yes",""),"")</f>
        <v/>
      </c>
      <c r="K393" s="23" t="str">
        <f>IF(J393="Yes",IF(COUNTIFS($B:$B,B393,$F:$F,"&gt;="&amp;'Step 1'!$C$8)&gt;0,"Retained","Churned"),"")</f>
        <v/>
      </c>
      <c r="L393" s="24">
        <f>_xlfn.MINIFS($E:$E,$B:$B,B393)</f>
        <v>44623</v>
      </c>
      <c r="M393" s="24" t="str">
        <f>INDEX($C:$C,MATCH($L393,$E:$E,0))</f>
        <v>Basic</v>
      </c>
      <c r="N393" s="24" t="str">
        <f>INDEX($D:$D,MATCH($L393,$E:$E,0))</f>
        <v>Monthly</v>
      </c>
      <c r="O393" s="23" t="str">
        <f>INDEX('Step 2-12'!$W:$W,MATCH('Step 2-12'!$B393,'Step 2-12'!$R:$R,0))</f>
        <v>Tech</v>
      </c>
      <c r="P393" s="23" t="str">
        <f>INDEX('Step 2-12'!$Z:$Z,MATCH('Step 2-12'!$B393,'Step 2-12'!$R:$R,0))</f>
        <v>Social Media</v>
      </c>
      <c r="AG393" t="s">
        <v>2185</v>
      </c>
      <c r="AH393" t="s">
        <v>1228</v>
      </c>
      <c r="AI393" t="s">
        <v>1250</v>
      </c>
      <c r="AJ393" s="1">
        <v>45261</v>
      </c>
      <c r="AK393" t="s">
        <v>17</v>
      </c>
      <c r="AL393" t="s">
        <v>18</v>
      </c>
      <c r="AM393">
        <v>75</v>
      </c>
      <c r="AN393">
        <v>60</v>
      </c>
      <c r="AO393" s="24" t="str">
        <f>INDEX('Step 2-12'!$Z:$Z,MATCH('Step 2-12'!$AH393,'Step 2-12'!$R:$R,0))</f>
        <v>Affiliate</v>
      </c>
      <c r="AP393" s="24" t="str">
        <f>INDEX('Step 2-12'!$V:$V,MATCH('Step 2-12'!$AH393,'Step 2-12'!$R:$R,0))</f>
        <v>Europe</v>
      </c>
      <c r="AQ393" s="24" t="str">
        <f>INDEX('Step 2-12'!$W:$W,MATCH('Step 2-12'!$AH393,'Step 2-12'!$R:$R,0))</f>
        <v>Tech</v>
      </c>
      <c r="AR393" s="24" t="str">
        <f>INDEX('Step 2-12'!$X:$X,MATCH('Step 2-12'!$AH393,'Step 2-12'!$R:$R,0))</f>
        <v>SMBs</v>
      </c>
      <c r="AS393" s="23" t="str">
        <f>INDEX('Step 2-12'!$AA:$AA,MATCH('Step 2-12'!$AH393,'Step 2-12'!$R:$R,0))</f>
        <v>Basic</v>
      </c>
      <c r="AT393" s="23" t="str">
        <f>INDEX('Step 2-12'!$AB:$AB,MATCH('Step 2-12'!$AH393,'Step 2-12'!$R:$R,0))</f>
        <v>Monthly</v>
      </c>
      <c r="AU393" s="23" t="str">
        <f>INDEX($J$20:$J$1603,MATCH($AH393,$B$20:$B$1603,0))</f>
        <v/>
      </c>
    </row>
    <row r="394" spans="1:47" x14ac:dyDescent="0.25">
      <c r="A394" t="s">
        <v>444</v>
      </c>
      <c r="B394" t="s">
        <v>439</v>
      </c>
      <c r="C394" t="s">
        <v>50</v>
      </c>
      <c r="D394" s="1" t="s">
        <v>18</v>
      </c>
      <c r="E394" s="1">
        <v>44778</v>
      </c>
      <c r="F394" s="1">
        <v>44808</v>
      </c>
      <c r="G394" t="s">
        <v>19</v>
      </c>
      <c r="H394">
        <v>135</v>
      </c>
      <c r="I394" s="23" t="str">
        <f>IF(AND(E394&lt;=EOMONTH('Step 1'!$C$7,0),F394&gt;='Step 1'!$C$7),"Yes","No")</f>
        <v>No</v>
      </c>
      <c r="J394" s="23" t="str">
        <f>IF(I394="Yes",IF(COUNTIFS($B$21:$B394,B394,$I$21:$I394,"Yes")=1,"Yes",""),"")</f>
        <v/>
      </c>
      <c r="K394" s="23" t="str">
        <f>IF(J394="Yes",IF(COUNTIFS($B:$B,B394,$F:$F,"&gt;="&amp;'Step 1'!$C$8)&gt;0,"Retained","Churned"),"")</f>
        <v/>
      </c>
      <c r="L394" s="24">
        <f>_xlfn.MINIFS($E:$E,$B:$B,B394)</f>
        <v>44623</v>
      </c>
      <c r="M394" s="24" t="str">
        <f>INDEX($C:$C,MATCH($L394,$E:$E,0))</f>
        <v>Basic</v>
      </c>
      <c r="N394" s="24" t="str">
        <f>INDEX($D:$D,MATCH($L394,$E:$E,0))</f>
        <v>Monthly</v>
      </c>
      <c r="O394" s="23" t="str">
        <f>INDEX('Step 2-12'!$W:$W,MATCH('Step 2-12'!$B394,'Step 2-12'!$R:$R,0))</f>
        <v>Tech</v>
      </c>
      <c r="P394" s="23" t="str">
        <f>INDEX('Step 2-12'!$Z:$Z,MATCH('Step 2-12'!$B394,'Step 2-12'!$R:$R,0))</f>
        <v>Social Media</v>
      </c>
      <c r="AG394" t="s">
        <v>2186</v>
      </c>
      <c r="AH394" t="s">
        <v>1228</v>
      </c>
      <c r="AI394" t="s">
        <v>1251</v>
      </c>
      <c r="AJ394" s="1">
        <v>45292</v>
      </c>
      <c r="AK394" t="s">
        <v>17</v>
      </c>
      <c r="AL394" t="s">
        <v>18</v>
      </c>
      <c r="AM394">
        <v>75</v>
      </c>
      <c r="AN394">
        <v>60</v>
      </c>
      <c r="AO394" s="24" t="str">
        <f>INDEX('Step 2-12'!$Z:$Z,MATCH('Step 2-12'!$AH394,'Step 2-12'!$R:$R,0))</f>
        <v>Affiliate</v>
      </c>
      <c r="AP394" s="24" t="str">
        <f>INDEX('Step 2-12'!$V:$V,MATCH('Step 2-12'!$AH394,'Step 2-12'!$R:$R,0))</f>
        <v>Europe</v>
      </c>
      <c r="AQ394" s="24" t="str">
        <f>INDEX('Step 2-12'!$W:$W,MATCH('Step 2-12'!$AH394,'Step 2-12'!$R:$R,0))</f>
        <v>Tech</v>
      </c>
      <c r="AR394" s="24" t="str">
        <f>INDEX('Step 2-12'!$X:$X,MATCH('Step 2-12'!$AH394,'Step 2-12'!$R:$R,0))</f>
        <v>SMBs</v>
      </c>
      <c r="AS394" s="23" t="str">
        <f>INDEX('Step 2-12'!$AA:$AA,MATCH('Step 2-12'!$AH394,'Step 2-12'!$R:$R,0))</f>
        <v>Basic</v>
      </c>
      <c r="AT394" s="23" t="str">
        <f>INDEX('Step 2-12'!$AB:$AB,MATCH('Step 2-12'!$AH394,'Step 2-12'!$R:$R,0))</f>
        <v>Monthly</v>
      </c>
      <c r="AU394" s="23" t="str">
        <f>INDEX($J$20:$J$1603,MATCH($AH394,$B$20:$B$1603,0))</f>
        <v/>
      </c>
    </row>
    <row r="395" spans="1:47" x14ac:dyDescent="0.25">
      <c r="A395" t="s">
        <v>445</v>
      </c>
      <c r="B395" t="s">
        <v>439</v>
      </c>
      <c r="C395" t="s">
        <v>50</v>
      </c>
      <c r="D395" s="1" t="s">
        <v>18</v>
      </c>
      <c r="E395" s="1">
        <v>44809</v>
      </c>
      <c r="F395" s="1">
        <v>44839</v>
      </c>
      <c r="G395" t="s">
        <v>19</v>
      </c>
      <c r="H395">
        <v>135</v>
      </c>
      <c r="I395" s="23" t="str">
        <f>IF(AND(E395&lt;=EOMONTH('Step 1'!$C$7,0),F395&gt;='Step 1'!$C$7),"Yes","No")</f>
        <v>No</v>
      </c>
      <c r="J395" s="23" t="str">
        <f>IF(I395="Yes",IF(COUNTIFS($B$21:$B395,B395,$I$21:$I395,"Yes")=1,"Yes",""),"")</f>
        <v/>
      </c>
      <c r="K395" s="23" t="str">
        <f>IF(J395="Yes",IF(COUNTIFS($B:$B,B395,$F:$F,"&gt;="&amp;'Step 1'!$C$8)&gt;0,"Retained","Churned"),"")</f>
        <v/>
      </c>
      <c r="L395" s="24">
        <f>_xlfn.MINIFS($E:$E,$B:$B,B395)</f>
        <v>44623</v>
      </c>
      <c r="M395" s="24" t="str">
        <f>INDEX($C:$C,MATCH($L395,$E:$E,0))</f>
        <v>Basic</v>
      </c>
      <c r="N395" s="24" t="str">
        <f>INDEX($D:$D,MATCH($L395,$E:$E,0))</f>
        <v>Monthly</v>
      </c>
      <c r="O395" s="23" t="str">
        <f>INDEX('Step 2-12'!$W:$W,MATCH('Step 2-12'!$B395,'Step 2-12'!$R:$R,0))</f>
        <v>Tech</v>
      </c>
      <c r="P395" s="23" t="str">
        <f>INDEX('Step 2-12'!$Z:$Z,MATCH('Step 2-12'!$B395,'Step 2-12'!$R:$R,0))</f>
        <v>Social Media</v>
      </c>
      <c r="AG395" t="s">
        <v>2187</v>
      </c>
      <c r="AH395" t="s">
        <v>1228</v>
      </c>
      <c r="AI395" t="s">
        <v>1252</v>
      </c>
      <c r="AJ395" s="1">
        <v>45323</v>
      </c>
      <c r="AK395" t="s">
        <v>50</v>
      </c>
      <c r="AL395" t="s">
        <v>18</v>
      </c>
      <c r="AM395">
        <v>135</v>
      </c>
      <c r="AN395">
        <v>110.7</v>
      </c>
      <c r="AO395" s="24" t="str">
        <f>INDEX('Step 2-12'!$Z:$Z,MATCH('Step 2-12'!$AH395,'Step 2-12'!$R:$R,0))</f>
        <v>Affiliate</v>
      </c>
      <c r="AP395" s="24" t="str">
        <f>INDEX('Step 2-12'!$V:$V,MATCH('Step 2-12'!$AH395,'Step 2-12'!$R:$R,0))</f>
        <v>Europe</v>
      </c>
      <c r="AQ395" s="24" t="str">
        <f>INDEX('Step 2-12'!$W:$W,MATCH('Step 2-12'!$AH395,'Step 2-12'!$R:$R,0))</f>
        <v>Tech</v>
      </c>
      <c r="AR395" s="24" t="str">
        <f>INDEX('Step 2-12'!$X:$X,MATCH('Step 2-12'!$AH395,'Step 2-12'!$R:$R,0))</f>
        <v>SMBs</v>
      </c>
      <c r="AS395" s="23" t="str">
        <f>INDEX('Step 2-12'!$AA:$AA,MATCH('Step 2-12'!$AH395,'Step 2-12'!$R:$R,0))</f>
        <v>Basic</v>
      </c>
      <c r="AT395" s="23" t="str">
        <f>INDEX('Step 2-12'!$AB:$AB,MATCH('Step 2-12'!$AH395,'Step 2-12'!$R:$R,0))</f>
        <v>Monthly</v>
      </c>
      <c r="AU395" s="23" t="str">
        <f>INDEX($J$20:$J$1603,MATCH($AH395,$B$20:$B$1603,0))</f>
        <v/>
      </c>
    </row>
    <row r="396" spans="1:47" x14ac:dyDescent="0.25">
      <c r="A396" t="s">
        <v>446</v>
      </c>
      <c r="B396" t="s">
        <v>439</v>
      </c>
      <c r="C396" t="s">
        <v>50</v>
      </c>
      <c r="D396" s="1" t="s">
        <v>18</v>
      </c>
      <c r="E396" s="1">
        <v>44840</v>
      </c>
      <c r="F396" s="1">
        <v>44870</v>
      </c>
      <c r="G396" t="s">
        <v>19</v>
      </c>
      <c r="H396">
        <v>135</v>
      </c>
      <c r="I396" s="23" t="str">
        <f>IF(AND(E396&lt;=EOMONTH('Step 1'!$C$7,0),F396&gt;='Step 1'!$C$7),"Yes","No")</f>
        <v>No</v>
      </c>
      <c r="J396" s="23" t="str">
        <f>IF(I396="Yes",IF(COUNTIFS($B$21:$B396,B396,$I$21:$I396,"Yes")=1,"Yes",""),"")</f>
        <v/>
      </c>
      <c r="K396" s="23" t="str">
        <f>IF(J396="Yes",IF(COUNTIFS($B:$B,B396,$F:$F,"&gt;="&amp;'Step 1'!$C$8)&gt;0,"Retained","Churned"),"")</f>
        <v/>
      </c>
      <c r="L396" s="24">
        <f>_xlfn.MINIFS($E:$E,$B:$B,B396)</f>
        <v>44623</v>
      </c>
      <c r="M396" s="24" t="str">
        <f>INDEX($C:$C,MATCH($L396,$E:$E,0))</f>
        <v>Basic</v>
      </c>
      <c r="N396" s="24" t="str">
        <f>INDEX($D:$D,MATCH($L396,$E:$E,0))</f>
        <v>Monthly</v>
      </c>
      <c r="O396" s="23" t="str">
        <f>INDEX('Step 2-12'!$W:$W,MATCH('Step 2-12'!$B396,'Step 2-12'!$R:$R,0))</f>
        <v>Tech</v>
      </c>
      <c r="P396" s="23" t="str">
        <f>INDEX('Step 2-12'!$Z:$Z,MATCH('Step 2-12'!$B396,'Step 2-12'!$R:$R,0))</f>
        <v>Social Media</v>
      </c>
      <c r="AG396" t="s">
        <v>2188</v>
      </c>
      <c r="AH396" t="s">
        <v>1228</v>
      </c>
      <c r="AI396" t="s">
        <v>1252</v>
      </c>
      <c r="AJ396" s="1">
        <v>45352</v>
      </c>
      <c r="AK396" t="s">
        <v>50</v>
      </c>
      <c r="AL396" t="s">
        <v>18</v>
      </c>
      <c r="AM396">
        <v>135</v>
      </c>
      <c r="AN396">
        <v>110.7</v>
      </c>
      <c r="AO396" s="24" t="str">
        <f>INDEX('Step 2-12'!$Z:$Z,MATCH('Step 2-12'!$AH396,'Step 2-12'!$R:$R,0))</f>
        <v>Affiliate</v>
      </c>
      <c r="AP396" s="24" t="str">
        <f>INDEX('Step 2-12'!$V:$V,MATCH('Step 2-12'!$AH396,'Step 2-12'!$R:$R,0))</f>
        <v>Europe</v>
      </c>
      <c r="AQ396" s="24" t="str">
        <f>INDEX('Step 2-12'!$W:$W,MATCH('Step 2-12'!$AH396,'Step 2-12'!$R:$R,0))</f>
        <v>Tech</v>
      </c>
      <c r="AR396" s="24" t="str">
        <f>INDEX('Step 2-12'!$X:$X,MATCH('Step 2-12'!$AH396,'Step 2-12'!$R:$R,0))</f>
        <v>SMBs</v>
      </c>
      <c r="AS396" s="23" t="str">
        <f>INDEX('Step 2-12'!$AA:$AA,MATCH('Step 2-12'!$AH396,'Step 2-12'!$R:$R,0))</f>
        <v>Basic</v>
      </c>
      <c r="AT396" s="23" t="str">
        <f>INDEX('Step 2-12'!$AB:$AB,MATCH('Step 2-12'!$AH396,'Step 2-12'!$R:$R,0))</f>
        <v>Monthly</v>
      </c>
      <c r="AU396" s="23" t="str">
        <f>INDEX($J$20:$J$1603,MATCH($AH396,$B$20:$B$1603,0))</f>
        <v/>
      </c>
    </row>
    <row r="397" spans="1:47" x14ac:dyDescent="0.25">
      <c r="A397" t="s">
        <v>447</v>
      </c>
      <c r="B397" t="s">
        <v>439</v>
      </c>
      <c r="C397" t="s">
        <v>50</v>
      </c>
      <c r="D397" s="1" t="s">
        <v>18</v>
      </c>
      <c r="E397" s="1">
        <v>44871</v>
      </c>
      <c r="F397" s="1">
        <v>44901</v>
      </c>
      <c r="G397" t="s">
        <v>73</v>
      </c>
      <c r="H397">
        <v>135</v>
      </c>
      <c r="I397" s="23" t="str">
        <f>IF(AND(E397&lt;=EOMONTH('Step 1'!$C$7,0),F397&gt;='Step 1'!$C$7),"Yes","No")</f>
        <v>No</v>
      </c>
      <c r="J397" s="23" t="str">
        <f>IF(I397="Yes",IF(COUNTIFS($B$21:$B397,B397,$I$21:$I397,"Yes")=1,"Yes",""),"")</f>
        <v/>
      </c>
      <c r="K397" s="23" t="str">
        <f>IF(J397="Yes",IF(COUNTIFS($B:$B,B397,$F:$F,"&gt;="&amp;'Step 1'!$C$8)&gt;0,"Retained","Churned"),"")</f>
        <v/>
      </c>
      <c r="L397" s="24">
        <f>_xlfn.MINIFS($E:$E,$B:$B,B397)</f>
        <v>44623</v>
      </c>
      <c r="M397" s="24" t="str">
        <f>INDEX($C:$C,MATCH($L397,$E:$E,0))</f>
        <v>Basic</v>
      </c>
      <c r="N397" s="24" t="str">
        <f>INDEX($D:$D,MATCH($L397,$E:$E,0))</f>
        <v>Monthly</v>
      </c>
      <c r="O397" s="23" t="str">
        <f>INDEX('Step 2-12'!$W:$W,MATCH('Step 2-12'!$B397,'Step 2-12'!$R:$R,0))</f>
        <v>Tech</v>
      </c>
      <c r="P397" s="23" t="str">
        <f>INDEX('Step 2-12'!$Z:$Z,MATCH('Step 2-12'!$B397,'Step 2-12'!$R:$R,0))</f>
        <v>Social Media</v>
      </c>
      <c r="AG397" t="s">
        <v>2189</v>
      </c>
      <c r="AH397" t="s">
        <v>1228</v>
      </c>
      <c r="AI397" t="s">
        <v>1253</v>
      </c>
      <c r="AJ397" s="1">
        <v>45354</v>
      </c>
      <c r="AK397" t="s">
        <v>50</v>
      </c>
      <c r="AL397" t="s">
        <v>18</v>
      </c>
      <c r="AM397">
        <v>135</v>
      </c>
      <c r="AN397">
        <v>110.7</v>
      </c>
      <c r="AO397" s="24" t="str">
        <f>INDEX('Step 2-12'!$Z:$Z,MATCH('Step 2-12'!$AH397,'Step 2-12'!$R:$R,0))</f>
        <v>Affiliate</v>
      </c>
      <c r="AP397" s="24" t="str">
        <f>INDEX('Step 2-12'!$V:$V,MATCH('Step 2-12'!$AH397,'Step 2-12'!$R:$R,0))</f>
        <v>Europe</v>
      </c>
      <c r="AQ397" s="24" t="str">
        <f>INDEX('Step 2-12'!$W:$W,MATCH('Step 2-12'!$AH397,'Step 2-12'!$R:$R,0))</f>
        <v>Tech</v>
      </c>
      <c r="AR397" s="24" t="str">
        <f>INDEX('Step 2-12'!$X:$X,MATCH('Step 2-12'!$AH397,'Step 2-12'!$R:$R,0))</f>
        <v>SMBs</v>
      </c>
      <c r="AS397" s="23" t="str">
        <f>INDEX('Step 2-12'!$AA:$AA,MATCH('Step 2-12'!$AH397,'Step 2-12'!$R:$R,0))</f>
        <v>Basic</v>
      </c>
      <c r="AT397" s="23" t="str">
        <f>INDEX('Step 2-12'!$AB:$AB,MATCH('Step 2-12'!$AH397,'Step 2-12'!$R:$R,0))</f>
        <v>Monthly</v>
      </c>
      <c r="AU397" s="23" t="str">
        <f>INDEX($J$20:$J$1603,MATCH($AH397,$B$20:$B$1603,0))</f>
        <v/>
      </c>
    </row>
    <row r="398" spans="1:47" x14ac:dyDescent="0.25">
      <c r="A398" t="s">
        <v>448</v>
      </c>
      <c r="B398" t="s">
        <v>439</v>
      </c>
      <c r="C398" t="s">
        <v>86</v>
      </c>
      <c r="D398" s="1" t="s">
        <v>18</v>
      </c>
      <c r="E398" s="1">
        <v>44902</v>
      </c>
      <c r="F398" s="1">
        <v>44932</v>
      </c>
      <c r="G398" t="s">
        <v>55</v>
      </c>
      <c r="H398">
        <v>315</v>
      </c>
      <c r="I398" s="23" t="str">
        <f>IF(AND(E398&lt;=EOMONTH('Step 1'!$C$7,0),F398&gt;='Step 1'!$C$7),"Yes","No")</f>
        <v>Yes</v>
      </c>
      <c r="J398" s="23" t="str">
        <f>IF(I398="Yes",IF(COUNTIFS($B$21:$B398,B398,$I$21:$I398,"Yes")=1,"Yes",""),"")</f>
        <v>Yes</v>
      </c>
      <c r="K398" s="23" t="str">
        <f>IF(J398="Yes",IF(COUNTIFS($B:$B,B398,$F:$F,"&gt;="&amp;'Step 1'!$C$8)&gt;0,"Retained","Churned"),"")</f>
        <v>Retained</v>
      </c>
      <c r="L398" s="24">
        <f>_xlfn.MINIFS($E:$E,$B:$B,B398)</f>
        <v>44623</v>
      </c>
      <c r="M398" s="24" t="str">
        <f>INDEX($C:$C,MATCH($L398,$E:$E,0))</f>
        <v>Basic</v>
      </c>
      <c r="N398" s="24" t="str">
        <f>INDEX($D:$D,MATCH($L398,$E:$E,0))</f>
        <v>Monthly</v>
      </c>
      <c r="O398" s="23" t="str">
        <f>INDEX('Step 2-12'!$W:$W,MATCH('Step 2-12'!$B398,'Step 2-12'!$R:$R,0))</f>
        <v>Tech</v>
      </c>
      <c r="P398" s="23" t="str">
        <f>INDEX('Step 2-12'!$Z:$Z,MATCH('Step 2-12'!$B398,'Step 2-12'!$R:$R,0))</f>
        <v>Social Media</v>
      </c>
      <c r="AG398" t="s">
        <v>2190</v>
      </c>
      <c r="AH398" t="s">
        <v>712</v>
      </c>
      <c r="AI398" t="s">
        <v>711</v>
      </c>
      <c r="AJ398" s="1">
        <v>44822</v>
      </c>
      <c r="AK398" t="s">
        <v>17</v>
      </c>
      <c r="AL398" t="s">
        <v>18</v>
      </c>
      <c r="AM398">
        <v>75</v>
      </c>
      <c r="AN398">
        <v>60</v>
      </c>
      <c r="AO398" s="24" t="str">
        <f>INDEX('Step 2-12'!$Z:$Z,MATCH('Step 2-12'!$AH398,'Step 2-12'!$R:$R,0))</f>
        <v>Email</v>
      </c>
      <c r="AP398" s="24" t="str">
        <f>INDEX('Step 2-12'!$V:$V,MATCH('Step 2-12'!$AH398,'Step 2-12'!$R:$R,0))</f>
        <v>Asia-Pacific</v>
      </c>
      <c r="AQ398" s="24" t="str">
        <f>INDEX('Step 2-12'!$W:$W,MATCH('Step 2-12'!$AH398,'Step 2-12'!$R:$R,0))</f>
        <v>Tech</v>
      </c>
      <c r="AR398" s="24" t="str">
        <f>INDEX('Step 2-12'!$X:$X,MATCH('Step 2-12'!$AH398,'Step 2-12'!$R:$R,0))</f>
        <v>Mid-Market</v>
      </c>
      <c r="AS398" s="23" t="str">
        <f>INDEX('Step 2-12'!$AA:$AA,MATCH('Step 2-12'!$AH398,'Step 2-12'!$R:$R,0))</f>
        <v>Basic</v>
      </c>
      <c r="AT398" s="23" t="str">
        <f>INDEX('Step 2-12'!$AB:$AB,MATCH('Step 2-12'!$AH398,'Step 2-12'!$R:$R,0))</f>
        <v>Monthly</v>
      </c>
      <c r="AU398" s="23" t="str">
        <f>INDEX($J$20:$J$1603,MATCH($AH398,$B$20:$B$1603,0))</f>
        <v/>
      </c>
    </row>
    <row r="399" spans="1:47" x14ac:dyDescent="0.25">
      <c r="A399" t="s">
        <v>449</v>
      </c>
      <c r="B399" t="s">
        <v>439</v>
      </c>
      <c r="C399" t="s">
        <v>50</v>
      </c>
      <c r="D399" s="1" t="s">
        <v>18</v>
      </c>
      <c r="E399" s="1">
        <v>44933</v>
      </c>
      <c r="F399" s="1">
        <v>44963</v>
      </c>
      <c r="G399" t="s">
        <v>19</v>
      </c>
      <c r="H399">
        <v>135</v>
      </c>
      <c r="I399" s="23" t="str">
        <f>IF(AND(E399&lt;=EOMONTH('Step 1'!$C$7,0),F399&gt;='Step 1'!$C$7),"Yes","No")</f>
        <v>Yes</v>
      </c>
      <c r="J399" s="23" t="str">
        <f>IF(I399="Yes",IF(COUNTIFS($B$21:$B399,B399,$I$21:$I399,"Yes")=1,"Yes",""),"")</f>
        <v/>
      </c>
      <c r="K399" s="23" t="str">
        <f>IF(J399="Yes",IF(COUNTIFS($B:$B,B399,$F:$F,"&gt;="&amp;'Step 1'!$C$8)&gt;0,"Retained","Churned"),"")</f>
        <v/>
      </c>
      <c r="L399" s="24">
        <f>_xlfn.MINIFS($E:$E,$B:$B,B399)</f>
        <v>44623</v>
      </c>
      <c r="M399" s="24" t="str">
        <f>INDEX($C:$C,MATCH($L399,$E:$E,0))</f>
        <v>Basic</v>
      </c>
      <c r="N399" s="24" t="str">
        <f>INDEX($D:$D,MATCH($L399,$E:$E,0))</f>
        <v>Monthly</v>
      </c>
      <c r="O399" s="23" t="str">
        <f>INDEX('Step 2-12'!$W:$W,MATCH('Step 2-12'!$B399,'Step 2-12'!$R:$R,0))</f>
        <v>Tech</v>
      </c>
      <c r="P399" s="23" t="str">
        <f>INDEX('Step 2-12'!$Z:$Z,MATCH('Step 2-12'!$B399,'Step 2-12'!$R:$R,0))</f>
        <v>Social Media</v>
      </c>
      <c r="AG399" t="s">
        <v>2191</v>
      </c>
      <c r="AH399" t="s">
        <v>712</v>
      </c>
      <c r="AI399" t="s">
        <v>711</v>
      </c>
      <c r="AJ399" s="1">
        <v>44852</v>
      </c>
      <c r="AK399" t="s">
        <v>17</v>
      </c>
      <c r="AL399" t="s">
        <v>18</v>
      </c>
      <c r="AM399">
        <v>75</v>
      </c>
      <c r="AN399">
        <v>60</v>
      </c>
      <c r="AO399" s="24" t="str">
        <f>INDEX('Step 2-12'!$Z:$Z,MATCH('Step 2-12'!$AH399,'Step 2-12'!$R:$R,0))</f>
        <v>Email</v>
      </c>
      <c r="AP399" s="24" t="str">
        <f>INDEX('Step 2-12'!$V:$V,MATCH('Step 2-12'!$AH399,'Step 2-12'!$R:$R,0))</f>
        <v>Asia-Pacific</v>
      </c>
      <c r="AQ399" s="24" t="str">
        <f>INDEX('Step 2-12'!$W:$W,MATCH('Step 2-12'!$AH399,'Step 2-12'!$R:$R,0))</f>
        <v>Tech</v>
      </c>
      <c r="AR399" s="24" t="str">
        <f>INDEX('Step 2-12'!$X:$X,MATCH('Step 2-12'!$AH399,'Step 2-12'!$R:$R,0))</f>
        <v>Mid-Market</v>
      </c>
      <c r="AS399" s="23" t="str">
        <f>INDEX('Step 2-12'!$AA:$AA,MATCH('Step 2-12'!$AH399,'Step 2-12'!$R:$R,0))</f>
        <v>Basic</v>
      </c>
      <c r="AT399" s="23" t="str">
        <f>INDEX('Step 2-12'!$AB:$AB,MATCH('Step 2-12'!$AH399,'Step 2-12'!$R:$R,0))</f>
        <v>Monthly</v>
      </c>
      <c r="AU399" s="23" t="str">
        <f>INDEX($J$20:$J$1603,MATCH($AH399,$B$20:$B$1603,0))</f>
        <v/>
      </c>
    </row>
    <row r="400" spans="1:47" x14ac:dyDescent="0.25">
      <c r="A400" t="s">
        <v>450</v>
      </c>
      <c r="B400" t="s">
        <v>439</v>
      </c>
      <c r="C400" t="s">
        <v>50</v>
      </c>
      <c r="D400" s="1" t="s">
        <v>18</v>
      </c>
      <c r="E400" s="1">
        <v>44964</v>
      </c>
      <c r="F400" s="1">
        <v>44994</v>
      </c>
      <c r="G400" t="s">
        <v>55</v>
      </c>
      <c r="H400">
        <v>135</v>
      </c>
      <c r="I400" s="23" t="str">
        <f>IF(AND(E400&lt;=EOMONTH('Step 1'!$C$7,0),F400&gt;='Step 1'!$C$7),"Yes","No")</f>
        <v>No</v>
      </c>
      <c r="J400" s="23" t="str">
        <f>IF(I400="Yes",IF(COUNTIFS($B$21:$B400,B400,$I$21:$I400,"Yes")=1,"Yes",""),"")</f>
        <v/>
      </c>
      <c r="K400" s="23" t="str">
        <f>IF(J400="Yes",IF(COUNTIFS($B:$B,B400,$F:$F,"&gt;="&amp;'Step 1'!$C$8)&gt;0,"Retained","Churned"),"")</f>
        <v/>
      </c>
      <c r="L400" s="24">
        <f>_xlfn.MINIFS($E:$E,$B:$B,B400)</f>
        <v>44623</v>
      </c>
      <c r="M400" s="24" t="str">
        <f>INDEX($C:$C,MATCH($L400,$E:$E,0))</f>
        <v>Basic</v>
      </c>
      <c r="N400" s="24" t="str">
        <f>INDEX($D:$D,MATCH($L400,$E:$E,0))</f>
        <v>Monthly</v>
      </c>
      <c r="O400" s="23" t="str">
        <f>INDEX('Step 2-12'!$W:$W,MATCH('Step 2-12'!$B400,'Step 2-12'!$R:$R,0))</f>
        <v>Tech</v>
      </c>
      <c r="P400" s="23" t="str">
        <f>INDEX('Step 2-12'!$Z:$Z,MATCH('Step 2-12'!$B400,'Step 2-12'!$R:$R,0))</f>
        <v>Social Media</v>
      </c>
      <c r="AG400" t="s">
        <v>2192</v>
      </c>
      <c r="AH400" t="s">
        <v>712</v>
      </c>
      <c r="AI400" t="s">
        <v>713</v>
      </c>
      <c r="AJ400" s="1">
        <v>44853</v>
      </c>
      <c r="AK400" t="s">
        <v>17</v>
      </c>
      <c r="AL400" t="s">
        <v>18</v>
      </c>
      <c r="AM400">
        <v>75</v>
      </c>
      <c r="AN400">
        <v>60</v>
      </c>
      <c r="AO400" s="24" t="str">
        <f>INDEX('Step 2-12'!$Z:$Z,MATCH('Step 2-12'!$AH400,'Step 2-12'!$R:$R,0))</f>
        <v>Email</v>
      </c>
      <c r="AP400" s="24" t="str">
        <f>INDEX('Step 2-12'!$V:$V,MATCH('Step 2-12'!$AH400,'Step 2-12'!$R:$R,0))</f>
        <v>Asia-Pacific</v>
      </c>
      <c r="AQ400" s="24" t="str">
        <f>INDEX('Step 2-12'!$W:$W,MATCH('Step 2-12'!$AH400,'Step 2-12'!$R:$R,0))</f>
        <v>Tech</v>
      </c>
      <c r="AR400" s="24" t="str">
        <f>INDEX('Step 2-12'!$X:$X,MATCH('Step 2-12'!$AH400,'Step 2-12'!$R:$R,0))</f>
        <v>Mid-Market</v>
      </c>
      <c r="AS400" s="23" t="str">
        <f>INDEX('Step 2-12'!$AA:$AA,MATCH('Step 2-12'!$AH400,'Step 2-12'!$R:$R,0))</f>
        <v>Basic</v>
      </c>
      <c r="AT400" s="23" t="str">
        <f>INDEX('Step 2-12'!$AB:$AB,MATCH('Step 2-12'!$AH400,'Step 2-12'!$R:$R,0))</f>
        <v>Monthly</v>
      </c>
      <c r="AU400" s="23" t="str">
        <f>INDEX($J$20:$J$1603,MATCH($AH400,$B$20:$B$1603,0))</f>
        <v/>
      </c>
    </row>
    <row r="401" spans="1:47" x14ac:dyDescent="0.25">
      <c r="A401" t="s">
        <v>451</v>
      </c>
      <c r="B401" t="s">
        <v>439</v>
      </c>
      <c r="C401" t="s">
        <v>17</v>
      </c>
      <c r="D401" s="1" t="s">
        <v>18</v>
      </c>
      <c r="E401" s="1">
        <v>44995</v>
      </c>
      <c r="F401" s="1">
        <v>45025</v>
      </c>
      <c r="G401" t="s">
        <v>19</v>
      </c>
      <c r="H401">
        <v>75</v>
      </c>
      <c r="I401" s="23" t="str">
        <f>IF(AND(E401&lt;=EOMONTH('Step 1'!$C$7,0),F401&gt;='Step 1'!$C$7),"Yes","No")</f>
        <v>No</v>
      </c>
      <c r="J401" s="23" t="str">
        <f>IF(I401="Yes",IF(COUNTIFS($B$21:$B401,B401,$I$21:$I401,"Yes")=1,"Yes",""),"")</f>
        <v/>
      </c>
      <c r="K401" s="23" t="str">
        <f>IF(J401="Yes",IF(COUNTIFS($B:$B,B401,$F:$F,"&gt;="&amp;'Step 1'!$C$8)&gt;0,"Retained","Churned"),"")</f>
        <v/>
      </c>
      <c r="L401" s="24">
        <f>_xlfn.MINIFS($E:$E,$B:$B,B401)</f>
        <v>44623</v>
      </c>
      <c r="M401" s="24" t="str">
        <f>INDEX($C:$C,MATCH($L401,$E:$E,0))</f>
        <v>Basic</v>
      </c>
      <c r="N401" s="24" t="str">
        <f>INDEX($D:$D,MATCH($L401,$E:$E,0))</f>
        <v>Monthly</v>
      </c>
      <c r="O401" s="23" t="str">
        <f>INDEX('Step 2-12'!$W:$W,MATCH('Step 2-12'!$B401,'Step 2-12'!$R:$R,0))</f>
        <v>Tech</v>
      </c>
      <c r="P401" s="23" t="str">
        <f>INDEX('Step 2-12'!$Z:$Z,MATCH('Step 2-12'!$B401,'Step 2-12'!$R:$R,0))</f>
        <v>Social Media</v>
      </c>
      <c r="AG401" t="s">
        <v>2193</v>
      </c>
      <c r="AH401" t="s">
        <v>712</v>
      </c>
      <c r="AI401" t="s">
        <v>714</v>
      </c>
      <c r="AJ401" s="1">
        <v>44884</v>
      </c>
      <c r="AK401" t="s">
        <v>50</v>
      </c>
      <c r="AL401" t="s">
        <v>18</v>
      </c>
      <c r="AM401">
        <v>135</v>
      </c>
      <c r="AN401">
        <v>110.7</v>
      </c>
      <c r="AO401" s="24" t="str">
        <f>INDEX('Step 2-12'!$Z:$Z,MATCH('Step 2-12'!$AH401,'Step 2-12'!$R:$R,0))</f>
        <v>Email</v>
      </c>
      <c r="AP401" s="24" t="str">
        <f>INDEX('Step 2-12'!$V:$V,MATCH('Step 2-12'!$AH401,'Step 2-12'!$R:$R,0))</f>
        <v>Asia-Pacific</v>
      </c>
      <c r="AQ401" s="24" t="str">
        <f>INDEX('Step 2-12'!$W:$W,MATCH('Step 2-12'!$AH401,'Step 2-12'!$R:$R,0))</f>
        <v>Tech</v>
      </c>
      <c r="AR401" s="24" t="str">
        <f>INDEX('Step 2-12'!$X:$X,MATCH('Step 2-12'!$AH401,'Step 2-12'!$R:$R,0))</f>
        <v>Mid-Market</v>
      </c>
      <c r="AS401" s="23" t="str">
        <f>INDEX('Step 2-12'!$AA:$AA,MATCH('Step 2-12'!$AH401,'Step 2-12'!$R:$R,0))</f>
        <v>Basic</v>
      </c>
      <c r="AT401" s="23" t="str">
        <f>INDEX('Step 2-12'!$AB:$AB,MATCH('Step 2-12'!$AH401,'Step 2-12'!$R:$R,0))</f>
        <v>Monthly</v>
      </c>
      <c r="AU401" s="23" t="str">
        <f>INDEX($J$20:$J$1603,MATCH($AH401,$B$20:$B$1603,0))</f>
        <v/>
      </c>
    </row>
    <row r="402" spans="1:47" x14ac:dyDescent="0.25">
      <c r="A402" t="s">
        <v>452</v>
      </c>
      <c r="B402" t="s">
        <v>439</v>
      </c>
      <c r="C402" t="s">
        <v>17</v>
      </c>
      <c r="D402" s="1" t="s">
        <v>18</v>
      </c>
      <c r="E402" s="1">
        <v>45026</v>
      </c>
      <c r="F402" s="1">
        <v>45056</v>
      </c>
      <c r="G402" t="s">
        <v>19</v>
      </c>
      <c r="H402">
        <v>75</v>
      </c>
      <c r="I402" s="23" t="str">
        <f>IF(AND(E402&lt;=EOMONTH('Step 1'!$C$7,0),F402&gt;='Step 1'!$C$7),"Yes","No")</f>
        <v>No</v>
      </c>
      <c r="J402" s="23" t="str">
        <f>IF(I402="Yes",IF(COUNTIFS($B$21:$B402,B402,$I$21:$I402,"Yes")=1,"Yes",""),"")</f>
        <v/>
      </c>
      <c r="K402" s="23" t="str">
        <f>IF(J402="Yes",IF(COUNTIFS($B:$B,B402,$F:$F,"&gt;="&amp;'Step 1'!$C$8)&gt;0,"Retained","Churned"),"")</f>
        <v/>
      </c>
      <c r="L402" s="24">
        <f>_xlfn.MINIFS($E:$E,$B:$B,B402)</f>
        <v>44623</v>
      </c>
      <c r="M402" s="24" t="str">
        <f>INDEX($C:$C,MATCH($L402,$E:$E,0))</f>
        <v>Basic</v>
      </c>
      <c r="N402" s="24" t="str">
        <f>INDEX($D:$D,MATCH($L402,$E:$E,0))</f>
        <v>Monthly</v>
      </c>
      <c r="O402" s="23" t="str">
        <f>INDEX('Step 2-12'!$W:$W,MATCH('Step 2-12'!$B402,'Step 2-12'!$R:$R,0))</f>
        <v>Tech</v>
      </c>
      <c r="P402" s="23" t="str">
        <f>INDEX('Step 2-12'!$Z:$Z,MATCH('Step 2-12'!$B402,'Step 2-12'!$R:$R,0))</f>
        <v>Social Media</v>
      </c>
      <c r="AG402" t="s">
        <v>2194</v>
      </c>
      <c r="AH402" t="s">
        <v>712</v>
      </c>
      <c r="AI402" t="s">
        <v>714</v>
      </c>
      <c r="AJ402" s="1">
        <v>44914</v>
      </c>
      <c r="AK402" t="s">
        <v>50</v>
      </c>
      <c r="AL402" t="s">
        <v>18</v>
      </c>
      <c r="AM402">
        <v>135</v>
      </c>
      <c r="AN402">
        <v>110.7</v>
      </c>
      <c r="AO402" s="24" t="str">
        <f>INDEX('Step 2-12'!$Z:$Z,MATCH('Step 2-12'!$AH402,'Step 2-12'!$R:$R,0))</f>
        <v>Email</v>
      </c>
      <c r="AP402" s="24" t="str">
        <f>INDEX('Step 2-12'!$V:$V,MATCH('Step 2-12'!$AH402,'Step 2-12'!$R:$R,0))</f>
        <v>Asia-Pacific</v>
      </c>
      <c r="AQ402" s="24" t="str">
        <f>INDEX('Step 2-12'!$W:$W,MATCH('Step 2-12'!$AH402,'Step 2-12'!$R:$R,0))</f>
        <v>Tech</v>
      </c>
      <c r="AR402" s="24" t="str">
        <f>INDEX('Step 2-12'!$X:$X,MATCH('Step 2-12'!$AH402,'Step 2-12'!$R:$R,0))</f>
        <v>Mid-Market</v>
      </c>
      <c r="AS402" s="23" t="str">
        <f>INDEX('Step 2-12'!$AA:$AA,MATCH('Step 2-12'!$AH402,'Step 2-12'!$R:$R,0))</f>
        <v>Basic</v>
      </c>
      <c r="AT402" s="23" t="str">
        <f>INDEX('Step 2-12'!$AB:$AB,MATCH('Step 2-12'!$AH402,'Step 2-12'!$R:$R,0))</f>
        <v>Monthly</v>
      </c>
      <c r="AU402" s="23" t="str">
        <f>INDEX($J$20:$J$1603,MATCH($AH402,$B$20:$B$1603,0))</f>
        <v/>
      </c>
    </row>
    <row r="403" spans="1:47" x14ac:dyDescent="0.25">
      <c r="A403" t="s">
        <v>453</v>
      </c>
      <c r="B403" t="s">
        <v>439</v>
      </c>
      <c r="C403" t="s">
        <v>17</v>
      </c>
      <c r="D403" s="1" t="s">
        <v>18</v>
      </c>
      <c r="E403" s="1">
        <v>45057</v>
      </c>
      <c r="F403" s="1">
        <v>45087</v>
      </c>
      <c r="G403" t="s">
        <v>19</v>
      </c>
      <c r="H403">
        <v>75</v>
      </c>
      <c r="I403" s="23" t="str">
        <f>IF(AND(E403&lt;=EOMONTH('Step 1'!$C$7,0),F403&gt;='Step 1'!$C$7),"Yes","No")</f>
        <v>No</v>
      </c>
      <c r="J403" s="23" t="str">
        <f>IF(I403="Yes",IF(COUNTIFS($B$21:$B403,B403,$I$21:$I403,"Yes")=1,"Yes",""),"")</f>
        <v/>
      </c>
      <c r="K403" s="23" t="str">
        <f>IF(J403="Yes",IF(COUNTIFS($B:$B,B403,$F:$F,"&gt;="&amp;'Step 1'!$C$8)&gt;0,"Retained","Churned"),"")</f>
        <v/>
      </c>
      <c r="L403" s="24">
        <f>_xlfn.MINIFS($E:$E,$B:$B,B403)</f>
        <v>44623</v>
      </c>
      <c r="M403" s="24" t="str">
        <f>INDEX($C:$C,MATCH($L403,$E:$E,0))</f>
        <v>Basic</v>
      </c>
      <c r="N403" s="24" t="str">
        <f>INDEX($D:$D,MATCH($L403,$E:$E,0))</f>
        <v>Monthly</v>
      </c>
      <c r="O403" s="23" t="str">
        <f>INDEX('Step 2-12'!$W:$W,MATCH('Step 2-12'!$B403,'Step 2-12'!$R:$R,0))</f>
        <v>Tech</v>
      </c>
      <c r="P403" s="23" t="str">
        <f>INDEX('Step 2-12'!$Z:$Z,MATCH('Step 2-12'!$B403,'Step 2-12'!$R:$R,0))</f>
        <v>Social Media</v>
      </c>
      <c r="AG403" t="s">
        <v>2195</v>
      </c>
      <c r="AH403" t="s">
        <v>712</v>
      </c>
      <c r="AI403" t="s">
        <v>715</v>
      </c>
      <c r="AJ403" s="1">
        <v>44915</v>
      </c>
      <c r="AK403" t="s">
        <v>50</v>
      </c>
      <c r="AL403" t="s">
        <v>18</v>
      </c>
      <c r="AM403">
        <v>135</v>
      </c>
      <c r="AN403">
        <v>110.7</v>
      </c>
      <c r="AO403" s="24" t="str">
        <f>INDEX('Step 2-12'!$Z:$Z,MATCH('Step 2-12'!$AH403,'Step 2-12'!$R:$R,0))</f>
        <v>Email</v>
      </c>
      <c r="AP403" s="24" t="str">
        <f>INDEX('Step 2-12'!$V:$V,MATCH('Step 2-12'!$AH403,'Step 2-12'!$R:$R,0))</f>
        <v>Asia-Pacific</v>
      </c>
      <c r="AQ403" s="24" t="str">
        <f>INDEX('Step 2-12'!$W:$W,MATCH('Step 2-12'!$AH403,'Step 2-12'!$R:$R,0))</f>
        <v>Tech</v>
      </c>
      <c r="AR403" s="24" t="str">
        <f>INDEX('Step 2-12'!$X:$X,MATCH('Step 2-12'!$AH403,'Step 2-12'!$R:$R,0))</f>
        <v>Mid-Market</v>
      </c>
      <c r="AS403" s="23" t="str">
        <f>INDEX('Step 2-12'!$AA:$AA,MATCH('Step 2-12'!$AH403,'Step 2-12'!$R:$R,0))</f>
        <v>Basic</v>
      </c>
      <c r="AT403" s="23" t="str">
        <f>INDEX('Step 2-12'!$AB:$AB,MATCH('Step 2-12'!$AH403,'Step 2-12'!$R:$R,0))</f>
        <v>Monthly</v>
      </c>
      <c r="AU403" s="23" t="str">
        <f>INDEX($J$20:$J$1603,MATCH($AH403,$B$20:$B$1603,0))</f>
        <v/>
      </c>
    </row>
    <row r="404" spans="1:47" x14ac:dyDescent="0.25">
      <c r="A404" t="s">
        <v>454</v>
      </c>
      <c r="B404" t="s">
        <v>439</v>
      </c>
      <c r="C404" t="s">
        <v>17</v>
      </c>
      <c r="D404" s="1" t="s">
        <v>18</v>
      </c>
      <c r="E404" s="1">
        <v>45088</v>
      </c>
      <c r="F404" s="1">
        <v>45118</v>
      </c>
      <c r="G404" t="s">
        <v>19</v>
      </c>
      <c r="H404">
        <v>75</v>
      </c>
      <c r="I404" s="23" t="str">
        <f>IF(AND(E404&lt;=EOMONTH('Step 1'!$C$7,0),F404&gt;='Step 1'!$C$7),"Yes","No")</f>
        <v>No</v>
      </c>
      <c r="J404" s="23" t="str">
        <f>IF(I404="Yes",IF(COUNTIFS($B$21:$B404,B404,$I$21:$I404,"Yes")=1,"Yes",""),"")</f>
        <v/>
      </c>
      <c r="K404" s="23" t="str">
        <f>IF(J404="Yes",IF(COUNTIFS($B:$B,B404,$F:$F,"&gt;="&amp;'Step 1'!$C$8)&gt;0,"Retained","Churned"),"")</f>
        <v/>
      </c>
      <c r="L404" s="24">
        <f>_xlfn.MINIFS($E:$E,$B:$B,B404)</f>
        <v>44623</v>
      </c>
      <c r="M404" s="24" t="str">
        <f>INDEX($C:$C,MATCH($L404,$E:$E,0))</f>
        <v>Basic</v>
      </c>
      <c r="N404" s="24" t="str">
        <f>INDEX($D:$D,MATCH($L404,$E:$E,0))</f>
        <v>Monthly</v>
      </c>
      <c r="O404" s="23" t="str">
        <f>INDEX('Step 2-12'!$W:$W,MATCH('Step 2-12'!$B404,'Step 2-12'!$R:$R,0))</f>
        <v>Tech</v>
      </c>
      <c r="P404" s="23" t="str">
        <f>INDEX('Step 2-12'!$Z:$Z,MATCH('Step 2-12'!$B404,'Step 2-12'!$R:$R,0))</f>
        <v>Social Media</v>
      </c>
      <c r="AG404" t="s">
        <v>2196</v>
      </c>
      <c r="AH404" t="s">
        <v>712</v>
      </c>
      <c r="AI404" t="s">
        <v>716</v>
      </c>
      <c r="AJ404" s="1">
        <v>44946</v>
      </c>
      <c r="AK404" t="s">
        <v>50</v>
      </c>
      <c r="AL404" t="s">
        <v>18</v>
      </c>
      <c r="AM404">
        <v>135</v>
      </c>
      <c r="AN404">
        <v>110.7</v>
      </c>
      <c r="AO404" s="24" t="str">
        <f>INDEX('Step 2-12'!$Z:$Z,MATCH('Step 2-12'!$AH404,'Step 2-12'!$R:$R,0))</f>
        <v>Email</v>
      </c>
      <c r="AP404" s="24" t="str">
        <f>INDEX('Step 2-12'!$V:$V,MATCH('Step 2-12'!$AH404,'Step 2-12'!$R:$R,0))</f>
        <v>Asia-Pacific</v>
      </c>
      <c r="AQ404" s="24" t="str">
        <f>INDEX('Step 2-12'!$W:$W,MATCH('Step 2-12'!$AH404,'Step 2-12'!$R:$R,0))</f>
        <v>Tech</v>
      </c>
      <c r="AR404" s="24" t="str">
        <f>INDEX('Step 2-12'!$X:$X,MATCH('Step 2-12'!$AH404,'Step 2-12'!$R:$R,0))</f>
        <v>Mid-Market</v>
      </c>
      <c r="AS404" s="23" t="str">
        <f>INDEX('Step 2-12'!$AA:$AA,MATCH('Step 2-12'!$AH404,'Step 2-12'!$R:$R,0))</f>
        <v>Basic</v>
      </c>
      <c r="AT404" s="23" t="str">
        <f>INDEX('Step 2-12'!$AB:$AB,MATCH('Step 2-12'!$AH404,'Step 2-12'!$R:$R,0))</f>
        <v>Monthly</v>
      </c>
      <c r="AU404" s="23" t="str">
        <f>INDEX($J$20:$J$1603,MATCH($AH404,$B$20:$B$1603,0))</f>
        <v/>
      </c>
    </row>
    <row r="405" spans="1:47" x14ac:dyDescent="0.25">
      <c r="A405" t="s">
        <v>455</v>
      </c>
      <c r="B405" t="s">
        <v>439</v>
      </c>
      <c r="C405" t="s">
        <v>17</v>
      </c>
      <c r="D405" s="1" t="s">
        <v>18</v>
      </c>
      <c r="E405" s="1">
        <v>45119</v>
      </c>
      <c r="F405" s="1">
        <v>45149</v>
      </c>
      <c r="G405" t="s">
        <v>19</v>
      </c>
      <c r="H405">
        <v>75</v>
      </c>
      <c r="I405" s="23" t="str">
        <f>IF(AND(E405&lt;=EOMONTH('Step 1'!$C$7,0),F405&gt;='Step 1'!$C$7),"Yes","No")</f>
        <v>No</v>
      </c>
      <c r="J405" s="23" t="str">
        <f>IF(I405="Yes",IF(COUNTIFS($B$21:$B405,B405,$I$21:$I405,"Yes")=1,"Yes",""),"")</f>
        <v/>
      </c>
      <c r="K405" s="23" t="str">
        <f>IF(J405="Yes",IF(COUNTIFS($B:$B,B405,$F:$F,"&gt;="&amp;'Step 1'!$C$8)&gt;0,"Retained","Churned"),"")</f>
        <v/>
      </c>
      <c r="L405" s="24">
        <f>_xlfn.MINIFS($E:$E,$B:$B,B405)</f>
        <v>44623</v>
      </c>
      <c r="M405" s="24" t="str">
        <f>INDEX($C:$C,MATCH($L405,$E:$E,0))</f>
        <v>Basic</v>
      </c>
      <c r="N405" s="24" t="str">
        <f>INDEX($D:$D,MATCH($L405,$E:$E,0))</f>
        <v>Monthly</v>
      </c>
      <c r="O405" s="23" t="str">
        <f>INDEX('Step 2-12'!$W:$W,MATCH('Step 2-12'!$B405,'Step 2-12'!$R:$R,0))</f>
        <v>Tech</v>
      </c>
      <c r="P405" s="23" t="str">
        <f>INDEX('Step 2-12'!$Z:$Z,MATCH('Step 2-12'!$B405,'Step 2-12'!$R:$R,0))</f>
        <v>Social Media</v>
      </c>
      <c r="AG405" t="s">
        <v>2197</v>
      </c>
      <c r="AH405" t="s">
        <v>712</v>
      </c>
      <c r="AI405" t="s">
        <v>717</v>
      </c>
      <c r="AJ405" s="1">
        <v>44977</v>
      </c>
      <c r="AK405" t="s">
        <v>17</v>
      </c>
      <c r="AL405" t="s">
        <v>18</v>
      </c>
      <c r="AM405">
        <v>75</v>
      </c>
      <c r="AN405">
        <v>60</v>
      </c>
      <c r="AO405" s="24" t="str">
        <f>INDEX('Step 2-12'!$Z:$Z,MATCH('Step 2-12'!$AH405,'Step 2-12'!$R:$R,0))</f>
        <v>Email</v>
      </c>
      <c r="AP405" s="24" t="str">
        <f>INDEX('Step 2-12'!$V:$V,MATCH('Step 2-12'!$AH405,'Step 2-12'!$R:$R,0))</f>
        <v>Asia-Pacific</v>
      </c>
      <c r="AQ405" s="24" t="str">
        <f>INDEX('Step 2-12'!$W:$W,MATCH('Step 2-12'!$AH405,'Step 2-12'!$R:$R,0))</f>
        <v>Tech</v>
      </c>
      <c r="AR405" s="24" t="str">
        <f>INDEX('Step 2-12'!$X:$X,MATCH('Step 2-12'!$AH405,'Step 2-12'!$R:$R,0))</f>
        <v>Mid-Market</v>
      </c>
      <c r="AS405" s="23" t="str">
        <f>INDEX('Step 2-12'!$AA:$AA,MATCH('Step 2-12'!$AH405,'Step 2-12'!$R:$R,0))</f>
        <v>Basic</v>
      </c>
      <c r="AT405" s="23" t="str">
        <f>INDEX('Step 2-12'!$AB:$AB,MATCH('Step 2-12'!$AH405,'Step 2-12'!$R:$R,0))</f>
        <v>Monthly</v>
      </c>
      <c r="AU405" s="23" t="str">
        <f>INDEX($J$20:$J$1603,MATCH($AH405,$B$20:$B$1603,0))</f>
        <v/>
      </c>
    </row>
    <row r="406" spans="1:47" x14ac:dyDescent="0.25">
      <c r="A406" t="s">
        <v>456</v>
      </c>
      <c r="B406" t="s">
        <v>439</v>
      </c>
      <c r="C406" t="s">
        <v>17</v>
      </c>
      <c r="D406" s="1" t="s">
        <v>18</v>
      </c>
      <c r="E406" s="1">
        <v>45150</v>
      </c>
      <c r="F406" s="1">
        <v>45180</v>
      </c>
      <c r="G406" t="s">
        <v>19</v>
      </c>
      <c r="H406">
        <v>75</v>
      </c>
      <c r="I406" s="23" t="str">
        <f>IF(AND(E406&lt;=EOMONTH('Step 1'!$C$7,0),F406&gt;='Step 1'!$C$7),"Yes","No")</f>
        <v>No</v>
      </c>
      <c r="J406" s="23" t="str">
        <f>IF(I406="Yes",IF(COUNTIFS($B$21:$B406,B406,$I$21:$I406,"Yes")=1,"Yes",""),"")</f>
        <v/>
      </c>
      <c r="K406" s="23" t="str">
        <f>IF(J406="Yes",IF(COUNTIFS($B:$B,B406,$F:$F,"&gt;="&amp;'Step 1'!$C$8)&gt;0,"Retained","Churned"),"")</f>
        <v/>
      </c>
      <c r="L406" s="24">
        <f>_xlfn.MINIFS($E:$E,$B:$B,B406)</f>
        <v>44623</v>
      </c>
      <c r="M406" s="24" t="str">
        <f>INDEX($C:$C,MATCH($L406,$E:$E,0))</f>
        <v>Basic</v>
      </c>
      <c r="N406" s="24" t="str">
        <f>INDEX($D:$D,MATCH($L406,$E:$E,0))</f>
        <v>Monthly</v>
      </c>
      <c r="O406" s="23" t="str">
        <f>INDEX('Step 2-12'!$W:$W,MATCH('Step 2-12'!$B406,'Step 2-12'!$R:$R,0))</f>
        <v>Tech</v>
      </c>
      <c r="P406" s="23" t="str">
        <f>INDEX('Step 2-12'!$Z:$Z,MATCH('Step 2-12'!$B406,'Step 2-12'!$R:$R,0))</f>
        <v>Social Media</v>
      </c>
      <c r="AG406" t="s">
        <v>2198</v>
      </c>
      <c r="AH406" t="s">
        <v>712</v>
      </c>
      <c r="AI406" t="s">
        <v>717</v>
      </c>
      <c r="AJ406" s="1">
        <v>45005</v>
      </c>
      <c r="AK406" t="s">
        <v>17</v>
      </c>
      <c r="AL406" t="s">
        <v>18</v>
      </c>
      <c r="AM406">
        <v>75</v>
      </c>
      <c r="AN406">
        <v>60</v>
      </c>
      <c r="AO406" s="24" t="str">
        <f>INDEX('Step 2-12'!$Z:$Z,MATCH('Step 2-12'!$AH406,'Step 2-12'!$R:$R,0))</f>
        <v>Email</v>
      </c>
      <c r="AP406" s="24" t="str">
        <f>INDEX('Step 2-12'!$V:$V,MATCH('Step 2-12'!$AH406,'Step 2-12'!$R:$R,0))</f>
        <v>Asia-Pacific</v>
      </c>
      <c r="AQ406" s="24" t="str">
        <f>INDEX('Step 2-12'!$W:$W,MATCH('Step 2-12'!$AH406,'Step 2-12'!$R:$R,0))</f>
        <v>Tech</v>
      </c>
      <c r="AR406" s="24" t="str">
        <f>INDEX('Step 2-12'!$X:$X,MATCH('Step 2-12'!$AH406,'Step 2-12'!$R:$R,0))</f>
        <v>Mid-Market</v>
      </c>
      <c r="AS406" s="23" t="str">
        <f>INDEX('Step 2-12'!$AA:$AA,MATCH('Step 2-12'!$AH406,'Step 2-12'!$R:$R,0))</f>
        <v>Basic</v>
      </c>
      <c r="AT406" s="23" t="str">
        <f>INDEX('Step 2-12'!$AB:$AB,MATCH('Step 2-12'!$AH406,'Step 2-12'!$R:$R,0))</f>
        <v>Monthly</v>
      </c>
      <c r="AU406" s="23" t="str">
        <f>INDEX($J$20:$J$1603,MATCH($AH406,$B$20:$B$1603,0))</f>
        <v/>
      </c>
    </row>
    <row r="407" spans="1:47" x14ac:dyDescent="0.25">
      <c r="A407" t="s">
        <v>457</v>
      </c>
      <c r="B407" t="s">
        <v>439</v>
      </c>
      <c r="C407" t="s">
        <v>17</v>
      </c>
      <c r="D407" s="1" t="s">
        <v>18</v>
      </c>
      <c r="E407" s="1">
        <v>45181</v>
      </c>
      <c r="F407" s="1">
        <v>45211</v>
      </c>
      <c r="G407" t="s">
        <v>19</v>
      </c>
      <c r="H407">
        <v>75</v>
      </c>
      <c r="I407" s="23" t="str">
        <f>IF(AND(E407&lt;=EOMONTH('Step 1'!$C$7,0),F407&gt;='Step 1'!$C$7),"Yes","No")</f>
        <v>No</v>
      </c>
      <c r="J407" s="23" t="str">
        <f>IF(I407="Yes",IF(COUNTIFS($B$21:$B407,B407,$I$21:$I407,"Yes")=1,"Yes",""),"")</f>
        <v/>
      </c>
      <c r="K407" s="23" t="str">
        <f>IF(J407="Yes",IF(COUNTIFS($B:$B,B407,$F:$F,"&gt;="&amp;'Step 1'!$C$8)&gt;0,"Retained","Churned"),"")</f>
        <v/>
      </c>
      <c r="L407" s="24">
        <f>_xlfn.MINIFS($E:$E,$B:$B,B407)</f>
        <v>44623</v>
      </c>
      <c r="M407" s="24" t="str">
        <f>INDEX($C:$C,MATCH($L407,$E:$E,0))</f>
        <v>Basic</v>
      </c>
      <c r="N407" s="24" t="str">
        <f>INDEX($D:$D,MATCH($L407,$E:$E,0))</f>
        <v>Monthly</v>
      </c>
      <c r="O407" s="23" t="str">
        <f>INDEX('Step 2-12'!$W:$W,MATCH('Step 2-12'!$B407,'Step 2-12'!$R:$R,0))</f>
        <v>Tech</v>
      </c>
      <c r="P407" s="23" t="str">
        <f>INDEX('Step 2-12'!$Z:$Z,MATCH('Step 2-12'!$B407,'Step 2-12'!$R:$R,0))</f>
        <v>Social Media</v>
      </c>
      <c r="AG407" t="s">
        <v>2199</v>
      </c>
      <c r="AH407" t="s">
        <v>712</v>
      </c>
      <c r="AI407" t="s">
        <v>718</v>
      </c>
      <c r="AJ407" s="1">
        <v>45008</v>
      </c>
      <c r="AK407" t="s">
        <v>17</v>
      </c>
      <c r="AL407" t="s">
        <v>18</v>
      </c>
      <c r="AM407">
        <v>75</v>
      </c>
      <c r="AN407">
        <v>60</v>
      </c>
      <c r="AO407" s="24" t="str">
        <f>INDEX('Step 2-12'!$Z:$Z,MATCH('Step 2-12'!$AH407,'Step 2-12'!$R:$R,0))</f>
        <v>Email</v>
      </c>
      <c r="AP407" s="24" t="str">
        <f>INDEX('Step 2-12'!$V:$V,MATCH('Step 2-12'!$AH407,'Step 2-12'!$R:$R,0))</f>
        <v>Asia-Pacific</v>
      </c>
      <c r="AQ407" s="24" t="str">
        <f>INDEX('Step 2-12'!$W:$W,MATCH('Step 2-12'!$AH407,'Step 2-12'!$R:$R,0))</f>
        <v>Tech</v>
      </c>
      <c r="AR407" s="24" t="str">
        <f>INDEX('Step 2-12'!$X:$X,MATCH('Step 2-12'!$AH407,'Step 2-12'!$R:$R,0))</f>
        <v>Mid-Market</v>
      </c>
      <c r="AS407" s="23" t="str">
        <f>INDEX('Step 2-12'!$AA:$AA,MATCH('Step 2-12'!$AH407,'Step 2-12'!$R:$R,0))</f>
        <v>Basic</v>
      </c>
      <c r="AT407" s="23" t="str">
        <f>INDEX('Step 2-12'!$AB:$AB,MATCH('Step 2-12'!$AH407,'Step 2-12'!$R:$R,0))</f>
        <v>Monthly</v>
      </c>
      <c r="AU407" s="23" t="str">
        <f>INDEX($J$20:$J$1603,MATCH($AH407,$B$20:$B$1603,0))</f>
        <v/>
      </c>
    </row>
    <row r="408" spans="1:47" x14ac:dyDescent="0.25">
      <c r="A408" t="s">
        <v>458</v>
      </c>
      <c r="B408" t="s">
        <v>439</v>
      </c>
      <c r="C408" t="s">
        <v>17</v>
      </c>
      <c r="D408" s="1" t="s">
        <v>18</v>
      </c>
      <c r="E408" s="1">
        <v>45212</v>
      </c>
      <c r="F408" s="1">
        <v>45242</v>
      </c>
      <c r="G408" t="s">
        <v>19</v>
      </c>
      <c r="H408">
        <v>75</v>
      </c>
      <c r="I408" s="23" t="str">
        <f>IF(AND(E408&lt;=EOMONTH('Step 1'!$C$7,0),F408&gt;='Step 1'!$C$7),"Yes","No")</f>
        <v>No</v>
      </c>
      <c r="J408" s="23" t="str">
        <f>IF(I408="Yes",IF(COUNTIFS($B$21:$B408,B408,$I$21:$I408,"Yes")=1,"Yes",""),"")</f>
        <v/>
      </c>
      <c r="K408" s="23" t="str">
        <f>IF(J408="Yes",IF(COUNTIFS($B:$B,B408,$F:$F,"&gt;="&amp;'Step 1'!$C$8)&gt;0,"Retained","Churned"),"")</f>
        <v/>
      </c>
      <c r="L408" s="24">
        <f>_xlfn.MINIFS($E:$E,$B:$B,B408)</f>
        <v>44623</v>
      </c>
      <c r="M408" s="24" t="str">
        <f>INDEX($C:$C,MATCH($L408,$E:$E,0))</f>
        <v>Basic</v>
      </c>
      <c r="N408" s="24" t="str">
        <f>INDEX($D:$D,MATCH($L408,$E:$E,0))</f>
        <v>Monthly</v>
      </c>
      <c r="O408" s="23" t="str">
        <f>INDEX('Step 2-12'!$W:$W,MATCH('Step 2-12'!$B408,'Step 2-12'!$R:$R,0))</f>
        <v>Tech</v>
      </c>
      <c r="P408" s="23" t="str">
        <f>INDEX('Step 2-12'!$Z:$Z,MATCH('Step 2-12'!$B408,'Step 2-12'!$R:$R,0))</f>
        <v>Social Media</v>
      </c>
      <c r="AG408" t="s">
        <v>2200</v>
      </c>
      <c r="AH408" t="s">
        <v>712</v>
      </c>
      <c r="AI408" t="s">
        <v>719</v>
      </c>
      <c r="AJ408" s="1">
        <v>45039</v>
      </c>
      <c r="AK408" t="s">
        <v>17</v>
      </c>
      <c r="AL408" t="s">
        <v>18</v>
      </c>
      <c r="AM408">
        <v>75</v>
      </c>
      <c r="AN408">
        <v>60</v>
      </c>
      <c r="AO408" s="24" t="str">
        <f>INDEX('Step 2-12'!$Z:$Z,MATCH('Step 2-12'!$AH408,'Step 2-12'!$R:$R,0))</f>
        <v>Email</v>
      </c>
      <c r="AP408" s="24" t="str">
        <f>INDEX('Step 2-12'!$V:$V,MATCH('Step 2-12'!$AH408,'Step 2-12'!$R:$R,0))</f>
        <v>Asia-Pacific</v>
      </c>
      <c r="AQ408" s="24" t="str">
        <f>INDEX('Step 2-12'!$W:$W,MATCH('Step 2-12'!$AH408,'Step 2-12'!$R:$R,0))</f>
        <v>Tech</v>
      </c>
      <c r="AR408" s="24" t="str">
        <f>INDEX('Step 2-12'!$X:$X,MATCH('Step 2-12'!$AH408,'Step 2-12'!$R:$R,0))</f>
        <v>Mid-Market</v>
      </c>
      <c r="AS408" s="23" t="str">
        <f>INDEX('Step 2-12'!$AA:$AA,MATCH('Step 2-12'!$AH408,'Step 2-12'!$R:$R,0))</f>
        <v>Basic</v>
      </c>
      <c r="AT408" s="23" t="str">
        <f>INDEX('Step 2-12'!$AB:$AB,MATCH('Step 2-12'!$AH408,'Step 2-12'!$R:$R,0))</f>
        <v>Monthly</v>
      </c>
      <c r="AU408" s="23" t="str">
        <f>INDEX($J$20:$J$1603,MATCH($AH408,$B$20:$B$1603,0))</f>
        <v/>
      </c>
    </row>
    <row r="409" spans="1:47" x14ac:dyDescent="0.25">
      <c r="A409" t="s">
        <v>459</v>
      </c>
      <c r="B409" t="s">
        <v>439</v>
      </c>
      <c r="C409" t="s">
        <v>17</v>
      </c>
      <c r="D409" s="1" t="s">
        <v>18</v>
      </c>
      <c r="E409" s="1">
        <v>45243</v>
      </c>
      <c r="F409" s="1">
        <v>45273</v>
      </c>
      <c r="G409" t="s">
        <v>19</v>
      </c>
      <c r="H409">
        <v>75</v>
      </c>
      <c r="I409" s="23" t="str">
        <f>IF(AND(E409&lt;=EOMONTH('Step 1'!$C$7,0),F409&gt;='Step 1'!$C$7),"Yes","No")</f>
        <v>No</v>
      </c>
      <c r="J409" s="23" t="str">
        <f>IF(I409="Yes",IF(COUNTIFS($B$21:$B409,B409,$I$21:$I409,"Yes")=1,"Yes",""),"")</f>
        <v/>
      </c>
      <c r="K409" s="23" t="str">
        <f>IF(J409="Yes",IF(COUNTIFS($B:$B,B409,$F:$F,"&gt;="&amp;'Step 1'!$C$8)&gt;0,"Retained","Churned"),"")</f>
        <v/>
      </c>
      <c r="L409" s="24">
        <f>_xlfn.MINIFS($E:$E,$B:$B,B409)</f>
        <v>44623</v>
      </c>
      <c r="M409" s="24" t="str">
        <f>INDEX($C:$C,MATCH($L409,$E:$E,0))</f>
        <v>Basic</v>
      </c>
      <c r="N409" s="24" t="str">
        <f>INDEX($D:$D,MATCH($L409,$E:$E,0))</f>
        <v>Monthly</v>
      </c>
      <c r="O409" s="23" t="str">
        <f>INDEX('Step 2-12'!$W:$W,MATCH('Step 2-12'!$B409,'Step 2-12'!$R:$R,0))</f>
        <v>Tech</v>
      </c>
      <c r="P409" s="23" t="str">
        <f>INDEX('Step 2-12'!$Z:$Z,MATCH('Step 2-12'!$B409,'Step 2-12'!$R:$R,0))</f>
        <v>Social Media</v>
      </c>
      <c r="AG409" t="s">
        <v>2201</v>
      </c>
      <c r="AH409" t="s">
        <v>712</v>
      </c>
      <c r="AI409" t="s">
        <v>719</v>
      </c>
      <c r="AJ409" s="1">
        <v>45069</v>
      </c>
      <c r="AK409" t="s">
        <v>17</v>
      </c>
      <c r="AL409" t="s">
        <v>18</v>
      </c>
      <c r="AM409">
        <v>75</v>
      </c>
      <c r="AN409">
        <v>60</v>
      </c>
      <c r="AO409" s="24" t="str">
        <f>INDEX('Step 2-12'!$Z:$Z,MATCH('Step 2-12'!$AH409,'Step 2-12'!$R:$R,0))</f>
        <v>Email</v>
      </c>
      <c r="AP409" s="24" t="str">
        <f>INDEX('Step 2-12'!$V:$V,MATCH('Step 2-12'!$AH409,'Step 2-12'!$R:$R,0))</f>
        <v>Asia-Pacific</v>
      </c>
      <c r="AQ409" s="24" t="str">
        <f>INDEX('Step 2-12'!$W:$W,MATCH('Step 2-12'!$AH409,'Step 2-12'!$R:$R,0))</f>
        <v>Tech</v>
      </c>
      <c r="AR409" s="24" t="str">
        <f>INDEX('Step 2-12'!$X:$X,MATCH('Step 2-12'!$AH409,'Step 2-12'!$R:$R,0))</f>
        <v>Mid-Market</v>
      </c>
      <c r="AS409" s="23" t="str">
        <f>INDEX('Step 2-12'!$AA:$AA,MATCH('Step 2-12'!$AH409,'Step 2-12'!$R:$R,0))</f>
        <v>Basic</v>
      </c>
      <c r="AT409" s="23" t="str">
        <f>INDEX('Step 2-12'!$AB:$AB,MATCH('Step 2-12'!$AH409,'Step 2-12'!$R:$R,0))</f>
        <v>Monthly</v>
      </c>
      <c r="AU409" s="23" t="str">
        <f>INDEX($J$20:$J$1603,MATCH($AH409,$B$20:$B$1603,0))</f>
        <v/>
      </c>
    </row>
    <row r="410" spans="1:47" x14ac:dyDescent="0.25">
      <c r="A410" t="s">
        <v>460</v>
      </c>
      <c r="B410" t="s">
        <v>439</v>
      </c>
      <c r="C410" t="s">
        <v>17</v>
      </c>
      <c r="D410" s="1" t="s">
        <v>18</v>
      </c>
      <c r="E410" s="1">
        <v>45274</v>
      </c>
      <c r="F410" s="1">
        <v>45304</v>
      </c>
      <c r="G410" t="s">
        <v>19</v>
      </c>
      <c r="H410">
        <v>75</v>
      </c>
      <c r="I410" s="23" t="str">
        <f>IF(AND(E410&lt;=EOMONTH('Step 1'!$C$7,0),F410&gt;='Step 1'!$C$7),"Yes","No")</f>
        <v>No</v>
      </c>
      <c r="J410" s="23" t="str">
        <f>IF(I410="Yes",IF(COUNTIFS($B$21:$B410,B410,$I$21:$I410,"Yes")=1,"Yes",""),"")</f>
        <v/>
      </c>
      <c r="K410" s="23" t="str">
        <f>IF(J410="Yes",IF(COUNTIFS($B:$B,B410,$F:$F,"&gt;="&amp;'Step 1'!$C$8)&gt;0,"Retained","Churned"),"")</f>
        <v/>
      </c>
      <c r="L410" s="24">
        <f>_xlfn.MINIFS($E:$E,$B:$B,B410)</f>
        <v>44623</v>
      </c>
      <c r="M410" s="24" t="str">
        <f>INDEX($C:$C,MATCH($L410,$E:$E,0))</f>
        <v>Basic</v>
      </c>
      <c r="N410" s="24" t="str">
        <f>INDEX($D:$D,MATCH($L410,$E:$E,0))</f>
        <v>Monthly</v>
      </c>
      <c r="O410" s="23" t="str">
        <f>INDEX('Step 2-12'!$W:$W,MATCH('Step 2-12'!$B410,'Step 2-12'!$R:$R,0))</f>
        <v>Tech</v>
      </c>
      <c r="P410" s="23" t="str">
        <f>INDEX('Step 2-12'!$Z:$Z,MATCH('Step 2-12'!$B410,'Step 2-12'!$R:$R,0))</f>
        <v>Social Media</v>
      </c>
      <c r="AG410" t="s">
        <v>2202</v>
      </c>
      <c r="AH410" t="s">
        <v>712</v>
      </c>
      <c r="AI410" t="s">
        <v>720</v>
      </c>
      <c r="AJ410" s="1">
        <v>45070</v>
      </c>
      <c r="AK410" t="s">
        <v>17</v>
      </c>
      <c r="AL410" t="s">
        <v>18</v>
      </c>
      <c r="AM410">
        <v>75</v>
      </c>
      <c r="AN410">
        <v>60</v>
      </c>
      <c r="AO410" s="24" t="str">
        <f>INDEX('Step 2-12'!$Z:$Z,MATCH('Step 2-12'!$AH410,'Step 2-12'!$R:$R,0))</f>
        <v>Email</v>
      </c>
      <c r="AP410" s="24" t="str">
        <f>INDEX('Step 2-12'!$V:$V,MATCH('Step 2-12'!$AH410,'Step 2-12'!$R:$R,0))</f>
        <v>Asia-Pacific</v>
      </c>
      <c r="AQ410" s="24" t="str">
        <f>INDEX('Step 2-12'!$W:$W,MATCH('Step 2-12'!$AH410,'Step 2-12'!$R:$R,0))</f>
        <v>Tech</v>
      </c>
      <c r="AR410" s="24" t="str">
        <f>INDEX('Step 2-12'!$X:$X,MATCH('Step 2-12'!$AH410,'Step 2-12'!$R:$R,0))</f>
        <v>Mid-Market</v>
      </c>
      <c r="AS410" s="23" t="str">
        <f>INDEX('Step 2-12'!$AA:$AA,MATCH('Step 2-12'!$AH410,'Step 2-12'!$R:$R,0))</f>
        <v>Basic</v>
      </c>
      <c r="AT410" s="23" t="str">
        <f>INDEX('Step 2-12'!$AB:$AB,MATCH('Step 2-12'!$AH410,'Step 2-12'!$R:$R,0))</f>
        <v>Monthly</v>
      </c>
      <c r="AU410" s="23" t="str">
        <f>INDEX($J$20:$J$1603,MATCH($AH410,$B$20:$B$1603,0))</f>
        <v/>
      </c>
    </row>
    <row r="411" spans="1:47" x14ac:dyDescent="0.25">
      <c r="A411" t="s">
        <v>461</v>
      </c>
      <c r="B411" t="s">
        <v>439</v>
      </c>
      <c r="C411" t="s">
        <v>17</v>
      </c>
      <c r="D411" s="1" t="s">
        <v>18</v>
      </c>
      <c r="E411" s="1">
        <v>45305</v>
      </c>
      <c r="F411" s="1">
        <v>45335</v>
      </c>
      <c r="G411" t="s">
        <v>73</v>
      </c>
      <c r="H411">
        <v>75</v>
      </c>
      <c r="I411" s="23" t="str">
        <f>IF(AND(E411&lt;=EOMONTH('Step 1'!$C$7,0),F411&gt;='Step 1'!$C$7),"Yes","No")</f>
        <v>No</v>
      </c>
      <c r="J411" s="23" t="str">
        <f>IF(I411="Yes",IF(COUNTIFS($B$21:$B411,B411,$I$21:$I411,"Yes")=1,"Yes",""),"")</f>
        <v/>
      </c>
      <c r="K411" s="23" t="str">
        <f>IF(J411="Yes",IF(COUNTIFS($B:$B,B411,$F:$F,"&gt;="&amp;'Step 1'!$C$8)&gt;0,"Retained","Churned"),"")</f>
        <v/>
      </c>
      <c r="L411" s="24">
        <f>_xlfn.MINIFS($E:$E,$B:$B,B411)</f>
        <v>44623</v>
      </c>
      <c r="M411" s="24" t="str">
        <f>INDEX($C:$C,MATCH($L411,$E:$E,0))</f>
        <v>Basic</v>
      </c>
      <c r="N411" s="24" t="str">
        <f>INDEX($D:$D,MATCH($L411,$E:$E,0))</f>
        <v>Monthly</v>
      </c>
      <c r="O411" s="23" t="str">
        <f>INDEX('Step 2-12'!$W:$W,MATCH('Step 2-12'!$B411,'Step 2-12'!$R:$R,0))</f>
        <v>Tech</v>
      </c>
      <c r="P411" s="23" t="str">
        <f>INDEX('Step 2-12'!$Z:$Z,MATCH('Step 2-12'!$B411,'Step 2-12'!$R:$R,0))</f>
        <v>Social Media</v>
      </c>
      <c r="AG411" t="s">
        <v>2203</v>
      </c>
      <c r="AH411" t="s">
        <v>712</v>
      </c>
      <c r="AI411" t="s">
        <v>721</v>
      </c>
      <c r="AJ411" s="1">
        <v>45101</v>
      </c>
      <c r="AK411" t="s">
        <v>17</v>
      </c>
      <c r="AL411" t="s">
        <v>18</v>
      </c>
      <c r="AM411">
        <v>75</v>
      </c>
      <c r="AN411">
        <v>60</v>
      </c>
      <c r="AO411" s="24" t="str">
        <f>INDEX('Step 2-12'!$Z:$Z,MATCH('Step 2-12'!$AH411,'Step 2-12'!$R:$R,0))</f>
        <v>Email</v>
      </c>
      <c r="AP411" s="24" t="str">
        <f>INDEX('Step 2-12'!$V:$V,MATCH('Step 2-12'!$AH411,'Step 2-12'!$R:$R,0))</f>
        <v>Asia-Pacific</v>
      </c>
      <c r="AQ411" s="24" t="str">
        <f>INDEX('Step 2-12'!$W:$W,MATCH('Step 2-12'!$AH411,'Step 2-12'!$R:$R,0))</f>
        <v>Tech</v>
      </c>
      <c r="AR411" s="24" t="str">
        <f>INDEX('Step 2-12'!$X:$X,MATCH('Step 2-12'!$AH411,'Step 2-12'!$R:$R,0))</f>
        <v>Mid-Market</v>
      </c>
      <c r="AS411" s="23" t="str">
        <f>INDEX('Step 2-12'!$AA:$AA,MATCH('Step 2-12'!$AH411,'Step 2-12'!$R:$R,0))</f>
        <v>Basic</v>
      </c>
      <c r="AT411" s="23" t="str">
        <f>INDEX('Step 2-12'!$AB:$AB,MATCH('Step 2-12'!$AH411,'Step 2-12'!$R:$R,0))</f>
        <v>Monthly</v>
      </c>
      <c r="AU411" s="23" t="str">
        <f>INDEX($J$20:$J$1603,MATCH($AH411,$B$20:$B$1603,0))</f>
        <v/>
      </c>
    </row>
    <row r="412" spans="1:47" x14ac:dyDescent="0.25">
      <c r="A412" t="s">
        <v>462</v>
      </c>
      <c r="B412" t="s">
        <v>439</v>
      </c>
      <c r="C412" t="s">
        <v>50</v>
      </c>
      <c r="D412" s="1" t="s">
        <v>18</v>
      </c>
      <c r="E412" s="1">
        <v>45336</v>
      </c>
      <c r="F412" s="1">
        <v>45366</v>
      </c>
      <c r="G412" t="s">
        <v>19</v>
      </c>
      <c r="H412">
        <v>135</v>
      </c>
      <c r="I412" s="23" t="str">
        <f>IF(AND(E412&lt;=EOMONTH('Step 1'!$C$7,0),F412&gt;='Step 1'!$C$7),"Yes","No")</f>
        <v>No</v>
      </c>
      <c r="J412" s="23" t="str">
        <f>IF(I412="Yes",IF(COUNTIFS($B$21:$B412,B412,$I$21:$I412,"Yes")=1,"Yes",""),"")</f>
        <v/>
      </c>
      <c r="K412" s="23" t="str">
        <f>IF(J412="Yes",IF(COUNTIFS($B:$B,B412,$F:$F,"&gt;="&amp;'Step 1'!$C$8)&gt;0,"Retained","Churned"),"")</f>
        <v/>
      </c>
      <c r="L412" s="24">
        <f>_xlfn.MINIFS($E:$E,$B:$B,B412)</f>
        <v>44623</v>
      </c>
      <c r="M412" s="24" t="str">
        <f>INDEX($C:$C,MATCH($L412,$E:$E,0))</f>
        <v>Basic</v>
      </c>
      <c r="N412" s="24" t="str">
        <f>INDEX($D:$D,MATCH($L412,$E:$E,0))</f>
        <v>Monthly</v>
      </c>
      <c r="O412" s="23" t="str">
        <f>INDEX('Step 2-12'!$W:$W,MATCH('Step 2-12'!$B412,'Step 2-12'!$R:$R,0))</f>
        <v>Tech</v>
      </c>
      <c r="P412" s="23" t="str">
        <f>INDEX('Step 2-12'!$Z:$Z,MATCH('Step 2-12'!$B412,'Step 2-12'!$R:$R,0))</f>
        <v>Social Media</v>
      </c>
      <c r="AG412" t="s">
        <v>2204</v>
      </c>
      <c r="AH412" t="s">
        <v>712</v>
      </c>
      <c r="AI412" t="s">
        <v>721</v>
      </c>
      <c r="AJ412" s="1">
        <v>45131</v>
      </c>
      <c r="AK412" t="s">
        <v>17</v>
      </c>
      <c r="AL412" t="s">
        <v>18</v>
      </c>
      <c r="AM412">
        <v>75</v>
      </c>
      <c r="AN412">
        <v>60</v>
      </c>
      <c r="AO412" s="24" t="str">
        <f>INDEX('Step 2-12'!$Z:$Z,MATCH('Step 2-12'!$AH412,'Step 2-12'!$R:$R,0))</f>
        <v>Email</v>
      </c>
      <c r="AP412" s="24" t="str">
        <f>INDEX('Step 2-12'!$V:$V,MATCH('Step 2-12'!$AH412,'Step 2-12'!$R:$R,0))</f>
        <v>Asia-Pacific</v>
      </c>
      <c r="AQ412" s="24" t="str">
        <f>INDEX('Step 2-12'!$W:$W,MATCH('Step 2-12'!$AH412,'Step 2-12'!$R:$R,0))</f>
        <v>Tech</v>
      </c>
      <c r="AR412" s="24" t="str">
        <f>INDEX('Step 2-12'!$X:$X,MATCH('Step 2-12'!$AH412,'Step 2-12'!$R:$R,0))</f>
        <v>Mid-Market</v>
      </c>
      <c r="AS412" s="23" t="str">
        <f>INDEX('Step 2-12'!$AA:$AA,MATCH('Step 2-12'!$AH412,'Step 2-12'!$R:$R,0))</f>
        <v>Basic</v>
      </c>
      <c r="AT412" s="23" t="str">
        <f>INDEX('Step 2-12'!$AB:$AB,MATCH('Step 2-12'!$AH412,'Step 2-12'!$R:$R,0))</f>
        <v>Monthly</v>
      </c>
      <c r="AU412" s="23" t="str">
        <f>INDEX($J$20:$J$1603,MATCH($AH412,$B$20:$B$1603,0))</f>
        <v/>
      </c>
    </row>
    <row r="413" spans="1:47" x14ac:dyDescent="0.25">
      <c r="A413" t="s">
        <v>463</v>
      </c>
      <c r="B413" t="s">
        <v>439</v>
      </c>
      <c r="C413" t="s">
        <v>50</v>
      </c>
      <c r="D413" t="s">
        <v>18</v>
      </c>
      <c r="E413" s="1">
        <v>45367</v>
      </c>
      <c r="F413" s="1">
        <v>45397</v>
      </c>
      <c r="G413" t="s">
        <v>19</v>
      </c>
      <c r="H413">
        <v>135</v>
      </c>
      <c r="I413" s="23" t="str">
        <f>IF(AND(E413&lt;=EOMONTH('Step 1'!$C$7,0),F413&gt;='Step 1'!$C$7),"Yes","No")</f>
        <v>No</v>
      </c>
      <c r="J413" s="23" t="str">
        <f>IF(I413="Yes",IF(COUNTIFS($B$21:$B413,B413,$I$21:$I413,"Yes")=1,"Yes",""),"")</f>
        <v/>
      </c>
      <c r="K413" s="23" t="str">
        <f>IF(J413="Yes",IF(COUNTIFS($B:$B,B413,$F:$F,"&gt;="&amp;'Step 1'!$C$8)&gt;0,"Retained","Churned"),"")</f>
        <v/>
      </c>
      <c r="L413" s="24">
        <f>_xlfn.MINIFS($E:$E,$B:$B,B413)</f>
        <v>44623</v>
      </c>
      <c r="M413" s="24" t="str">
        <f>INDEX($C:$C,MATCH($L413,$E:$E,0))</f>
        <v>Basic</v>
      </c>
      <c r="N413" s="24" t="str">
        <f>INDEX($D:$D,MATCH($L413,$E:$E,0))</f>
        <v>Monthly</v>
      </c>
      <c r="O413" s="23" t="str">
        <f>INDEX('Step 2-12'!$W:$W,MATCH('Step 2-12'!$B413,'Step 2-12'!$R:$R,0))</f>
        <v>Tech</v>
      </c>
      <c r="P413" s="23" t="str">
        <f>INDEX('Step 2-12'!$Z:$Z,MATCH('Step 2-12'!$B413,'Step 2-12'!$R:$R,0))</f>
        <v>Social Media</v>
      </c>
      <c r="AG413" t="s">
        <v>2205</v>
      </c>
      <c r="AH413" t="s">
        <v>712</v>
      </c>
      <c r="AI413" t="s">
        <v>722</v>
      </c>
      <c r="AJ413" s="1">
        <v>45132</v>
      </c>
      <c r="AK413" t="s">
        <v>17</v>
      </c>
      <c r="AL413" t="s">
        <v>18</v>
      </c>
      <c r="AM413">
        <v>75</v>
      </c>
      <c r="AN413">
        <v>60</v>
      </c>
      <c r="AO413" s="24" t="str">
        <f>INDEX('Step 2-12'!$Z:$Z,MATCH('Step 2-12'!$AH413,'Step 2-12'!$R:$R,0))</f>
        <v>Email</v>
      </c>
      <c r="AP413" s="24" t="str">
        <f>INDEX('Step 2-12'!$V:$V,MATCH('Step 2-12'!$AH413,'Step 2-12'!$R:$R,0))</f>
        <v>Asia-Pacific</v>
      </c>
      <c r="AQ413" s="24" t="str">
        <f>INDEX('Step 2-12'!$W:$W,MATCH('Step 2-12'!$AH413,'Step 2-12'!$R:$R,0))</f>
        <v>Tech</v>
      </c>
      <c r="AR413" s="24" t="str">
        <f>INDEX('Step 2-12'!$X:$X,MATCH('Step 2-12'!$AH413,'Step 2-12'!$R:$R,0))</f>
        <v>Mid-Market</v>
      </c>
      <c r="AS413" s="23" t="str">
        <f>INDEX('Step 2-12'!$AA:$AA,MATCH('Step 2-12'!$AH413,'Step 2-12'!$R:$R,0))</f>
        <v>Basic</v>
      </c>
      <c r="AT413" s="23" t="str">
        <f>INDEX('Step 2-12'!$AB:$AB,MATCH('Step 2-12'!$AH413,'Step 2-12'!$R:$R,0))</f>
        <v>Monthly</v>
      </c>
      <c r="AU413" s="23" t="str">
        <f>INDEX($J$20:$J$1603,MATCH($AH413,$B$20:$B$1603,0))</f>
        <v/>
      </c>
    </row>
    <row r="414" spans="1:47" x14ac:dyDescent="0.25">
      <c r="A414" t="s">
        <v>464</v>
      </c>
      <c r="B414" t="s">
        <v>439</v>
      </c>
      <c r="C414" t="s">
        <v>50</v>
      </c>
      <c r="D414" t="s">
        <v>18</v>
      </c>
      <c r="E414" s="1">
        <v>45398</v>
      </c>
      <c r="F414" s="1">
        <v>45428</v>
      </c>
      <c r="G414" t="s">
        <v>19</v>
      </c>
      <c r="H414">
        <v>135</v>
      </c>
      <c r="I414" s="23" t="str">
        <f>IF(AND(E414&lt;=EOMONTH('Step 1'!$C$7,0),F414&gt;='Step 1'!$C$7),"Yes","No")</f>
        <v>No</v>
      </c>
      <c r="J414" s="23" t="str">
        <f>IF(I414="Yes",IF(COUNTIFS($B$21:$B414,B414,$I$21:$I414,"Yes")=1,"Yes",""),"")</f>
        <v/>
      </c>
      <c r="K414" s="23" t="str">
        <f>IF(J414="Yes",IF(COUNTIFS($B:$B,B414,$F:$F,"&gt;="&amp;'Step 1'!$C$8)&gt;0,"Retained","Churned"),"")</f>
        <v/>
      </c>
      <c r="L414" s="24">
        <f>_xlfn.MINIFS($E:$E,$B:$B,B414)</f>
        <v>44623</v>
      </c>
      <c r="M414" s="24" t="str">
        <f>INDEX($C:$C,MATCH($L414,$E:$E,0))</f>
        <v>Basic</v>
      </c>
      <c r="N414" s="24" t="str">
        <f>INDEX($D:$D,MATCH($L414,$E:$E,0))</f>
        <v>Monthly</v>
      </c>
      <c r="O414" s="23" t="str">
        <f>INDEX('Step 2-12'!$W:$W,MATCH('Step 2-12'!$B414,'Step 2-12'!$R:$R,0))</f>
        <v>Tech</v>
      </c>
      <c r="P414" s="23" t="str">
        <f>INDEX('Step 2-12'!$Z:$Z,MATCH('Step 2-12'!$B414,'Step 2-12'!$R:$R,0))</f>
        <v>Social Media</v>
      </c>
      <c r="AG414" t="s">
        <v>2206</v>
      </c>
      <c r="AH414" t="s">
        <v>712</v>
      </c>
      <c r="AI414" t="s">
        <v>723</v>
      </c>
      <c r="AJ414" s="1">
        <v>45163</v>
      </c>
      <c r="AK414" t="s">
        <v>17</v>
      </c>
      <c r="AL414" t="s">
        <v>18</v>
      </c>
      <c r="AM414">
        <v>75</v>
      </c>
      <c r="AN414">
        <v>60</v>
      </c>
      <c r="AO414" s="24" t="str">
        <f>INDEX('Step 2-12'!$Z:$Z,MATCH('Step 2-12'!$AH414,'Step 2-12'!$R:$R,0))</f>
        <v>Email</v>
      </c>
      <c r="AP414" s="24" t="str">
        <f>INDEX('Step 2-12'!$V:$V,MATCH('Step 2-12'!$AH414,'Step 2-12'!$R:$R,0))</f>
        <v>Asia-Pacific</v>
      </c>
      <c r="AQ414" s="24" t="str">
        <f>INDEX('Step 2-12'!$W:$W,MATCH('Step 2-12'!$AH414,'Step 2-12'!$R:$R,0))</f>
        <v>Tech</v>
      </c>
      <c r="AR414" s="24" t="str">
        <f>INDEX('Step 2-12'!$X:$X,MATCH('Step 2-12'!$AH414,'Step 2-12'!$R:$R,0))</f>
        <v>Mid-Market</v>
      </c>
      <c r="AS414" s="23" t="str">
        <f>INDEX('Step 2-12'!$AA:$AA,MATCH('Step 2-12'!$AH414,'Step 2-12'!$R:$R,0))</f>
        <v>Basic</v>
      </c>
      <c r="AT414" s="23" t="str">
        <f>INDEX('Step 2-12'!$AB:$AB,MATCH('Step 2-12'!$AH414,'Step 2-12'!$R:$R,0))</f>
        <v>Monthly</v>
      </c>
      <c r="AU414" s="23" t="str">
        <f>INDEX($J$20:$J$1603,MATCH($AH414,$B$20:$B$1603,0))</f>
        <v/>
      </c>
    </row>
    <row r="415" spans="1:47" x14ac:dyDescent="0.25">
      <c r="A415" t="s">
        <v>465</v>
      </c>
      <c r="B415" t="s">
        <v>439</v>
      </c>
      <c r="C415" t="s">
        <v>50</v>
      </c>
      <c r="D415" t="s">
        <v>18</v>
      </c>
      <c r="E415" s="1">
        <v>45429</v>
      </c>
      <c r="F415" s="1">
        <v>45459</v>
      </c>
      <c r="G415" t="s">
        <v>19</v>
      </c>
      <c r="H415">
        <v>135</v>
      </c>
      <c r="I415" s="23" t="str">
        <f>IF(AND(E415&lt;=EOMONTH('Step 1'!$C$7,0),F415&gt;='Step 1'!$C$7),"Yes","No")</f>
        <v>No</v>
      </c>
      <c r="J415" s="23" t="str">
        <f>IF(I415="Yes",IF(COUNTIFS($B$21:$B415,B415,$I$21:$I415,"Yes")=1,"Yes",""),"")</f>
        <v/>
      </c>
      <c r="K415" s="23" t="str">
        <f>IF(J415="Yes",IF(COUNTIFS($B:$B,B415,$F:$F,"&gt;="&amp;'Step 1'!$C$8)&gt;0,"Retained","Churned"),"")</f>
        <v/>
      </c>
      <c r="L415" s="24">
        <f>_xlfn.MINIFS($E:$E,$B:$B,B415)</f>
        <v>44623</v>
      </c>
      <c r="M415" s="24" t="str">
        <f>INDEX($C:$C,MATCH($L415,$E:$E,0))</f>
        <v>Basic</v>
      </c>
      <c r="N415" s="24" t="str">
        <f>INDEX($D:$D,MATCH($L415,$E:$E,0))</f>
        <v>Monthly</v>
      </c>
      <c r="O415" s="23" t="str">
        <f>INDEX('Step 2-12'!$W:$W,MATCH('Step 2-12'!$B415,'Step 2-12'!$R:$R,0))</f>
        <v>Tech</v>
      </c>
      <c r="P415" s="23" t="str">
        <f>INDEX('Step 2-12'!$Z:$Z,MATCH('Step 2-12'!$B415,'Step 2-12'!$R:$R,0))</f>
        <v>Social Media</v>
      </c>
      <c r="AG415" t="s">
        <v>2207</v>
      </c>
      <c r="AH415" t="s">
        <v>712</v>
      </c>
      <c r="AI415" t="s">
        <v>724</v>
      </c>
      <c r="AJ415" s="1">
        <v>45194</v>
      </c>
      <c r="AK415" t="s">
        <v>17</v>
      </c>
      <c r="AL415" t="s">
        <v>18</v>
      </c>
      <c r="AM415">
        <v>75</v>
      </c>
      <c r="AN415">
        <v>60</v>
      </c>
      <c r="AO415" s="24" t="str">
        <f>INDEX('Step 2-12'!$Z:$Z,MATCH('Step 2-12'!$AH415,'Step 2-12'!$R:$R,0))</f>
        <v>Email</v>
      </c>
      <c r="AP415" s="24" t="str">
        <f>INDEX('Step 2-12'!$V:$V,MATCH('Step 2-12'!$AH415,'Step 2-12'!$R:$R,0))</f>
        <v>Asia-Pacific</v>
      </c>
      <c r="AQ415" s="24" t="str">
        <f>INDEX('Step 2-12'!$W:$W,MATCH('Step 2-12'!$AH415,'Step 2-12'!$R:$R,0))</f>
        <v>Tech</v>
      </c>
      <c r="AR415" s="24" t="str">
        <f>INDEX('Step 2-12'!$X:$X,MATCH('Step 2-12'!$AH415,'Step 2-12'!$R:$R,0))</f>
        <v>Mid-Market</v>
      </c>
      <c r="AS415" s="23" t="str">
        <f>INDEX('Step 2-12'!$AA:$AA,MATCH('Step 2-12'!$AH415,'Step 2-12'!$R:$R,0))</f>
        <v>Basic</v>
      </c>
      <c r="AT415" s="23" t="str">
        <f>INDEX('Step 2-12'!$AB:$AB,MATCH('Step 2-12'!$AH415,'Step 2-12'!$R:$R,0))</f>
        <v>Monthly</v>
      </c>
      <c r="AU415" s="23" t="str">
        <f>INDEX($J$20:$J$1603,MATCH($AH415,$B$20:$B$1603,0))</f>
        <v/>
      </c>
    </row>
    <row r="416" spans="1:47" x14ac:dyDescent="0.25">
      <c r="A416" t="s">
        <v>466</v>
      </c>
      <c r="B416" t="s">
        <v>439</v>
      </c>
      <c r="C416" t="s">
        <v>50</v>
      </c>
      <c r="D416" t="s">
        <v>18</v>
      </c>
      <c r="E416" s="1">
        <v>45460</v>
      </c>
      <c r="F416" s="1">
        <v>45490</v>
      </c>
      <c r="G416" t="s">
        <v>19</v>
      </c>
      <c r="H416">
        <v>135</v>
      </c>
      <c r="I416" s="23" t="str">
        <f>IF(AND(E416&lt;=EOMONTH('Step 1'!$C$7,0),F416&gt;='Step 1'!$C$7),"Yes","No")</f>
        <v>No</v>
      </c>
      <c r="J416" s="23" t="str">
        <f>IF(I416="Yes",IF(COUNTIFS($B$21:$B416,B416,$I$21:$I416,"Yes")=1,"Yes",""),"")</f>
        <v/>
      </c>
      <c r="K416" s="23" t="str">
        <f>IF(J416="Yes",IF(COUNTIFS($B:$B,B416,$F:$F,"&gt;="&amp;'Step 1'!$C$8)&gt;0,"Retained","Churned"),"")</f>
        <v/>
      </c>
      <c r="L416" s="24">
        <f>_xlfn.MINIFS($E:$E,$B:$B,B416)</f>
        <v>44623</v>
      </c>
      <c r="M416" s="24" t="str">
        <f>INDEX($C:$C,MATCH($L416,$E:$E,0))</f>
        <v>Basic</v>
      </c>
      <c r="N416" s="24" t="str">
        <f>INDEX($D:$D,MATCH($L416,$E:$E,0))</f>
        <v>Monthly</v>
      </c>
      <c r="O416" s="23" t="str">
        <f>INDEX('Step 2-12'!$W:$W,MATCH('Step 2-12'!$B416,'Step 2-12'!$R:$R,0))</f>
        <v>Tech</v>
      </c>
      <c r="P416" s="23" t="str">
        <f>INDEX('Step 2-12'!$Z:$Z,MATCH('Step 2-12'!$B416,'Step 2-12'!$R:$R,0))</f>
        <v>Social Media</v>
      </c>
      <c r="AG416" t="s">
        <v>2208</v>
      </c>
      <c r="AH416" t="s">
        <v>712</v>
      </c>
      <c r="AI416" t="s">
        <v>724</v>
      </c>
      <c r="AJ416" s="1">
        <v>45224</v>
      </c>
      <c r="AK416" t="s">
        <v>17</v>
      </c>
      <c r="AL416" t="s">
        <v>18</v>
      </c>
      <c r="AM416">
        <v>75</v>
      </c>
      <c r="AN416">
        <v>60</v>
      </c>
      <c r="AO416" s="24" t="str">
        <f>INDEX('Step 2-12'!$Z:$Z,MATCH('Step 2-12'!$AH416,'Step 2-12'!$R:$R,0))</f>
        <v>Email</v>
      </c>
      <c r="AP416" s="24" t="str">
        <f>INDEX('Step 2-12'!$V:$V,MATCH('Step 2-12'!$AH416,'Step 2-12'!$R:$R,0))</f>
        <v>Asia-Pacific</v>
      </c>
      <c r="AQ416" s="24" t="str">
        <f>INDEX('Step 2-12'!$W:$W,MATCH('Step 2-12'!$AH416,'Step 2-12'!$R:$R,0))</f>
        <v>Tech</v>
      </c>
      <c r="AR416" s="24" t="str">
        <f>INDEX('Step 2-12'!$X:$X,MATCH('Step 2-12'!$AH416,'Step 2-12'!$R:$R,0))</f>
        <v>Mid-Market</v>
      </c>
      <c r="AS416" s="23" t="str">
        <f>INDEX('Step 2-12'!$AA:$AA,MATCH('Step 2-12'!$AH416,'Step 2-12'!$R:$R,0))</f>
        <v>Basic</v>
      </c>
      <c r="AT416" s="23" t="str">
        <f>INDEX('Step 2-12'!$AB:$AB,MATCH('Step 2-12'!$AH416,'Step 2-12'!$R:$R,0))</f>
        <v>Monthly</v>
      </c>
      <c r="AU416" s="23" t="str">
        <f>INDEX($J$20:$J$1603,MATCH($AH416,$B$20:$B$1603,0))</f>
        <v/>
      </c>
    </row>
    <row r="417" spans="1:47" x14ac:dyDescent="0.25">
      <c r="A417" t="s">
        <v>467</v>
      </c>
      <c r="B417" t="s">
        <v>439</v>
      </c>
      <c r="C417" t="s">
        <v>50</v>
      </c>
      <c r="D417" t="s">
        <v>18</v>
      </c>
      <c r="E417" s="1">
        <v>45491</v>
      </c>
      <c r="F417" s="1">
        <v>45521</v>
      </c>
      <c r="G417" t="s">
        <v>19</v>
      </c>
      <c r="H417">
        <v>135</v>
      </c>
      <c r="I417" s="23" t="str">
        <f>IF(AND(E417&lt;=EOMONTH('Step 1'!$C$7,0),F417&gt;='Step 1'!$C$7),"Yes","No")</f>
        <v>No</v>
      </c>
      <c r="J417" s="23" t="str">
        <f>IF(I417="Yes",IF(COUNTIFS($B$21:$B417,B417,$I$21:$I417,"Yes")=1,"Yes",""),"")</f>
        <v/>
      </c>
      <c r="K417" s="23" t="str">
        <f>IF(J417="Yes",IF(COUNTIFS($B:$B,B417,$F:$F,"&gt;="&amp;'Step 1'!$C$8)&gt;0,"Retained","Churned"),"")</f>
        <v/>
      </c>
      <c r="L417" s="24">
        <f>_xlfn.MINIFS($E:$E,$B:$B,B417)</f>
        <v>44623</v>
      </c>
      <c r="M417" s="24" t="str">
        <f>INDEX($C:$C,MATCH($L417,$E:$E,0))</f>
        <v>Basic</v>
      </c>
      <c r="N417" s="24" t="str">
        <f>INDEX($D:$D,MATCH($L417,$E:$E,0))</f>
        <v>Monthly</v>
      </c>
      <c r="O417" s="23" t="str">
        <f>INDEX('Step 2-12'!$W:$W,MATCH('Step 2-12'!$B417,'Step 2-12'!$R:$R,0))</f>
        <v>Tech</v>
      </c>
      <c r="P417" s="23" t="str">
        <f>INDEX('Step 2-12'!$Z:$Z,MATCH('Step 2-12'!$B417,'Step 2-12'!$R:$R,0))</f>
        <v>Social Media</v>
      </c>
      <c r="AG417" t="s">
        <v>2209</v>
      </c>
      <c r="AH417" t="s">
        <v>712</v>
      </c>
      <c r="AI417" t="s">
        <v>725</v>
      </c>
      <c r="AJ417" s="1">
        <v>45225</v>
      </c>
      <c r="AK417" t="s">
        <v>17</v>
      </c>
      <c r="AL417" t="s">
        <v>18</v>
      </c>
      <c r="AM417">
        <v>75</v>
      </c>
      <c r="AN417">
        <v>60</v>
      </c>
      <c r="AO417" s="24" t="str">
        <f>INDEX('Step 2-12'!$Z:$Z,MATCH('Step 2-12'!$AH417,'Step 2-12'!$R:$R,0))</f>
        <v>Email</v>
      </c>
      <c r="AP417" s="24" t="str">
        <f>INDEX('Step 2-12'!$V:$V,MATCH('Step 2-12'!$AH417,'Step 2-12'!$R:$R,0))</f>
        <v>Asia-Pacific</v>
      </c>
      <c r="AQ417" s="24" t="str">
        <f>INDEX('Step 2-12'!$W:$W,MATCH('Step 2-12'!$AH417,'Step 2-12'!$R:$R,0))</f>
        <v>Tech</v>
      </c>
      <c r="AR417" s="24" t="str">
        <f>INDEX('Step 2-12'!$X:$X,MATCH('Step 2-12'!$AH417,'Step 2-12'!$R:$R,0))</f>
        <v>Mid-Market</v>
      </c>
      <c r="AS417" s="23" t="str">
        <f>INDEX('Step 2-12'!$AA:$AA,MATCH('Step 2-12'!$AH417,'Step 2-12'!$R:$R,0))</f>
        <v>Basic</v>
      </c>
      <c r="AT417" s="23" t="str">
        <f>INDEX('Step 2-12'!$AB:$AB,MATCH('Step 2-12'!$AH417,'Step 2-12'!$R:$R,0))</f>
        <v>Monthly</v>
      </c>
      <c r="AU417" s="23" t="str">
        <f>INDEX($J$20:$J$1603,MATCH($AH417,$B$20:$B$1603,0))</f>
        <v/>
      </c>
    </row>
    <row r="418" spans="1:47" x14ac:dyDescent="0.25">
      <c r="A418" t="s">
        <v>468</v>
      </c>
      <c r="B418" t="s">
        <v>439</v>
      </c>
      <c r="C418" t="s">
        <v>50</v>
      </c>
      <c r="D418" t="s">
        <v>18</v>
      </c>
      <c r="E418" s="1">
        <v>45522</v>
      </c>
      <c r="F418" s="1">
        <v>45552</v>
      </c>
      <c r="G418" t="s">
        <v>19</v>
      </c>
      <c r="H418">
        <v>135</v>
      </c>
      <c r="I418" s="23" t="str">
        <f>IF(AND(E418&lt;=EOMONTH('Step 1'!$C$7,0),F418&gt;='Step 1'!$C$7),"Yes","No")</f>
        <v>No</v>
      </c>
      <c r="J418" s="23" t="str">
        <f>IF(I418="Yes",IF(COUNTIFS($B$21:$B418,B418,$I$21:$I418,"Yes")=1,"Yes",""),"")</f>
        <v/>
      </c>
      <c r="K418" s="23" t="str">
        <f>IF(J418="Yes",IF(COUNTIFS($B:$B,B418,$F:$F,"&gt;="&amp;'Step 1'!$C$8)&gt;0,"Retained","Churned"),"")</f>
        <v/>
      </c>
      <c r="L418" s="24">
        <f>_xlfn.MINIFS($E:$E,$B:$B,B418)</f>
        <v>44623</v>
      </c>
      <c r="M418" s="24" t="str">
        <f>INDEX($C:$C,MATCH($L418,$E:$E,0))</f>
        <v>Basic</v>
      </c>
      <c r="N418" s="24" t="str">
        <f>INDEX($D:$D,MATCH($L418,$E:$E,0))</f>
        <v>Monthly</v>
      </c>
      <c r="O418" s="23" t="str">
        <f>INDEX('Step 2-12'!$W:$W,MATCH('Step 2-12'!$B418,'Step 2-12'!$R:$R,0))</f>
        <v>Tech</v>
      </c>
      <c r="P418" s="23" t="str">
        <f>INDEX('Step 2-12'!$Z:$Z,MATCH('Step 2-12'!$B418,'Step 2-12'!$R:$R,0))</f>
        <v>Social Media</v>
      </c>
      <c r="AG418" t="s">
        <v>2210</v>
      </c>
      <c r="AH418" t="s">
        <v>712</v>
      </c>
      <c r="AI418" t="s">
        <v>726</v>
      </c>
      <c r="AJ418" s="1">
        <v>45256</v>
      </c>
      <c r="AK418" t="s">
        <v>17</v>
      </c>
      <c r="AL418" t="s">
        <v>18</v>
      </c>
      <c r="AM418">
        <v>75</v>
      </c>
      <c r="AN418">
        <v>60</v>
      </c>
      <c r="AO418" s="24" t="str">
        <f>INDEX('Step 2-12'!$Z:$Z,MATCH('Step 2-12'!$AH418,'Step 2-12'!$R:$R,0))</f>
        <v>Email</v>
      </c>
      <c r="AP418" s="24" t="str">
        <f>INDEX('Step 2-12'!$V:$V,MATCH('Step 2-12'!$AH418,'Step 2-12'!$R:$R,0))</f>
        <v>Asia-Pacific</v>
      </c>
      <c r="AQ418" s="24" t="str">
        <f>INDEX('Step 2-12'!$W:$W,MATCH('Step 2-12'!$AH418,'Step 2-12'!$R:$R,0))</f>
        <v>Tech</v>
      </c>
      <c r="AR418" s="24" t="str">
        <f>INDEX('Step 2-12'!$X:$X,MATCH('Step 2-12'!$AH418,'Step 2-12'!$R:$R,0))</f>
        <v>Mid-Market</v>
      </c>
      <c r="AS418" s="23" t="str">
        <f>INDEX('Step 2-12'!$AA:$AA,MATCH('Step 2-12'!$AH418,'Step 2-12'!$R:$R,0))</f>
        <v>Basic</v>
      </c>
      <c r="AT418" s="23" t="str">
        <f>INDEX('Step 2-12'!$AB:$AB,MATCH('Step 2-12'!$AH418,'Step 2-12'!$R:$R,0))</f>
        <v>Monthly</v>
      </c>
      <c r="AU418" s="23" t="str">
        <f>INDEX($J$20:$J$1603,MATCH($AH418,$B$20:$B$1603,0))</f>
        <v/>
      </c>
    </row>
    <row r="419" spans="1:47" x14ac:dyDescent="0.25">
      <c r="A419" t="s">
        <v>469</v>
      </c>
      <c r="B419" t="s">
        <v>439</v>
      </c>
      <c r="C419" t="s">
        <v>50</v>
      </c>
      <c r="D419" t="s">
        <v>18</v>
      </c>
      <c r="E419" s="1">
        <v>45553</v>
      </c>
      <c r="F419" s="1">
        <v>45583</v>
      </c>
      <c r="G419" t="s">
        <v>19</v>
      </c>
      <c r="H419">
        <v>135</v>
      </c>
      <c r="I419" s="23" t="str">
        <f>IF(AND(E419&lt;=EOMONTH('Step 1'!$C$7,0),F419&gt;='Step 1'!$C$7),"Yes","No")</f>
        <v>No</v>
      </c>
      <c r="J419" s="23" t="str">
        <f>IF(I419="Yes",IF(COUNTIFS($B$21:$B419,B419,$I$21:$I419,"Yes")=1,"Yes",""),"")</f>
        <v/>
      </c>
      <c r="K419" s="23" t="str">
        <f>IF(J419="Yes",IF(COUNTIFS($B:$B,B419,$F:$F,"&gt;="&amp;'Step 1'!$C$8)&gt;0,"Retained","Churned"),"")</f>
        <v/>
      </c>
      <c r="L419" s="24">
        <f>_xlfn.MINIFS($E:$E,$B:$B,B419)</f>
        <v>44623</v>
      </c>
      <c r="M419" s="24" t="str">
        <f>INDEX($C:$C,MATCH($L419,$E:$E,0))</f>
        <v>Basic</v>
      </c>
      <c r="N419" s="24" t="str">
        <f>INDEX($D:$D,MATCH($L419,$E:$E,0))</f>
        <v>Monthly</v>
      </c>
      <c r="O419" s="23" t="str">
        <f>INDEX('Step 2-12'!$W:$W,MATCH('Step 2-12'!$B419,'Step 2-12'!$R:$R,0))</f>
        <v>Tech</v>
      </c>
      <c r="P419" s="23" t="str">
        <f>INDEX('Step 2-12'!$Z:$Z,MATCH('Step 2-12'!$B419,'Step 2-12'!$R:$R,0))</f>
        <v>Social Media</v>
      </c>
      <c r="AG419" t="s">
        <v>2211</v>
      </c>
      <c r="AH419" t="s">
        <v>712</v>
      </c>
      <c r="AI419" t="s">
        <v>726</v>
      </c>
      <c r="AJ419" s="1">
        <v>45286</v>
      </c>
      <c r="AK419" t="s">
        <v>17</v>
      </c>
      <c r="AL419" t="s">
        <v>18</v>
      </c>
      <c r="AM419">
        <v>75</v>
      </c>
      <c r="AN419">
        <v>60</v>
      </c>
      <c r="AO419" s="24" t="str">
        <f>INDEX('Step 2-12'!$Z:$Z,MATCH('Step 2-12'!$AH419,'Step 2-12'!$R:$R,0))</f>
        <v>Email</v>
      </c>
      <c r="AP419" s="24" t="str">
        <f>INDEX('Step 2-12'!$V:$V,MATCH('Step 2-12'!$AH419,'Step 2-12'!$R:$R,0))</f>
        <v>Asia-Pacific</v>
      </c>
      <c r="AQ419" s="24" t="str">
        <f>INDEX('Step 2-12'!$W:$W,MATCH('Step 2-12'!$AH419,'Step 2-12'!$R:$R,0))</f>
        <v>Tech</v>
      </c>
      <c r="AR419" s="24" t="str">
        <f>INDEX('Step 2-12'!$X:$X,MATCH('Step 2-12'!$AH419,'Step 2-12'!$R:$R,0))</f>
        <v>Mid-Market</v>
      </c>
      <c r="AS419" s="23" t="str">
        <f>INDEX('Step 2-12'!$AA:$AA,MATCH('Step 2-12'!$AH419,'Step 2-12'!$R:$R,0))</f>
        <v>Basic</v>
      </c>
      <c r="AT419" s="23" t="str">
        <f>INDEX('Step 2-12'!$AB:$AB,MATCH('Step 2-12'!$AH419,'Step 2-12'!$R:$R,0))</f>
        <v>Monthly</v>
      </c>
      <c r="AU419" s="23" t="str">
        <f>INDEX($J$20:$J$1603,MATCH($AH419,$B$20:$B$1603,0))</f>
        <v/>
      </c>
    </row>
    <row r="420" spans="1:47" x14ac:dyDescent="0.25">
      <c r="A420" t="s">
        <v>470</v>
      </c>
      <c r="B420" t="s">
        <v>439</v>
      </c>
      <c r="C420" t="s">
        <v>50</v>
      </c>
      <c r="D420" t="s">
        <v>18</v>
      </c>
      <c r="E420" s="1">
        <v>45584</v>
      </c>
      <c r="F420" s="1">
        <v>45614</v>
      </c>
      <c r="G420" t="s">
        <v>19</v>
      </c>
      <c r="H420">
        <v>135</v>
      </c>
      <c r="I420" s="23" t="str">
        <f>IF(AND(E420&lt;=EOMONTH('Step 1'!$C$7,0),F420&gt;='Step 1'!$C$7),"Yes","No")</f>
        <v>No</v>
      </c>
      <c r="J420" s="23" t="str">
        <f>IF(I420="Yes",IF(COUNTIFS($B$21:$B420,B420,$I$21:$I420,"Yes")=1,"Yes",""),"")</f>
        <v/>
      </c>
      <c r="K420" s="23" t="str">
        <f>IF(J420="Yes",IF(COUNTIFS($B:$B,B420,$F:$F,"&gt;="&amp;'Step 1'!$C$8)&gt;0,"Retained","Churned"),"")</f>
        <v/>
      </c>
      <c r="L420" s="24">
        <f>_xlfn.MINIFS($E:$E,$B:$B,B420)</f>
        <v>44623</v>
      </c>
      <c r="M420" s="24" t="str">
        <f>INDEX($C:$C,MATCH($L420,$E:$E,0))</f>
        <v>Basic</v>
      </c>
      <c r="N420" s="24" t="str">
        <f>INDEX($D:$D,MATCH($L420,$E:$E,0))</f>
        <v>Monthly</v>
      </c>
      <c r="O420" s="23" t="str">
        <f>INDEX('Step 2-12'!$W:$W,MATCH('Step 2-12'!$B420,'Step 2-12'!$R:$R,0))</f>
        <v>Tech</v>
      </c>
      <c r="P420" s="23" t="str">
        <f>INDEX('Step 2-12'!$Z:$Z,MATCH('Step 2-12'!$B420,'Step 2-12'!$R:$R,0))</f>
        <v>Social Media</v>
      </c>
      <c r="AG420" t="s">
        <v>2212</v>
      </c>
      <c r="AH420" t="s">
        <v>712</v>
      </c>
      <c r="AI420" t="s">
        <v>727</v>
      </c>
      <c r="AJ420" s="1">
        <v>45287</v>
      </c>
      <c r="AK420" t="s">
        <v>17</v>
      </c>
      <c r="AL420" t="s">
        <v>18</v>
      </c>
      <c r="AM420">
        <v>75</v>
      </c>
      <c r="AN420">
        <v>60</v>
      </c>
      <c r="AO420" s="24" t="str">
        <f>INDEX('Step 2-12'!$Z:$Z,MATCH('Step 2-12'!$AH420,'Step 2-12'!$R:$R,0))</f>
        <v>Email</v>
      </c>
      <c r="AP420" s="24" t="str">
        <f>INDEX('Step 2-12'!$V:$V,MATCH('Step 2-12'!$AH420,'Step 2-12'!$R:$R,0))</f>
        <v>Asia-Pacific</v>
      </c>
      <c r="AQ420" s="24" t="str">
        <f>INDEX('Step 2-12'!$W:$W,MATCH('Step 2-12'!$AH420,'Step 2-12'!$R:$R,0))</f>
        <v>Tech</v>
      </c>
      <c r="AR420" s="24" t="str">
        <f>INDEX('Step 2-12'!$X:$X,MATCH('Step 2-12'!$AH420,'Step 2-12'!$R:$R,0))</f>
        <v>Mid-Market</v>
      </c>
      <c r="AS420" s="23" t="str">
        <f>INDEX('Step 2-12'!$AA:$AA,MATCH('Step 2-12'!$AH420,'Step 2-12'!$R:$R,0))</f>
        <v>Basic</v>
      </c>
      <c r="AT420" s="23" t="str">
        <f>INDEX('Step 2-12'!$AB:$AB,MATCH('Step 2-12'!$AH420,'Step 2-12'!$R:$R,0))</f>
        <v>Monthly</v>
      </c>
      <c r="AU420" s="23" t="str">
        <f>INDEX($J$20:$J$1603,MATCH($AH420,$B$20:$B$1603,0))</f>
        <v/>
      </c>
    </row>
    <row r="421" spans="1:47" x14ac:dyDescent="0.25">
      <c r="A421" t="s">
        <v>471</v>
      </c>
      <c r="B421" t="s">
        <v>439</v>
      </c>
      <c r="C421" t="s">
        <v>50</v>
      </c>
      <c r="D421" t="s">
        <v>18</v>
      </c>
      <c r="E421" s="1">
        <v>45615</v>
      </c>
      <c r="F421" s="1">
        <v>45645</v>
      </c>
      <c r="G421" t="s">
        <v>19</v>
      </c>
      <c r="H421">
        <v>135</v>
      </c>
      <c r="I421" s="23" t="str">
        <f>IF(AND(E421&lt;=EOMONTH('Step 1'!$C$7,0),F421&gt;='Step 1'!$C$7),"Yes","No")</f>
        <v>No</v>
      </c>
      <c r="J421" s="23" t="str">
        <f>IF(I421="Yes",IF(COUNTIFS($B$21:$B421,B421,$I$21:$I421,"Yes")=1,"Yes",""),"")</f>
        <v/>
      </c>
      <c r="K421" s="23" t="str">
        <f>IF(J421="Yes",IF(COUNTIFS($B:$B,B421,$F:$F,"&gt;="&amp;'Step 1'!$C$8)&gt;0,"Retained","Churned"),"")</f>
        <v/>
      </c>
      <c r="L421" s="24">
        <f>_xlfn.MINIFS($E:$E,$B:$B,B421)</f>
        <v>44623</v>
      </c>
      <c r="M421" s="24" t="str">
        <f>INDEX($C:$C,MATCH($L421,$E:$E,0))</f>
        <v>Basic</v>
      </c>
      <c r="N421" s="24" t="str">
        <f>INDEX($D:$D,MATCH($L421,$E:$E,0))</f>
        <v>Monthly</v>
      </c>
      <c r="O421" s="23" t="str">
        <f>INDEX('Step 2-12'!$W:$W,MATCH('Step 2-12'!$B421,'Step 2-12'!$R:$R,0))</f>
        <v>Tech</v>
      </c>
      <c r="P421" s="23" t="str">
        <f>INDEX('Step 2-12'!$Z:$Z,MATCH('Step 2-12'!$B421,'Step 2-12'!$R:$R,0))</f>
        <v>Social Media</v>
      </c>
      <c r="AG421" t="s">
        <v>2213</v>
      </c>
      <c r="AH421" t="s">
        <v>712</v>
      </c>
      <c r="AI421" t="s">
        <v>728</v>
      </c>
      <c r="AJ421" s="1">
        <v>45318</v>
      </c>
      <c r="AK421" t="s">
        <v>17</v>
      </c>
      <c r="AL421" t="s">
        <v>18</v>
      </c>
      <c r="AM421">
        <v>75</v>
      </c>
      <c r="AN421">
        <v>60</v>
      </c>
      <c r="AO421" s="24" t="str">
        <f>INDEX('Step 2-12'!$Z:$Z,MATCH('Step 2-12'!$AH421,'Step 2-12'!$R:$R,0))</f>
        <v>Email</v>
      </c>
      <c r="AP421" s="24" t="str">
        <f>INDEX('Step 2-12'!$V:$V,MATCH('Step 2-12'!$AH421,'Step 2-12'!$R:$R,0))</f>
        <v>Asia-Pacific</v>
      </c>
      <c r="AQ421" s="24" t="str">
        <f>INDEX('Step 2-12'!$W:$W,MATCH('Step 2-12'!$AH421,'Step 2-12'!$R:$R,0))</f>
        <v>Tech</v>
      </c>
      <c r="AR421" s="24" t="str">
        <f>INDEX('Step 2-12'!$X:$X,MATCH('Step 2-12'!$AH421,'Step 2-12'!$R:$R,0))</f>
        <v>Mid-Market</v>
      </c>
      <c r="AS421" s="23" t="str">
        <f>INDEX('Step 2-12'!$AA:$AA,MATCH('Step 2-12'!$AH421,'Step 2-12'!$R:$R,0))</f>
        <v>Basic</v>
      </c>
      <c r="AT421" s="23" t="str">
        <f>INDEX('Step 2-12'!$AB:$AB,MATCH('Step 2-12'!$AH421,'Step 2-12'!$R:$R,0))</f>
        <v>Monthly</v>
      </c>
      <c r="AU421" s="23" t="str">
        <f>INDEX($J$20:$J$1603,MATCH($AH421,$B$20:$B$1603,0))</f>
        <v/>
      </c>
    </row>
    <row r="422" spans="1:47" x14ac:dyDescent="0.25">
      <c r="A422" t="s">
        <v>472</v>
      </c>
      <c r="B422" t="s">
        <v>439</v>
      </c>
      <c r="C422" t="s">
        <v>50</v>
      </c>
      <c r="D422" t="s">
        <v>18</v>
      </c>
      <c r="E422" s="1">
        <v>45646</v>
      </c>
      <c r="F422" s="1">
        <v>45658</v>
      </c>
      <c r="G422" t="s">
        <v>19</v>
      </c>
      <c r="H422">
        <v>135</v>
      </c>
      <c r="I422" s="23" t="str">
        <f>IF(AND(E422&lt;=EOMONTH('Step 1'!$C$7,0),F422&gt;='Step 1'!$C$7),"Yes","No")</f>
        <v>No</v>
      </c>
      <c r="J422" s="23" t="str">
        <f>IF(I422="Yes",IF(COUNTIFS($B$21:$B422,B422,$I$21:$I422,"Yes")=1,"Yes",""),"")</f>
        <v/>
      </c>
      <c r="K422" s="23" t="str">
        <f>IF(J422="Yes",IF(COUNTIFS($B:$B,B422,$F:$F,"&gt;="&amp;'Step 1'!$C$8)&gt;0,"Retained","Churned"),"")</f>
        <v/>
      </c>
      <c r="L422" s="24">
        <f>_xlfn.MINIFS($E:$E,$B:$B,B422)</f>
        <v>44623</v>
      </c>
      <c r="M422" s="24" t="str">
        <f>INDEX($C:$C,MATCH($L422,$E:$E,0))</f>
        <v>Basic</v>
      </c>
      <c r="N422" s="24" t="str">
        <f>INDEX($D:$D,MATCH($L422,$E:$E,0))</f>
        <v>Monthly</v>
      </c>
      <c r="O422" s="23" t="str">
        <f>INDEX('Step 2-12'!$W:$W,MATCH('Step 2-12'!$B422,'Step 2-12'!$R:$R,0))</f>
        <v>Tech</v>
      </c>
      <c r="P422" s="23" t="str">
        <f>INDEX('Step 2-12'!$Z:$Z,MATCH('Step 2-12'!$B422,'Step 2-12'!$R:$R,0))</f>
        <v>Social Media</v>
      </c>
      <c r="AG422" t="s">
        <v>2214</v>
      </c>
      <c r="AH422" t="s">
        <v>712</v>
      </c>
      <c r="AI422" t="s">
        <v>729</v>
      </c>
      <c r="AJ422" s="1">
        <v>45349</v>
      </c>
      <c r="AK422" t="s">
        <v>17</v>
      </c>
      <c r="AL422" t="s">
        <v>18</v>
      </c>
      <c r="AM422">
        <v>75</v>
      </c>
      <c r="AN422">
        <v>60</v>
      </c>
      <c r="AO422" s="24" t="str">
        <f>INDEX('Step 2-12'!$Z:$Z,MATCH('Step 2-12'!$AH422,'Step 2-12'!$R:$R,0))</f>
        <v>Email</v>
      </c>
      <c r="AP422" s="24" t="str">
        <f>INDEX('Step 2-12'!$V:$V,MATCH('Step 2-12'!$AH422,'Step 2-12'!$R:$R,0))</f>
        <v>Asia-Pacific</v>
      </c>
      <c r="AQ422" s="24" t="str">
        <f>INDEX('Step 2-12'!$W:$W,MATCH('Step 2-12'!$AH422,'Step 2-12'!$R:$R,0))</f>
        <v>Tech</v>
      </c>
      <c r="AR422" s="24" t="str">
        <f>INDEX('Step 2-12'!$X:$X,MATCH('Step 2-12'!$AH422,'Step 2-12'!$R:$R,0))</f>
        <v>Mid-Market</v>
      </c>
      <c r="AS422" s="23" t="str">
        <f>INDEX('Step 2-12'!$AA:$AA,MATCH('Step 2-12'!$AH422,'Step 2-12'!$R:$R,0))</f>
        <v>Basic</v>
      </c>
      <c r="AT422" s="23" t="str">
        <f>INDEX('Step 2-12'!$AB:$AB,MATCH('Step 2-12'!$AH422,'Step 2-12'!$R:$R,0))</f>
        <v>Monthly</v>
      </c>
      <c r="AU422" s="23" t="str">
        <f>INDEX($J$20:$J$1603,MATCH($AH422,$B$20:$B$1603,0))</f>
        <v/>
      </c>
    </row>
    <row r="423" spans="1:47" x14ac:dyDescent="0.25">
      <c r="A423" t="s">
        <v>473</v>
      </c>
      <c r="B423" t="s">
        <v>474</v>
      </c>
      <c r="C423" t="s">
        <v>50</v>
      </c>
      <c r="D423" t="s">
        <v>18</v>
      </c>
      <c r="E423" s="1">
        <v>45195</v>
      </c>
      <c r="F423" s="1">
        <v>45225</v>
      </c>
      <c r="G423" t="s">
        <v>19</v>
      </c>
      <c r="H423">
        <v>135</v>
      </c>
      <c r="I423" s="23" t="str">
        <f>IF(AND(E423&lt;=EOMONTH('Step 1'!$C$7,0),F423&gt;='Step 1'!$C$7),"Yes","No")</f>
        <v>No</v>
      </c>
      <c r="J423" s="23" t="str">
        <f>IF(I423="Yes",IF(COUNTIFS($B$21:$B423,B423,$I$21:$I423,"Yes")=1,"Yes",""),"")</f>
        <v/>
      </c>
      <c r="K423" s="23" t="str">
        <f>IF(J423="Yes",IF(COUNTIFS($B:$B,B423,$F:$F,"&gt;="&amp;'Step 1'!$C$8)&gt;0,"Retained","Churned"),"")</f>
        <v/>
      </c>
      <c r="L423" s="24">
        <f>_xlfn.MINIFS($E:$E,$B:$B,B423)</f>
        <v>45195</v>
      </c>
      <c r="M423" s="24" t="str">
        <f>INDEX($C:$C,MATCH($L423,$E:$E,0))</f>
        <v>Pro</v>
      </c>
      <c r="N423" s="24" t="str">
        <f>INDEX($D:$D,MATCH($L423,$E:$E,0))</f>
        <v>Monthly</v>
      </c>
      <c r="O423" s="23" t="str">
        <f>INDEX('Step 2-12'!$W:$W,MATCH('Step 2-12'!$B423,'Step 2-12'!$R:$R,0))</f>
        <v>Healthcare</v>
      </c>
      <c r="P423" s="23" t="str">
        <f>INDEX('Step 2-12'!$Z:$Z,MATCH('Step 2-12'!$B423,'Step 2-12'!$R:$R,0))</f>
        <v>Paid Search</v>
      </c>
      <c r="AG423" t="s">
        <v>2215</v>
      </c>
      <c r="AH423" t="s">
        <v>712</v>
      </c>
      <c r="AI423" t="s">
        <v>729</v>
      </c>
      <c r="AJ423" s="1">
        <v>45378</v>
      </c>
      <c r="AK423" t="s">
        <v>17</v>
      </c>
      <c r="AL423" t="s">
        <v>18</v>
      </c>
      <c r="AM423">
        <v>75</v>
      </c>
      <c r="AN423">
        <v>60</v>
      </c>
      <c r="AO423" s="24" t="str">
        <f>INDEX('Step 2-12'!$Z:$Z,MATCH('Step 2-12'!$AH423,'Step 2-12'!$R:$R,0))</f>
        <v>Email</v>
      </c>
      <c r="AP423" s="24" t="str">
        <f>INDEX('Step 2-12'!$V:$V,MATCH('Step 2-12'!$AH423,'Step 2-12'!$R:$R,0))</f>
        <v>Asia-Pacific</v>
      </c>
      <c r="AQ423" s="24" t="str">
        <f>INDEX('Step 2-12'!$W:$W,MATCH('Step 2-12'!$AH423,'Step 2-12'!$R:$R,0))</f>
        <v>Tech</v>
      </c>
      <c r="AR423" s="24" t="str">
        <f>INDEX('Step 2-12'!$X:$X,MATCH('Step 2-12'!$AH423,'Step 2-12'!$R:$R,0))</f>
        <v>Mid-Market</v>
      </c>
      <c r="AS423" s="23" t="str">
        <f>INDEX('Step 2-12'!$AA:$AA,MATCH('Step 2-12'!$AH423,'Step 2-12'!$R:$R,0))</f>
        <v>Basic</v>
      </c>
      <c r="AT423" s="23" t="str">
        <f>INDEX('Step 2-12'!$AB:$AB,MATCH('Step 2-12'!$AH423,'Step 2-12'!$R:$R,0))</f>
        <v>Monthly</v>
      </c>
      <c r="AU423" s="23" t="str">
        <f>INDEX($J$20:$J$1603,MATCH($AH423,$B$20:$B$1603,0))</f>
        <v/>
      </c>
    </row>
    <row r="424" spans="1:47" x14ac:dyDescent="0.25">
      <c r="A424" t="s">
        <v>475</v>
      </c>
      <c r="B424" t="s">
        <v>474</v>
      </c>
      <c r="C424" t="s">
        <v>50</v>
      </c>
      <c r="D424" t="s">
        <v>18</v>
      </c>
      <c r="E424" s="1">
        <v>45226</v>
      </c>
      <c r="F424" s="1">
        <v>45256</v>
      </c>
      <c r="G424" t="s">
        <v>19</v>
      </c>
      <c r="H424">
        <v>135</v>
      </c>
      <c r="I424" s="23" t="str">
        <f>IF(AND(E424&lt;=EOMONTH('Step 1'!$C$7,0),F424&gt;='Step 1'!$C$7),"Yes","No")</f>
        <v>No</v>
      </c>
      <c r="J424" s="23" t="str">
        <f>IF(I424="Yes",IF(COUNTIFS($B$21:$B424,B424,$I$21:$I424,"Yes")=1,"Yes",""),"")</f>
        <v/>
      </c>
      <c r="K424" s="23" t="str">
        <f>IF(J424="Yes",IF(COUNTIFS($B:$B,B424,$F:$F,"&gt;="&amp;'Step 1'!$C$8)&gt;0,"Retained","Churned"),"")</f>
        <v/>
      </c>
      <c r="L424" s="24">
        <f>_xlfn.MINIFS($E:$E,$B:$B,B424)</f>
        <v>45195</v>
      </c>
      <c r="M424" s="24" t="str">
        <f>INDEX($C:$C,MATCH($L424,$E:$E,0))</f>
        <v>Pro</v>
      </c>
      <c r="N424" s="24" t="str">
        <f>INDEX($D:$D,MATCH($L424,$E:$E,0))</f>
        <v>Monthly</v>
      </c>
      <c r="O424" s="23" t="str">
        <f>INDEX('Step 2-12'!$W:$W,MATCH('Step 2-12'!$B424,'Step 2-12'!$R:$R,0))</f>
        <v>Healthcare</v>
      </c>
      <c r="P424" s="23" t="str">
        <f>INDEX('Step 2-12'!$Z:$Z,MATCH('Step 2-12'!$B424,'Step 2-12'!$R:$R,0))</f>
        <v>Paid Search</v>
      </c>
      <c r="AG424" t="s">
        <v>2216</v>
      </c>
      <c r="AH424" t="s">
        <v>712</v>
      </c>
      <c r="AI424" t="s">
        <v>730</v>
      </c>
      <c r="AJ424" s="1">
        <v>45380</v>
      </c>
      <c r="AK424" t="s">
        <v>17</v>
      </c>
      <c r="AL424" t="s">
        <v>18</v>
      </c>
      <c r="AM424">
        <v>75</v>
      </c>
      <c r="AN424">
        <v>60</v>
      </c>
      <c r="AO424" s="24" t="str">
        <f>INDEX('Step 2-12'!$Z:$Z,MATCH('Step 2-12'!$AH424,'Step 2-12'!$R:$R,0))</f>
        <v>Email</v>
      </c>
      <c r="AP424" s="24" t="str">
        <f>INDEX('Step 2-12'!$V:$V,MATCH('Step 2-12'!$AH424,'Step 2-12'!$R:$R,0))</f>
        <v>Asia-Pacific</v>
      </c>
      <c r="AQ424" s="24" t="str">
        <f>INDEX('Step 2-12'!$W:$W,MATCH('Step 2-12'!$AH424,'Step 2-12'!$R:$R,0))</f>
        <v>Tech</v>
      </c>
      <c r="AR424" s="24" t="str">
        <f>INDEX('Step 2-12'!$X:$X,MATCH('Step 2-12'!$AH424,'Step 2-12'!$R:$R,0))</f>
        <v>Mid-Market</v>
      </c>
      <c r="AS424" s="23" t="str">
        <f>INDEX('Step 2-12'!$AA:$AA,MATCH('Step 2-12'!$AH424,'Step 2-12'!$R:$R,0))</f>
        <v>Basic</v>
      </c>
      <c r="AT424" s="23" t="str">
        <f>INDEX('Step 2-12'!$AB:$AB,MATCH('Step 2-12'!$AH424,'Step 2-12'!$R:$R,0))</f>
        <v>Monthly</v>
      </c>
      <c r="AU424" s="23" t="str">
        <f>INDEX($J$20:$J$1603,MATCH($AH424,$B$20:$B$1603,0))</f>
        <v/>
      </c>
    </row>
    <row r="425" spans="1:47" x14ac:dyDescent="0.25">
      <c r="A425" t="s">
        <v>476</v>
      </c>
      <c r="B425" t="s">
        <v>474</v>
      </c>
      <c r="C425" t="s">
        <v>50</v>
      </c>
      <c r="D425" t="s">
        <v>18</v>
      </c>
      <c r="E425" s="1">
        <v>45257</v>
      </c>
      <c r="F425" s="1">
        <v>45287</v>
      </c>
      <c r="G425" t="s">
        <v>19</v>
      </c>
      <c r="H425">
        <v>135</v>
      </c>
      <c r="I425" s="23" t="str">
        <f>IF(AND(E425&lt;=EOMONTH('Step 1'!$C$7,0),F425&gt;='Step 1'!$C$7),"Yes","No")</f>
        <v>No</v>
      </c>
      <c r="J425" s="23" t="str">
        <f>IF(I425="Yes",IF(COUNTIFS($B$21:$B425,B425,$I$21:$I425,"Yes")=1,"Yes",""),"")</f>
        <v/>
      </c>
      <c r="K425" s="23" t="str">
        <f>IF(J425="Yes",IF(COUNTIFS($B:$B,B425,$F:$F,"&gt;="&amp;'Step 1'!$C$8)&gt;0,"Retained","Churned"),"")</f>
        <v/>
      </c>
      <c r="L425" s="24">
        <f>_xlfn.MINIFS($E:$E,$B:$B,B425)</f>
        <v>45195</v>
      </c>
      <c r="M425" s="24" t="str">
        <f>INDEX($C:$C,MATCH($L425,$E:$E,0))</f>
        <v>Pro</v>
      </c>
      <c r="N425" s="24" t="str">
        <f>INDEX($D:$D,MATCH($L425,$E:$E,0))</f>
        <v>Monthly</v>
      </c>
      <c r="O425" s="23" t="str">
        <f>INDEX('Step 2-12'!$W:$W,MATCH('Step 2-12'!$B425,'Step 2-12'!$R:$R,0))</f>
        <v>Healthcare</v>
      </c>
      <c r="P425" s="23" t="str">
        <f>INDEX('Step 2-12'!$Z:$Z,MATCH('Step 2-12'!$B425,'Step 2-12'!$R:$R,0))</f>
        <v>Paid Search</v>
      </c>
      <c r="AG425" t="s">
        <v>2217</v>
      </c>
      <c r="AH425" t="s">
        <v>712</v>
      </c>
      <c r="AI425" t="s">
        <v>731</v>
      </c>
      <c r="AJ425" s="1">
        <v>45411</v>
      </c>
      <c r="AK425" t="s">
        <v>50</v>
      </c>
      <c r="AL425" t="s">
        <v>18</v>
      </c>
      <c r="AM425">
        <v>135</v>
      </c>
      <c r="AN425">
        <v>110.7</v>
      </c>
      <c r="AO425" s="24" t="str">
        <f>INDEX('Step 2-12'!$Z:$Z,MATCH('Step 2-12'!$AH425,'Step 2-12'!$R:$R,0))</f>
        <v>Email</v>
      </c>
      <c r="AP425" s="24" t="str">
        <f>INDEX('Step 2-12'!$V:$V,MATCH('Step 2-12'!$AH425,'Step 2-12'!$R:$R,0))</f>
        <v>Asia-Pacific</v>
      </c>
      <c r="AQ425" s="24" t="str">
        <f>INDEX('Step 2-12'!$W:$W,MATCH('Step 2-12'!$AH425,'Step 2-12'!$R:$R,0))</f>
        <v>Tech</v>
      </c>
      <c r="AR425" s="24" t="str">
        <f>INDEX('Step 2-12'!$X:$X,MATCH('Step 2-12'!$AH425,'Step 2-12'!$R:$R,0))</f>
        <v>Mid-Market</v>
      </c>
      <c r="AS425" s="23" t="str">
        <f>INDEX('Step 2-12'!$AA:$AA,MATCH('Step 2-12'!$AH425,'Step 2-12'!$R:$R,0))</f>
        <v>Basic</v>
      </c>
      <c r="AT425" s="23" t="str">
        <f>INDEX('Step 2-12'!$AB:$AB,MATCH('Step 2-12'!$AH425,'Step 2-12'!$R:$R,0))</f>
        <v>Monthly</v>
      </c>
      <c r="AU425" s="23" t="str">
        <f>INDEX($J$20:$J$1603,MATCH($AH425,$B$20:$B$1603,0))</f>
        <v/>
      </c>
    </row>
    <row r="426" spans="1:47" x14ac:dyDescent="0.25">
      <c r="A426" t="s">
        <v>477</v>
      </c>
      <c r="B426" t="s">
        <v>474</v>
      </c>
      <c r="C426" t="s">
        <v>50</v>
      </c>
      <c r="D426" t="s">
        <v>18</v>
      </c>
      <c r="E426" s="1">
        <v>45288</v>
      </c>
      <c r="F426" s="1">
        <v>45318</v>
      </c>
      <c r="G426" t="s">
        <v>19</v>
      </c>
      <c r="H426">
        <v>135</v>
      </c>
      <c r="I426" s="23" t="str">
        <f>IF(AND(E426&lt;=EOMONTH('Step 1'!$C$7,0),F426&gt;='Step 1'!$C$7),"Yes","No")</f>
        <v>No</v>
      </c>
      <c r="J426" s="23" t="str">
        <f>IF(I426="Yes",IF(COUNTIFS($B$21:$B426,B426,$I$21:$I426,"Yes")=1,"Yes",""),"")</f>
        <v/>
      </c>
      <c r="K426" s="23" t="str">
        <f>IF(J426="Yes",IF(COUNTIFS($B:$B,B426,$F:$F,"&gt;="&amp;'Step 1'!$C$8)&gt;0,"Retained","Churned"),"")</f>
        <v/>
      </c>
      <c r="L426" s="24">
        <f>_xlfn.MINIFS($E:$E,$B:$B,B426)</f>
        <v>45195</v>
      </c>
      <c r="M426" s="24" t="str">
        <f>INDEX($C:$C,MATCH($L426,$E:$E,0))</f>
        <v>Pro</v>
      </c>
      <c r="N426" s="24" t="str">
        <f>INDEX($D:$D,MATCH($L426,$E:$E,0))</f>
        <v>Monthly</v>
      </c>
      <c r="O426" s="23" t="str">
        <f>INDEX('Step 2-12'!$W:$W,MATCH('Step 2-12'!$B426,'Step 2-12'!$R:$R,0))</f>
        <v>Healthcare</v>
      </c>
      <c r="P426" s="23" t="str">
        <f>INDEX('Step 2-12'!$Z:$Z,MATCH('Step 2-12'!$B426,'Step 2-12'!$R:$R,0))</f>
        <v>Paid Search</v>
      </c>
      <c r="AG426" t="s">
        <v>2218</v>
      </c>
      <c r="AH426" t="s">
        <v>712</v>
      </c>
      <c r="AI426" t="s">
        <v>731</v>
      </c>
      <c r="AJ426" s="1">
        <v>45441</v>
      </c>
      <c r="AK426" t="s">
        <v>50</v>
      </c>
      <c r="AL426" t="s">
        <v>18</v>
      </c>
      <c r="AM426">
        <v>135</v>
      </c>
      <c r="AN426">
        <v>110.7</v>
      </c>
      <c r="AO426" s="24" t="str">
        <f>INDEX('Step 2-12'!$Z:$Z,MATCH('Step 2-12'!$AH426,'Step 2-12'!$R:$R,0))</f>
        <v>Email</v>
      </c>
      <c r="AP426" s="24" t="str">
        <f>INDEX('Step 2-12'!$V:$V,MATCH('Step 2-12'!$AH426,'Step 2-12'!$R:$R,0))</f>
        <v>Asia-Pacific</v>
      </c>
      <c r="AQ426" s="24" t="str">
        <f>INDEX('Step 2-12'!$W:$W,MATCH('Step 2-12'!$AH426,'Step 2-12'!$R:$R,0))</f>
        <v>Tech</v>
      </c>
      <c r="AR426" s="24" t="str">
        <f>INDEX('Step 2-12'!$X:$X,MATCH('Step 2-12'!$AH426,'Step 2-12'!$R:$R,0))</f>
        <v>Mid-Market</v>
      </c>
      <c r="AS426" s="23" t="str">
        <f>INDEX('Step 2-12'!$AA:$AA,MATCH('Step 2-12'!$AH426,'Step 2-12'!$R:$R,0))</f>
        <v>Basic</v>
      </c>
      <c r="AT426" s="23" t="str">
        <f>INDEX('Step 2-12'!$AB:$AB,MATCH('Step 2-12'!$AH426,'Step 2-12'!$R:$R,0))</f>
        <v>Monthly</v>
      </c>
      <c r="AU426" s="23" t="str">
        <f>INDEX($J$20:$J$1603,MATCH($AH426,$B$20:$B$1603,0))</f>
        <v/>
      </c>
    </row>
    <row r="427" spans="1:47" x14ac:dyDescent="0.25">
      <c r="A427" t="s">
        <v>478</v>
      </c>
      <c r="B427" t="s">
        <v>474</v>
      </c>
      <c r="C427" t="s">
        <v>50</v>
      </c>
      <c r="D427" t="s">
        <v>18</v>
      </c>
      <c r="E427" s="1">
        <v>45319</v>
      </c>
      <c r="F427" s="1">
        <v>45349</v>
      </c>
      <c r="G427" t="s">
        <v>73</v>
      </c>
      <c r="H427">
        <v>135</v>
      </c>
      <c r="I427" s="23" t="str">
        <f>IF(AND(E427&lt;=EOMONTH('Step 1'!$C$7,0),F427&gt;='Step 1'!$C$7),"Yes","No")</f>
        <v>No</v>
      </c>
      <c r="J427" s="23" t="str">
        <f>IF(I427="Yes",IF(COUNTIFS($B$21:$B427,B427,$I$21:$I427,"Yes")=1,"Yes",""),"")</f>
        <v/>
      </c>
      <c r="K427" s="23" t="str">
        <f>IF(J427="Yes",IF(COUNTIFS($B:$B,B427,$F:$F,"&gt;="&amp;'Step 1'!$C$8)&gt;0,"Retained","Churned"),"")</f>
        <v/>
      </c>
      <c r="L427" s="24">
        <f>_xlfn.MINIFS($E:$E,$B:$B,B427)</f>
        <v>45195</v>
      </c>
      <c r="M427" s="24" t="str">
        <f>INDEX($C:$C,MATCH($L427,$E:$E,0))</f>
        <v>Pro</v>
      </c>
      <c r="N427" s="24" t="str">
        <f>INDEX($D:$D,MATCH($L427,$E:$E,0))</f>
        <v>Monthly</v>
      </c>
      <c r="O427" s="23" t="str">
        <f>INDEX('Step 2-12'!$W:$W,MATCH('Step 2-12'!$B427,'Step 2-12'!$R:$R,0))</f>
        <v>Healthcare</v>
      </c>
      <c r="P427" s="23" t="str">
        <f>INDEX('Step 2-12'!$Z:$Z,MATCH('Step 2-12'!$B427,'Step 2-12'!$R:$R,0))</f>
        <v>Paid Search</v>
      </c>
      <c r="AG427" t="s">
        <v>2219</v>
      </c>
      <c r="AH427" t="s">
        <v>712</v>
      </c>
      <c r="AI427" t="s">
        <v>732</v>
      </c>
      <c r="AJ427" s="1">
        <v>45442</v>
      </c>
      <c r="AK427" t="s">
        <v>50</v>
      </c>
      <c r="AL427" t="s">
        <v>18</v>
      </c>
      <c r="AM427">
        <v>135</v>
      </c>
      <c r="AN427">
        <v>110.7</v>
      </c>
      <c r="AO427" s="24" t="str">
        <f>INDEX('Step 2-12'!$Z:$Z,MATCH('Step 2-12'!$AH427,'Step 2-12'!$R:$R,0))</f>
        <v>Email</v>
      </c>
      <c r="AP427" s="24" t="str">
        <f>INDEX('Step 2-12'!$V:$V,MATCH('Step 2-12'!$AH427,'Step 2-12'!$R:$R,0))</f>
        <v>Asia-Pacific</v>
      </c>
      <c r="AQ427" s="24" t="str">
        <f>INDEX('Step 2-12'!$W:$W,MATCH('Step 2-12'!$AH427,'Step 2-12'!$R:$R,0))</f>
        <v>Tech</v>
      </c>
      <c r="AR427" s="24" t="str">
        <f>INDEX('Step 2-12'!$X:$X,MATCH('Step 2-12'!$AH427,'Step 2-12'!$R:$R,0))</f>
        <v>Mid-Market</v>
      </c>
      <c r="AS427" s="23" t="str">
        <f>INDEX('Step 2-12'!$AA:$AA,MATCH('Step 2-12'!$AH427,'Step 2-12'!$R:$R,0))</f>
        <v>Basic</v>
      </c>
      <c r="AT427" s="23" t="str">
        <f>INDEX('Step 2-12'!$AB:$AB,MATCH('Step 2-12'!$AH427,'Step 2-12'!$R:$R,0))</f>
        <v>Monthly</v>
      </c>
      <c r="AU427" s="23" t="str">
        <f>INDEX($J$20:$J$1603,MATCH($AH427,$B$20:$B$1603,0))</f>
        <v/>
      </c>
    </row>
    <row r="428" spans="1:47" x14ac:dyDescent="0.25">
      <c r="A428" t="s">
        <v>479</v>
      </c>
      <c r="B428" t="s">
        <v>474</v>
      </c>
      <c r="C428" t="s">
        <v>86</v>
      </c>
      <c r="D428" t="s">
        <v>18</v>
      </c>
      <c r="E428" s="1">
        <v>45350</v>
      </c>
      <c r="F428" s="1">
        <v>45380</v>
      </c>
      <c r="G428" t="s">
        <v>55</v>
      </c>
      <c r="H428">
        <v>315</v>
      </c>
      <c r="I428" s="23" t="str">
        <f>IF(AND(E428&lt;=EOMONTH('Step 1'!$C$7,0),F428&gt;='Step 1'!$C$7),"Yes","No")</f>
        <v>No</v>
      </c>
      <c r="J428" s="23" t="str">
        <f>IF(I428="Yes",IF(COUNTIFS($B$21:$B428,B428,$I$21:$I428,"Yes")=1,"Yes",""),"")</f>
        <v/>
      </c>
      <c r="K428" s="23" t="str">
        <f>IF(J428="Yes",IF(COUNTIFS($B:$B,B428,$F:$F,"&gt;="&amp;'Step 1'!$C$8)&gt;0,"Retained","Churned"),"")</f>
        <v/>
      </c>
      <c r="L428" s="24">
        <f>_xlfn.MINIFS($E:$E,$B:$B,B428)</f>
        <v>45195</v>
      </c>
      <c r="M428" s="24" t="str">
        <f>INDEX($C:$C,MATCH($L428,$E:$E,0))</f>
        <v>Pro</v>
      </c>
      <c r="N428" s="24" t="str">
        <f>INDEX($D:$D,MATCH($L428,$E:$E,0))</f>
        <v>Monthly</v>
      </c>
      <c r="O428" s="23" t="str">
        <f>INDEX('Step 2-12'!$W:$W,MATCH('Step 2-12'!$B428,'Step 2-12'!$R:$R,0))</f>
        <v>Healthcare</v>
      </c>
      <c r="P428" s="23" t="str">
        <f>INDEX('Step 2-12'!$Z:$Z,MATCH('Step 2-12'!$B428,'Step 2-12'!$R:$R,0))</f>
        <v>Paid Search</v>
      </c>
      <c r="AG428" t="s">
        <v>2220</v>
      </c>
      <c r="AH428" t="s">
        <v>712</v>
      </c>
      <c r="AI428" t="s">
        <v>733</v>
      </c>
      <c r="AJ428" s="1">
        <v>45473</v>
      </c>
      <c r="AK428" t="s">
        <v>50</v>
      </c>
      <c r="AL428" t="s">
        <v>18</v>
      </c>
      <c r="AM428">
        <v>135</v>
      </c>
      <c r="AN428">
        <v>110.7</v>
      </c>
      <c r="AO428" s="24" t="str">
        <f>INDEX('Step 2-12'!$Z:$Z,MATCH('Step 2-12'!$AH428,'Step 2-12'!$R:$R,0))</f>
        <v>Email</v>
      </c>
      <c r="AP428" s="24" t="str">
        <f>INDEX('Step 2-12'!$V:$V,MATCH('Step 2-12'!$AH428,'Step 2-12'!$R:$R,0))</f>
        <v>Asia-Pacific</v>
      </c>
      <c r="AQ428" s="24" t="str">
        <f>INDEX('Step 2-12'!$W:$W,MATCH('Step 2-12'!$AH428,'Step 2-12'!$R:$R,0))</f>
        <v>Tech</v>
      </c>
      <c r="AR428" s="24" t="str">
        <f>INDEX('Step 2-12'!$X:$X,MATCH('Step 2-12'!$AH428,'Step 2-12'!$R:$R,0))</f>
        <v>Mid-Market</v>
      </c>
      <c r="AS428" s="23" t="str">
        <f>INDEX('Step 2-12'!$AA:$AA,MATCH('Step 2-12'!$AH428,'Step 2-12'!$R:$R,0))</f>
        <v>Basic</v>
      </c>
      <c r="AT428" s="23" t="str">
        <f>INDEX('Step 2-12'!$AB:$AB,MATCH('Step 2-12'!$AH428,'Step 2-12'!$R:$R,0))</f>
        <v>Monthly</v>
      </c>
      <c r="AU428" s="23" t="str">
        <f>INDEX($J$20:$J$1603,MATCH($AH428,$B$20:$B$1603,0))</f>
        <v/>
      </c>
    </row>
    <row r="429" spans="1:47" x14ac:dyDescent="0.25">
      <c r="A429" t="s">
        <v>480</v>
      </c>
      <c r="B429" t="s">
        <v>474</v>
      </c>
      <c r="C429" t="s">
        <v>50</v>
      </c>
      <c r="D429" t="s">
        <v>18</v>
      </c>
      <c r="E429" s="1">
        <v>45381</v>
      </c>
      <c r="F429" s="1">
        <v>45411</v>
      </c>
      <c r="G429" t="s">
        <v>19</v>
      </c>
      <c r="H429">
        <v>135</v>
      </c>
      <c r="I429" s="23" t="str">
        <f>IF(AND(E429&lt;=EOMONTH('Step 1'!$C$7,0),F429&gt;='Step 1'!$C$7),"Yes","No")</f>
        <v>No</v>
      </c>
      <c r="J429" s="23" t="str">
        <f>IF(I429="Yes",IF(COUNTIFS($B$21:$B429,B429,$I$21:$I429,"Yes")=1,"Yes",""),"")</f>
        <v/>
      </c>
      <c r="K429" s="23" t="str">
        <f>IF(J429="Yes",IF(COUNTIFS($B:$B,B429,$F:$F,"&gt;="&amp;'Step 1'!$C$8)&gt;0,"Retained","Churned"),"")</f>
        <v/>
      </c>
      <c r="L429" s="24">
        <f>_xlfn.MINIFS($E:$E,$B:$B,B429)</f>
        <v>45195</v>
      </c>
      <c r="M429" s="24" t="str">
        <f>INDEX($C:$C,MATCH($L429,$E:$E,0))</f>
        <v>Pro</v>
      </c>
      <c r="N429" s="24" t="str">
        <f>INDEX($D:$D,MATCH($L429,$E:$E,0))</f>
        <v>Monthly</v>
      </c>
      <c r="O429" s="23" t="str">
        <f>INDEX('Step 2-12'!$W:$W,MATCH('Step 2-12'!$B429,'Step 2-12'!$R:$R,0))</f>
        <v>Healthcare</v>
      </c>
      <c r="P429" s="23" t="str">
        <f>INDEX('Step 2-12'!$Z:$Z,MATCH('Step 2-12'!$B429,'Step 2-12'!$R:$R,0))</f>
        <v>Paid Search</v>
      </c>
      <c r="AG429" t="s">
        <v>2221</v>
      </c>
      <c r="AH429" t="s">
        <v>712</v>
      </c>
      <c r="AI429" t="s">
        <v>733</v>
      </c>
      <c r="AJ429" s="1">
        <v>45503</v>
      </c>
      <c r="AK429" t="s">
        <v>50</v>
      </c>
      <c r="AL429" t="s">
        <v>18</v>
      </c>
      <c r="AM429">
        <v>135</v>
      </c>
      <c r="AN429">
        <v>110.7</v>
      </c>
      <c r="AO429" s="24" t="str">
        <f>INDEX('Step 2-12'!$Z:$Z,MATCH('Step 2-12'!$AH429,'Step 2-12'!$R:$R,0))</f>
        <v>Email</v>
      </c>
      <c r="AP429" s="24" t="str">
        <f>INDEX('Step 2-12'!$V:$V,MATCH('Step 2-12'!$AH429,'Step 2-12'!$R:$R,0))</f>
        <v>Asia-Pacific</v>
      </c>
      <c r="AQ429" s="24" t="str">
        <f>INDEX('Step 2-12'!$W:$W,MATCH('Step 2-12'!$AH429,'Step 2-12'!$R:$R,0))</f>
        <v>Tech</v>
      </c>
      <c r="AR429" s="24" t="str">
        <f>INDEX('Step 2-12'!$X:$X,MATCH('Step 2-12'!$AH429,'Step 2-12'!$R:$R,0))</f>
        <v>Mid-Market</v>
      </c>
      <c r="AS429" s="23" t="str">
        <f>INDEX('Step 2-12'!$AA:$AA,MATCH('Step 2-12'!$AH429,'Step 2-12'!$R:$R,0))</f>
        <v>Basic</v>
      </c>
      <c r="AT429" s="23" t="str">
        <f>INDEX('Step 2-12'!$AB:$AB,MATCH('Step 2-12'!$AH429,'Step 2-12'!$R:$R,0))</f>
        <v>Monthly</v>
      </c>
      <c r="AU429" s="23" t="str">
        <f>INDEX($J$20:$J$1603,MATCH($AH429,$B$20:$B$1603,0))</f>
        <v/>
      </c>
    </row>
    <row r="430" spans="1:47" x14ac:dyDescent="0.25">
      <c r="A430" t="s">
        <v>481</v>
      </c>
      <c r="B430" t="s">
        <v>474</v>
      </c>
      <c r="C430" t="s">
        <v>50</v>
      </c>
      <c r="D430" t="s">
        <v>18</v>
      </c>
      <c r="E430" s="1">
        <v>45412</v>
      </c>
      <c r="F430" s="1">
        <v>45420</v>
      </c>
      <c r="G430" t="s">
        <v>47</v>
      </c>
      <c r="H430">
        <v>135</v>
      </c>
      <c r="I430" s="23" t="str">
        <f>IF(AND(E430&lt;=EOMONTH('Step 1'!$C$7,0),F430&gt;='Step 1'!$C$7),"Yes","No")</f>
        <v>No</v>
      </c>
      <c r="J430" s="23" t="str">
        <f>IF(I430="Yes",IF(COUNTIFS($B$21:$B430,B430,$I$21:$I430,"Yes")=1,"Yes",""),"")</f>
        <v/>
      </c>
      <c r="K430" s="23" t="str">
        <f>IF(J430="Yes",IF(COUNTIFS($B:$B,B430,$F:$F,"&gt;="&amp;'Step 1'!$C$8)&gt;0,"Retained","Churned"),"")</f>
        <v/>
      </c>
      <c r="L430" s="24">
        <f>_xlfn.MINIFS($E:$E,$B:$B,B430)</f>
        <v>45195</v>
      </c>
      <c r="M430" s="24" t="str">
        <f>INDEX($C:$C,MATCH($L430,$E:$E,0))</f>
        <v>Pro</v>
      </c>
      <c r="N430" s="24" t="str">
        <f>INDEX($D:$D,MATCH($L430,$E:$E,0))</f>
        <v>Monthly</v>
      </c>
      <c r="O430" s="23" t="str">
        <f>INDEX('Step 2-12'!$W:$W,MATCH('Step 2-12'!$B430,'Step 2-12'!$R:$R,0))</f>
        <v>Healthcare</v>
      </c>
      <c r="P430" s="23" t="str">
        <f>INDEX('Step 2-12'!$Z:$Z,MATCH('Step 2-12'!$B430,'Step 2-12'!$R:$R,0))</f>
        <v>Paid Search</v>
      </c>
      <c r="AG430" t="s">
        <v>2222</v>
      </c>
      <c r="AH430" t="s">
        <v>712</v>
      </c>
      <c r="AI430" t="s">
        <v>734</v>
      </c>
      <c r="AJ430" s="1">
        <v>45504</v>
      </c>
      <c r="AK430" t="s">
        <v>50</v>
      </c>
      <c r="AL430" t="s">
        <v>18</v>
      </c>
      <c r="AM430">
        <v>135</v>
      </c>
      <c r="AN430">
        <v>110.7</v>
      </c>
      <c r="AO430" s="24" t="str">
        <f>INDEX('Step 2-12'!$Z:$Z,MATCH('Step 2-12'!$AH430,'Step 2-12'!$R:$R,0))</f>
        <v>Email</v>
      </c>
      <c r="AP430" s="24" t="str">
        <f>INDEX('Step 2-12'!$V:$V,MATCH('Step 2-12'!$AH430,'Step 2-12'!$R:$R,0))</f>
        <v>Asia-Pacific</v>
      </c>
      <c r="AQ430" s="24" t="str">
        <f>INDEX('Step 2-12'!$W:$W,MATCH('Step 2-12'!$AH430,'Step 2-12'!$R:$R,0))</f>
        <v>Tech</v>
      </c>
      <c r="AR430" s="24" t="str">
        <f>INDEX('Step 2-12'!$X:$X,MATCH('Step 2-12'!$AH430,'Step 2-12'!$R:$R,0))</f>
        <v>Mid-Market</v>
      </c>
      <c r="AS430" s="23" t="str">
        <f>INDEX('Step 2-12'!$AA:$AA,MATCH('Step 2-12'!$AH430,'Step 2-12'!$R:$R,0))</f>
        <v>Basic</v>
      </c>
      <c r="AT430" s="23" t="str">
        <f>INDEX('Step 2-12'!$AB:$AB,MATCH('Step 2-12'!$AH430,'Step 2-12'!$R:$R,0))</f>
        <v>Monthly</v>
      </c>
      <c r="AU430" s="23" t="str">
        <f>INDEX($J$20:$J$1603,MATCH($AH430,$B$20:$B$1603,0))</f>
        <v/>
      </c>
    </row>
    <row r="431" spans="1:47" x14ac:dyDescent="0.25">
      <c r="A431" t="s">
        <v>482</v>
      </c>
      <c r="B431" t="s">
        <v>483</v>
      </c>
      <c r="C431" t="s">
        <v>17</v>
      </c>
      <c r="D431" t="s">
        <v>18</v>
      </c>
      <c r="E431" s="1">
        <v>44942</v>
      </c>
      <c r="F431" s="1">
        <v>44972</v>
      </c>
      <c r="G431" t="s">
        <v>19</v>
      </c>
      <c r="H431">
        <v>75</v>
      </c>
      <c r="I431" s="23" t="str">
        <f>IF(AND(E431&lt;=EOMONTH('Step 1'!$C$7,0),F431&gt;='Step 1'!$C$7),"Yes","No")</f>
        <v>Yes</v>
      </c>
      <c r="J431" s="23" t="str">
        <f>IF(I431="Yes",IF(COUNTIFS($B$21:$B431,B431,$I$21:$I431,"Yes")=1,"Yes",""),"")</f>
        <v>Yes</v>
      </c>
      <c r="K431" s="23" t="str">
        <f>IF(J431="Yes",IF(COUNTIFS($B:$B,B431,$F:$F,"&gt;="&amp;'Step 1'!$C$8)&gt;0,"Retained","Churned"),"")</f>
        <v>Retained</v>
      </c>
      <c r="L431" s="24">
        <f>_xlfn.MINIFS($E:$E,$B:$B,B431)</f>
        <v>44942</v>
      </c>
      <c r="M431" s="24" t="str">
        <f>INDEX($C:$C,MATCH($L431,$E:$E,0))</f>
        <v>Pro</v>
      </c>
      <c r="N431" s="24" t="str">
        <f>INDEX($D:$D,MATCH($L431,$E:$E,0))</f>
        <v>Monthly</v>
      </c>
      <c r="O431" s="23" t="str">
        <f>INDEX('Step 2-12'!$W:$W,MATCH('Step 2-12'!$B431,'Step 2-12'!$R:$R,0))</f>
        <v>Education</v>
      </c>
      <c r="P431" s="23" t="str">
        <f>INDEX('Step 2-12'!$Z:$Z,MATCH('Step 2-12'!$B431,'Step 2-12'!$R:$R,0))</f>
        <v>Paid Search</v>
      </c>
      <c r="AG431" t="s">
        <v>2223</v>
      </c>
      <c r="AH431" t="s">
        <v>712</v>
      </c>
      <c r="AI431" t="s">
        <v>735</v>
      </c>
      <c r="AJ431" s="1">
        <v>45535</v>
      </c>
      <c r="AK431" t="s">
        <v>50</v>
      </c>
      <c r="AL431" t="s">
        <v>18</v>
      </c>
      <c r="AM431">
        <v>135</v>
      </c>
      <c r="AN431">
        <v>110.7</v>
      </c>
      <c r="AO431" s="24" t="str">
        <f>INDEX('Step 2-12'!$Z:$Z,MATCH('Step 2-12'!$AH431,'Step 2-12'!$R:$R,0))</f>
        <v>Email</v>
      </c>
      <c r="AP431" s="24" t="str">
        <f>INDEX('Step 2-12'!$V:$V,MATCH('Step 2-12'!$AH431,'Step 2-12'!$R:$R,0))</f>
        <v>Asia-Pacific</v>
      </c>
      <c r="AQ431" s="24" t="str">
        <f>INDEX('Step 2-12'!$W:$W,MATCH('Step 2-12'!$AH431,'Step 2-12'!$R:$R,0))</f>
        <v>Tech</v>
      </c>
      <c r="AR431" s="24" t="str">
        <f>INDEX('Step 2-12'!$X:$X,MATCH('Step 2-12'!$AH431,'Step 2-12'!$R:$R,0))</f>
        <v>Mid-Market</v>
      </c>
      <c r="AS431" s="23" t="str">
        <f>INDEX('Step 2-12'!$AA:$AA,MATCH('Step 2-12'!$AH431,'Step 2-12'!$R:$R,0))</f>
        <v>Basic</v>
      </c>
      <c r="AT431" s="23" t="str">
        <f>INDEX('Step 2-12'!$AB:$AB,MATCH('Step 2-12'!$AH431,'Step 2-12'!$R:$R,0))</f>
        <v>Monthly</v>
      </c>
      <c r="AU431" s="23" t="str">
        <f>INDEX($J$20:$J$1603,MATCH($AH431,$B$20:$B$1603,0))</f>
        <v/>
      </c>
    </row>
    <row r="432" spans="1:47" x14ac:dyDescent="0.25">
      <c r="A432" t="s">
        <v>484</v>
      </c>
      <c r="B432" t="s">
        <v>483</v>
      </c>
      <c r="C432" t="s">
        <v>17</v>
      </c>
      <c r="D432" t="s">
        <v>18</v>
      </c>
      <c r="E432" s="1">
        <v>44973</v>
      </c>
      <c r="F432" s="1">
        <v>45003</v>
      </c>
      <c r="G432" t="s">
        <v>19</v>
      </c>
      <c r="H432">
        <v>75</v>
      </c>
      <c r="I432" s="23" t="str">
        <f>IF(AND(E432&lt;=EOMONTH('Step 1'!$C$7,0),F432&gt;='Step 1'!$C$7),"Yes","No")</f>
        <v>No</v>
      </c>
      <c r="J432" s="23" t="str">
        <f>IF(I432="Yes",IF(COUNTIFS($B$21:$B432,B432,$I$21:$I432,"Yes")=1,"Yes",""),"")</f>
        <v/>
      </c>
      <c r="K432" s="23" t="str">
        <f>IF(J432="Yes",IF(COUNTIFS($B:$B,B432,$F:$F,"&gt;="&amp;'Step 1'!$C$8)&gt;0,"Retained","Churned"),"")</f>
        <v/>
      </c>
      <c r="L432" s="24">
        <f>_xlfn.MINIFS($E:$E,$B:$B,B432)</f>
        <v>44942</v>
      </c>
      <c r="M432" s="24" t="str">
        <f>INDEX($C:$C,MATCH($L432,$E:$E,0))</f>
        <v>Pro</v>
      </c>
      <c r="N432" s="24" t="str">
        <f>INDEX($D:$D,MATCH($L432,$E:$E,0))</f>
        <v>Monthly</v>
      </c>
      <c r="O432" s="23" t="str">
        <f>INDEX('Step 2-12'!$W:$W,MATCH('Step 2-12'!$B432,'Step 2-12'!$R:$R,0))</f>
        <v>Education</v>
      </c>
      <c r="P432" s="23" t="str">
        <f>INDEX('Step 2-12'!$Z:$Z,MATCH('Step 2-12'!$B432,'Step 2-12'!$R:$R,0))</f>
        <v>Paid Search</v>
      </c>
      <c r="AG432" t="s">
        <v>2224</v>
      </c>
      <c r="AH432" t="s">
        <v>712</v>
      </c>
      <c r="AI432" t="s">
        <v>735</v>
      </c>
      <c r="AJ432" s="1">
        <v>45565</v>
      </c>
      <c r="AK432" t="s">
        <v>50</v>
      </c>
      <c r="AL432" t="s">
        <v>18</v>
      </c>
      <c r="AM432">
        <v>135</v>
      </c>
      <c r="AN432">
        <v>110.7</v>
      </c>
      <c r="AO432" s="24" t="str">
        <f>INDEX('Step 2-12'!$Z:$Z,MATCH('Step 2-12'!$AH432,'Step 2-12'!$R:$R,0))</f>
        <v>Email</v>
      </c>
      <c r="AP432" s="24" t="str">
        <f>INDEX('Step 2-12'!$V:$V,MATCH('Step 2-12'!$AH432,'Step 2-12'!$R:$R,0))</f>
        <v>Asia-Pacific</v>
      </c>
      <c r="AQ432" s="24" t="str">
        <f>INDEX('Step 2-12'!$W:$W,MATCH('Step 2-12'!$AH432,'Step 2-12'!$R:$R,0))</f>
        <v>Tech</v>
      </c>
      <c r="AR432" s="24" t="str">
        <f>INDEX('Step 2-12'!$X:$X,MATCH('Step 2-12'!$AH432,'Step 2-12'!$R:$R,0))</f>
        <v>Mid-Market</v>
      </c>
      <c r="AS432" s="23" t="str">
        <f>INDEX('Step 2-12'!$AA:$AA,MATCH('Step 2-12'!$AH432,'Step 2-12'!$R:$R,0))</f>
        <v>Basic</v>
      </c>
      <c r="AT432" s="23" t="str">
        <f>INDEX('Step 2-12'!$AB:$AB,MATCH('Step 2-12'!$AH432,'Step 2-12'!$R:$R,0))</f>
        <v>Monthly</v>
      </c>
      <c r="AU432" s="23" t="str">
        <f>INDEX($J$20:$J$1603,MATCH($AH432,$B$20:$B$1603,0))</f>
        <v/>
      </c>
    </row>
    <row r="433" spans="1:47" x14ac:dyDescent="0.25">
      <c r="A433" t="s">
        <v>485</v>
      </c>
      <c r="B433" t="s">
        <v>483</v>
      </c>
      <c r="C433" t="s">
        <v>17</v>
      </c>
      <c r="D433" t="s">
        <v>18</v>
      </c>
      <c r="E433" s="1">
        <v>45004</v>
      </c>
      <c r="F433" s="1">
        <v>45034</v>
      </c>
      <c r="G433" t="s">
        <v>19</v>
      </c>
      <c r="H433">
        <v>75</v>
      </c>
      <c r="I433" s="23" t="str">
        <f>IF(AND(E433&lt;=EOMONTH('Step 1'!$C$7,0),F433&gt;='Step 1'!$C$7),"Yes","No")</f>
        <v>No</v>
      </c>
      <c r="J433" s="23" t="str">
        <f>IF(I433="Yes",IF(COUNTIFS($B$21:$B433,B433,$I$21:$I433,"Yes")=1,"Yes",""),"")</f>
        <v/>
      </c>
      <c r="K433" s="23" t="str">
        <f>IF(J433="Yes",IF(COUNTIFS($B:$B,B433,$F:$F,"&gt;="&amp;'Step 1'!$C$8)&gt;0,"Retained","Churned"),"")</f>
        <v/>
      </c>
      <c r="L433" s="24">
        <f>_xlfn.MINIFS($E:$E,$B:$B,B433)</f>
        <v>44942</v>
      </c>
      <c r="M433" s="24" t="str">
        <f>INDEX($C:$C,MATCH($L433,$E:$E,0))</f>
        <v>Pro</v>
      </c>
      <c r="N433" s="24" t="str">
        <f>INDEX($D:$D,MATCH($L433,$E:$E,0))</f>
        <v>Monthly</v>
      </c>
      <c r="O433" s="23" t="str">
        <f>INDEX('Step 2-12'!$W:$W,MATCH('Step 2-12'!$B433,'Step 2-12'!$R:$R,0))</f>
        <v>Education</v>
      </c>
      <c r="P433" s="23" t="str">
        <f>INDEX('Step 2-12'!$Z:$Z,MATCH('Step 2-12'!$B433,'Step 2-12'!$R:$R,0))</f>
        <v>Paid Search</v>
      </c>
      <c r="AG433" t="s">
        <v>2225</v>
      </c>
      <c r="AH433" t="s">
        <v>712</v>
      </c>
      <c r="AI433" t="s">
        <v>736</v>
      </c>
      <c r="AJ433" s="1">
        <v>45566</v>
      </c>
      <c r="AK433" t="s">
        <v>50</v>
      </c>
      <c r="AL433" t="s">
        <v>18</v>
      </c>
      <c r="AM433">
        <v>135</v>
      </c>
      <c r="AN433">
        <v>110.7</v>
      </c>
      <c r="AO433" s="24" t="str">
        <f>INDEX('Step 2-12'!$Z:$Z,MATCH('Step 2-12'!$AH433,'Step 2-12'!$R:$R,0))</f>
        <v>Email</v>
      </c>
      <c r="AP433" s="24" t="str">
        <f>INDEX('Step 2-12'!$V:$V,MATCH('Step 2-12'!$AH433,'Step 2-12'!$R:$R,0))</f>
        <v>Asia-Pacific</v>
      </c>
      <c r="AQ433" s="24" t="str">
        <f>INDEX('Step 2-12'!$W:$W,MATCH('Step 2-12'!$AH433,'Step 2-12'!$R:$R,0))</f>
        <v>Tech</v>
      </c>
      <c r="AR433" s="24" t="str">
        <f>INDEX('Step 2-12'!$X:$X,MATCH('Step 2-12'!$AH433,'Step 2-12'!$R:$R,0))</f>
        <v>Mid-Market</v>
      </c>
      <c r="AS433" s="23" t="str">
        <f>INDEX('Step 2-12'!$AA:$AA,MATCH('Step 2-12'!$AH433,'Step 2-12'!$R:$R,0))</f>
        <v>Basic</v>
      </c>
      <c r="AT433" s="23" t="str">
        <f>INDEX('Step 2-12'!$AB:$AB,MATCH('Step 2-12'!$AH433,'Step 2-12'!$R:$R,0))</f>
        <v>Monthly</v>
      </c>
      <c r="AU433" s="23" t="str">
        <f>INDEX($J$20:$J$1603,MATCH($AH433,$B$20:$B$1603,0))</f>
        <v/>
      </c>
    </row>
    <row r="434" spans="1:47" x14ac:dyDescent="0.25">
      <c r="A434" t="s">
        <v>486</v>
      </c>
      <c r="B434" t="s">
        <v>483</v>
      </c>
      <c r="C434" t="s">
        <v>17</v>
      </c>
      <c r="D434" t="s">
        <v>18</v>
      </c>
      <c r="E434" s="1">
        <v>45035</v>
      </c>
      <c r="F434" s="1">
        <v>45065</v>
      </c>
      <c r="G434" t="s">
        <v>19</v>
      </c>
      <c r="H434">
        <v>75</v>
      </c>
      <c r="I434" s="23" t="str">
        <f>IF(AND(E434&lt;=EOMONTH('Step 1'!$C$7,0),F434&gt;='Step 1'!$C$7),"Yes","No")</f>
        <v>No</v>
      </c>
      <c r="J434" s="23" t="str">
        <f>IF(I434="Yes",IF(COUNTIFS($B$21:$B434,B434,$I$21:$I434,"Yes")=1,"Yes",""),"")</f>
        <v/>
      </c>
      <c r="K434" s="23" t="str">
        <f>IF(J434="Yes",IF(COUNTIFS($B:$B,B434,$F:$F,"&gt;="&amp;'Step 1'!$C$8)&gt;0,"Retained","Churned"),"")</f>
        <v/>
      </c>
      <c r="L434" s="24">
        <f>_xlfn.MINIFS($E:$E,$B:$B,B434)</f>
        <v>44942</v>
      </c>
      <c r="M434" s="24" t="str">
        <f>INDEX($C:$C,MATCH($L434,$E:$E,0))</f>
        <v>Pro</v>
      </c>
      <c r="N434" s="24" t="str">
        <f>INDEX($D:$D,MATCH($L434,$E:$E,0))</f>
        <v>Monthly</v>
      </c>
      <c r="O434" s="23" t="str">
        <f>INDEX('Step 2-12'!$W:$W,MATCH('Step 2-12'!$B434,'Step 2-12'!$R:$R,0))</f>
        <v>Education</v>
      </c>
      <c r="P434" s="23" t="str">
        <f>INDEX('Step 2-12'!$Z:$Z,MATCH('Step 2-12'!$B434,'Step 2-12'!$R:$R,0))</f>
        <v>Paid Search</v>
      </c>
      <c r="AG434" t="s">
        <v>2226</v>
      </c>
      <c r="AH434" t="s">
        <v>712</v>
      </c>
      <c r="AI434" t="s">
        <v>737</v>
      </c>
      <c r="AJ434" s="1">
        <v>45597</v>
      </c>
      <c r="AK434" t="s">
        <v>50</v>
      </c>
      <c r="AL434" t="s">
        <v>18</v>
      </c>
      <c r="AM434">
        <v>135</v>
      </c>
      <c r="AN434">
        <v>110.7</v>
      </c>
      <c r="AO434" s="24" t="str">
        <f>INDEX('Step 2-12'!$Z:$Z,MATCH('Step 2-12'!$AH434,'Step 2-12'!$R:$R,0))</f>
        <v>Email</v>
      </c>
      <c r="AP434" s="24" t="str">
        <f>INDEX('Step 2-12'!$V:$V,MATCH('Step 2-12'!$AH434,'Step 2-12'!$R:$R,0))</f>
        <v>Asia-Pacific</v>
      </c>
      <c r="AQ434" s="24" t="str">
        <f>INDEX('Step 2-12'!$W:$W,MATCH('Step 2-12'!$AH434,'Step 2-12'!$R:$R,0))</f>
        <v>Tech</v>
      </c>
      <c r="AR434" s="24" t="str">
        <f>INDEX('Step 2-12'!$X:$X,MATCH('Step 2-12'!$AH434,'Step 2-12'!$R:$R,0))</f>
        <v>Mid-Market</v>
      </c>
      <c r="AS434" s="23" t="str">
        <f>INDEX('Step 2-12'!$AA:$AA,MATCH('Step 2-12'!$AH434,'Step 2-12'!$R:$R,0))</f>
        <v>Basic</v>
      </c>
      <c r="AT434" s="23" t="str">
        <f>INDEX('Step 2-12'!$AB:$AB,MATCH('Step 2-12'!$AH434,'Step 2-12'!$R:$R,0))</f>
        <v>Monthly</v>
      </c>
      <c r="AU434" s="23" t="str">
        <f>INDEX($J$20:$J$1603,MATCH($AH434,$B$20:$B$1603,0))</f>
        <v/>
      </c>
    </row>
    <row r="435" spans="1:47" x14ac:dyDescent="0.25">
      <c r="A435" t="s">
        <v>487</v>
      </c>
      <c r="B435" t="s">
        <v>483</v>
      </c>
      <c r="C435" t="s">
        <v>17</v>
      </c>
      <c r="D435" t="s">
        <v>18</v>
      </c>
      <c r="E435" s="1">
        <v>45066</v>
      </c>
      <c r="F435" s="1">
        <v>45096</v>
      </c>
      <c r="G435" t="s">
        <v>19</v>
      </c>
      <c r="H435">
        <v>75</v>
      </c>
      <c r="I435" s="23" t="str">
        <f>IF(AND(E435&lt;=EOMONTH('Step 1'!$C$7,0),F435&gt;='Step 1'!$C$7),"Yes","No")</f>
        <v>No</v>
      </c>
      <c r="J435" s="23" t="str">
        <f>IF(I435="Yes",IF(COUNTIFS($B$21:$B435,B435,$I$21:$I435,"Yes")=1,"Yes",""),"")</f>
        <v/>
      </c>
      <c r="K435" s="23" t="str">
        <f>IF(J435="Yes",IF(COUNTIFS($B:$B,B435,$F:$F,"&gt;="&amp;'Step 1'!$C$8)&gt;0,"Retained","Churned"),"")</f>
        <v/>
      </c>
      <c r="L435" s="24">
        <f>_xlfn.MINIFS($E:$E,$B:$B,B435)</f>
        <v>44942</v>
      </c>
      <c r="M435" s="24" t="str">
        <f>INDEX($C:$C,MATCH($L435,$E:$E,0))</f>
        <v>Pro</v>
      </c>
      <c r="N435" s="24" t="str">
        <f>INDEX($D:$D,MATCH($L435,$E:$E,0))</f>
        <v>Monthly</v>
      </c>
      <c r="O435" s="23" t="str">
        <f>INDEX('Step 2-12'!$W:$W,MATCH('Step 2-12'!$B435,'Step 2-12'!$R:$R,0))</f>
        <v>Education</v>
      </c>
      <c r="P435" s="23" t="str">
        <f>INDEX('Step 2-12'!$Z:$Z,MATCH('Step 2-12'!$B435,'Step 2-12'!$R:$R,0))</f>
        <v>Paid Search</v>
      </c>
      <c r="AG435" t="s">
        <v>2227</v>
      </c>
      <c r="AH435" t="s">
        <v>712</v>
      </c>
      <c r="AI435" t="s">
        <v>737</v>
      </c>
      <c r="AJ435" s="1">
        <v>45627</v>
      </c>
      <c r="AK435" t="s">
        <v>50</v>
      </c>
      <c r="AL435" t="s">
        <v>18</v>
      </c>
      <c r="AM435">
        <v>135</v>
      </c>
      <c r="AN435">
        <v>110.7</v>
      </c>
      <c r="AO435" s="24" t="str">
        <f>INDEX('Step 2-12'!$Z:$Z,MATCH('Step 2-12'!$AH435,'Step 2-12'!$R:$R,0))</f>
        <v>Email</v>
      </c>
      <c r="AP435" s="24" t="str">
        <f>INDEX('Step 2-12'!$V:$V,MATCH('Step 2-12'!$AH435,'Step 2-12'!$R:$R,0))</f>
        <v>Asia-Pacific</v>
      </c>
      <c r="AQ435" s="24" t="str">
        <f>INDEX('Step 2-12'!$W:$W,MATCH('Step 2-12'!$AH435,'Step 2-12'!$R:$R,0))</f>
        <v>Tech</v>
      </c>
      <c r="AR435" s="24" t="str">
        <f>INDEX('Step 2-12'!$X:$X,MATCH('Step 2-12'!$AH435,'Step 2-12'!$R:$R,0))</f>
        <v>Mid-Market</v>
      </c>
      <c r="AS435" s="23" t="str">
        <f>INDEX('Step 2-12'!$AA:$AA,MATCH('Step 2-12'!$AH435,'Step 2-12'!$R:$R,0))</f>
        <v>Basic</v>
      </c>
      <c r="AT435" s="23" t="str">
        <f>INDEX('Step 2-12'!$AB:$AB,MATCH('Step 2-12'!$AH435,'Step 2-12'!$R:$R,0))</f>
        <v>Monthly</v>
      </c>
      <c r="AU435" s="23" t="str">
        <f>INDEX($J$20:$J$1603,MATCH($AH435,$B$20:$B$1603,0))</f>
        <v/>
      </c>
    </row>
    <row r="436" spans="1:47" x14ac:dyDescent="0.25">
      <c r="A436" t="s">
        <v>488</v>
      </c>
      <c r="B436" t="s">
        <v>483</v>
      </c>
      <c r="C436" t="s">
        <v>17</v>
      </c>
      <c r="D436" t="s">
        <v>18</v>
      </c>
      <c r="E436" s="1">
        <v>45097</v>
      </c>
      <c r="F436" s="1">
        <v>45127</v>
      </c>
      <c r="G436" t="s">
        <v>19</v>
      </c>
      <c r="H436">
        <v>75</v>
      </c>
      <c r="I436" s="23" t="str">
        <f>IF(AND(E436&lt;=EOMONTH('Step 1'!$C$7,0),F436&gt;='Step 1'!$C$7),"Yes","No")</f>
        <v>No</v>
      </c>
      <c r="J436" s="23" t="str">
        <f>IF(I436="Yes",IF(COUNTIFS($B$21:$B436,B436,$I$21:$I436,"Yes")=1,"Yes",""),"")</f>
        <v/>
      </c>
      <c r="K436" s="23" t="str">
        <f>IF(J436="Yes",IF(COUNTIFS($B:$B,B436,$F:$F,"&gt;="&amp;'Step 1'!$C$8)&gt;0,"Retained","Churned"),"")</f>
        <v/>
      </c>
      <c r="L436" s="24">
        <f>_xlfn.MINIFS($E:$E,$B:$B,B436)</f>
        <v>44942</v>
      </c>
      <c r="M436" s="24" t="str">
        <f>INDEX($C:$C,MATCH($L436,$E:$E,0))</f>
        <v>Pro</v>
      </c>
      <c r="N436" s="24" t="str">
        <f>INDEX($D:$D,MATCH($L436,$E:$E,0))</f>
        <v>Monthly</v>
      </c>
      <c r="O436" s="23" t="str">
        <f>INDEX('Step 2-12'!$W:$W,MATCH('Step 2-12'!$B436,'Step 2-12'!$R:$R,0))</f>
        <v>Education</v>
      </c>
      <c r="P436" s="23" t="str">
        <f>INDEX('Step 2-12'!$Z:$Z,MATCH('Step 2-12'!$B436,'Step 2-12'!$R:$R,0))</f>
        <v>Paid Search</v>
      </c>
      <c r="AG436" t="s">
        <v>2228</v>
      </c>
      <c r="AH436" t="s">
        <v>712</v>
      </c>
      <c r="AI436" t="s">
        <v>738</v>
      </c>
      <c r="AJ436" s="1">
        <v>45628</v>
      </c>
      <c r="AK436" t="s">
        <v>50</v>
      </c>
      <c r="AL436" t="s">
        <v>18</v>
      </c>
      <c r="AM436">
        <v>135</v>
      </c>
      <c r="AN436">
        <v>110.7</v>
      </c>
      <c r="AO436" s="24" t="str">
        <f>INDEX('Step 2-12'!$Z:$Z,MATCH('Step 2-12'!$AH436,'Step 2-12'!$R:$R,0))</f>
        <v>Email</v>
      </c>
      <c r="AP436" s="24" t="str">
        <f>INDEX('Step 2-12'!$V:$V,MATCH('Step 2-12'!$AH436,'Step 2-12'!$R:$R,0))</f>
        <v>Asia-Pacific</v>
      </c>
      <c r="AQ436" s="24" t="str">
        <f>INDEX('Step 2-12'!$W:$W,MATCH('Step 2-12'!$AH436,'Step 2-12'!$R:$R,0))</f>
        <v>Tech</v>
      </c>
      <c r="AR436" s="24" t="str">
        <f>INDEX('Step 2-12'!$X:$X,MATCH('Step 2-12'!$AH436,'Step 2-12'!$R:$R,0))</f>
        <v>Mid-Market</v>
      </c>
      <c r="AS436" s="23" t="str">
        <f>INDEX('Step 2-12'!$AA:$AA,MATCH('Step 2-12'!$AH436,'Step 2-12'!$R:$R,0))</f>
        <v>Basic</v>
      </c>
      <c r="AT436" s="23" t="str">
        <f>INDEX('Step 2-12'!$AB:$AB,MATCH('Step 2-12'!$AH436,'Step 2-12'!$R:$R,0))</f>
        <v>Monthly</v>
      </c>
      <c r="AU436" s="23" t="str">
        <f>INDEX($J$20:$J$1603,MATCH($AH436,$B$20:$B$1603,0))</f>
        <v/>
      </c>
    </row>
    <row r="437" spans="1:47" x14ac:dyDescent="0.25">
      <c r="A437" t="s">
        <v>489</v>
      </c>
      <c r="B437" t="s">
        <v>483</v>
      </c>
      <c r="C437" t="s">
        <v>17</v>
      </c>
      <c r="D437" t="s">
        <v>18</v>
      </c>
      <c r="E437" s="1">
        <v>45128</v>
      </c>
      <c r="F437" s="1">
        <v>45158</v>
      </c>
      <c r="G437" t="s">
        <v>19</v>
      </c>
      <c r="H437">
        <v>75</v>
      </c>
      <c r="I437" s="23" t="str">
        <f>IF(AND(E437&lt;=EOMONTH('Step 1'!$C$7,0),F437&gt;='Step 1'!$C$7),"Yes","No")</f>
        <v>No</v>
      </c>
      <c r="J437" s="23" t="str">
        <f>IF(I437="Yes",IF(COUNTIFS($B$21:$B437,B437,$I$21:$I437,"Yes")=1,"Yes",""),"")</f>
        <v/>
      </c>
      <c r="K437" s="23" t="str">
        <f>IF(J437="Yes",IF(COUNTIFS($B:$B,B437,$F:$F,"&gt;="&amp;'Step 1'!$C$8)&gt;0,"Retained","Churned"),"")</f>
        <v/>
      </c>
      <c r="L437" s="24">
        <f>_xlfn.MINIFS($E:$E,$B:$B,B437)</f>
        <v>44942</v>
      </c>
      <c r="M437" s="24" t="str">
        <f>INDEX($C:$C,MATCH($L437,$E:$E,0))</f>
        <v>Pro</v>
      </c>
      <c r="N437" s="24" t="str">
        <f>INDEX($D:$D,MATCH($L437,$E:$E,0))</f>
        <v>Monthly</v>
      </c>
      <c r="O437" s="23" t="str">
        <f>INDEX('Step 2-12'!$W:$W,MATCH('Step 2-12'!$B437,'Step 2-12'!$R:$R,0))</f>
        <v>Education</v>
      </c>
      <c r="P437" s="23" t="str">
        <f>INDEX('Step 2-12'!$Z:$Z,MATCH('Step 2-12'!$B437,'Step 2-12'!$R:$R,0))</f>
        <v>Paid Search</v>
      </c>
      <c r="AG437" t="s">
        <v>2229</v>
      </c>
      <c r="AH437" t="s">
        <v>740</v>
      </c>
      <c r="AI437" t="s">
        <v>739</v>
      </c>
      <c r="AJ437" s="1">
        <v>45026</v>
      </c>
      <c r="AK437" t="s">
        <v>17</v>
      </c>
      <c r="AL437" t="s">
        <v>51</v>
      </c>
      <c r="AM437">
        <v>600</v>
      </c>
      <c r="AN437">
        <v>480</v>
      </c>
      <c r="AO437" s="24" t="str">
        <f>INDEX('Step 2-12'!$Z:$Z,MATCH('Step 2-12'!$AH437,'Step 2-12'!$R:$R,0))</f>
        <v>Content</v>
      </c>
      <c r="AP437" s="24" t="str">
        <f>INDEX('Step 2-12'!$V:$V,MATCH('Step 2-12'!$AH437,'Step 2-12'!$R:$R,0))</f>
        <v>Europe</v>
      </c>
      <c r="AQ437" s="24" t="str">
        <f>INDEX('Step 2-12'!$W:$W,MATCH('Step 2-12'!$AH437,'Step 2-12'!$R:$R,0))</f>
        <v>Other</v>
      </c>
      <c r="AR437" s="24" t="str">
        <f>INDEX('Step 2-12'!$X:$X,MATCH('Step 2-12'!$AH437,'Step 2-12'!$R:$R,0))</f>
        <v>SMBs</v>
      </c>
      <c r="AS437" s="23" t="str">
        <f>INDEX('Step 2-12'!$AA:$AA,MATCH('Step 2-12'!$AH437,'Step 2-12'!$R:$R,0))</f>
        <v>Basic</v>
      </c>
      <c r="AT437" s="23" t="str">
        <f>INDEX('Step 2-12'!$AB:$AB,MATCH('Step 2-12'!$AH437,'Step 2-12'!$R:$R,0))</f>
        <v>Monthly</v>
      </c>
      <c r="AU437" s="23" t="str">
        <f>INDEX($J$20:$J$1603,MATCH($AH437,$B$20:$B$1603,0))</f>
        <v/>
      </c>
    </row>
    <row r="438" spans="1:47" x14ac:dyDescent="0.25">
      <c r="A438" t="s">
        <v>490</v>
      </c>
      <c r="B438" t="s">
        <v>483</v>
      </c>
      <c r="C438" t="s">
        <v>17</v>
      </c>
      <c r="D438" t="s">
        <v>18</v>
      </c>
      <c r="E438" s="1">
        <v>45159</v>
      </c>
      <c r="F438" s="1">
        <v>45189</v>
      </c>
      <c r="G438" t="s">
        <v>19</v>
      </c>
      <c r="H438">
        <v>75</v>
      </c>
      <c r="I438" s="23" t="str">
        <f>IF(AND(E438&lt;=EOMONTH('Step 1'!$C$7,0),F438&gt;='Step 1'!$C$7),"Yes","No")</f>
        <v>No</v>
      </c>
      <c r="J438" s="23" t="str">
        <f>IF(I438="Yes",IF(COUNTIFS($B$21:$B438,B438,$I$21:$I438,"Yes")=1,"Yes",""),"")</f>
        <v/>
      </c>
      <c r="K438" s="23" t="str">
        <f>IF(J438="Yes",IF(COUNTIFS($B:$B,B438,$F:$F,"&gt;="&amp;'Step 1'!$C$8)&gt;0,"Retained","Churned"),"")</f>
        <v/>
      </c>
      <c r="L438" s="24">
        <f>_xlfn.MINIFS($E:$E,$B:$B,B438)</f>
        <v>44942</v>
      </c>
      <c r="M438" s="24" t="str">
        <f>INDEX($C:$C,MATCH($L438,$E:$E,0))</f>
        <v>Pro</v>
      </c>
      <c r="N438" s="24" t="str">
        <f>INDEX($D:$D,MATCH($L438,$E:$E,0))</f>
        <v>Monthly</v>
      </c>
      <c r="O438" s="23" t="str">
        <f>INDEX('Step 2-12'!$W:$W,MATCH('Step 2-12'!$B438,'Step 2-12'!$R:$R,0))</f>
        <v>Education</v>
      </c>
      <c r="P438" s="23" t="str">
        <f>INDEX('Step 2-12'!$Z:$Z,MATCH('Step 2-12'!$B438,'Step 2-12'!$R:$R,0))</f>
        <v>Paid Search</v>
      </c>
      <c r="AG438" t="s">
        <v>2230</v>
      </c>
      <c r="AH438" t="s">
        <v>740</v>
      </c>
      <c r="AI438" t="s">
        <v>741</v>
      </c>
      <c r="AJ438" s="1">
        <v>45392</v>
      </c>
      <c r="AK438" t="s">
        <v>17</v>
      </c>
      <c r="AL438" t="s">
        <v>51</v>
      </c>
      <c r="AM438">
        <v>600</v>
      </c>
      <c r="AN438">
        <v>480</v>
      </c>
      <c r="AO438" s="24" t="str">
        <f>INDEX('Step 2-12'!$Z:$Z,MATCH('Step 2-12'!$AH438,'Step 2-12'!$R:$R,0))</f>
        <v>Content</v>
      </c>
      <c r="AP438" s="24" t="str">
        <f>INDEX('Step 2-12'!$V:$V,MATCH('Step 2-12'!$AH438,'Step 2-12'!$R:$R,0))</f>
        <v>Europe</v>
      </c>
      <c r="AQ438" s="24" t="str">
        <f>INDEX('Step 2-12'!$W:$W,MATCH('Step 2-12'!$AH438,'Step 2-12'!$R:$R,0))</f>
        <v>Other</v>
      </c>
      <c r="AR438" s="24" t="str">
        <f>INDEX('Step 2-12'!$X:$X,MATCH('Step 2-12'!$AH438,'Step 2-12'!$R:$R,0))</f>
        <v>SMBs</v>
      </c>
      <c r="AS438" s="23" t="str">
        <f>INDEX('Step 2-12'!$AA:$AA,MATCH('Step 2-12'!$AH438,'Step 2-12'!$R:$R,0))</f>
        <v>Basic</v>
      </c>
      <c r="AT438" s="23" t="str">
        <f>INDEX('Step 2-12'!$AB:$AB,MATCH('Step 2-12'!$AH438,'Step 2-12'!$R:$R,0))</f>
        <v>Monthly</v>
      </c>
      <c r="AU438" s="23" t="str">
        <f>INDEX($J$20:$J$1603,MATCH($AH438,$B$20:$B$1603,0))</f>
        <v/>
      </c>
    </row>
    <row r="439" spans="1:47" x14ac:dyDescent="0.25">
      <c r="A439" t="s">
        <v>491</v>
      </c>
      <c r="B439" t="s">
        <v>483</v>
      </c>
      <c r="C439" t="s">
        <v>17</v>
      </c>
      <c r="D439" t="s">
        <v>18</v>
      </c>
      <c r="E439" s="1">
        <v>45190</v>
      </c>
      <c r="F439" s="1">
        <v>45220</v>
      </c>
      <c r="G439" t="s">
        <v>19</v>
      </c>
      <c r="H439">
        <v>75</v>
      </c>
      <c r="I439" s="23" t="str">
        <f>IF(AND(E439&lt;=EOMONTH('Step 1'!$C$7,0),F439&gt;='Step 1'!$C$7),"Yes","No")</f>
        <v>No</v>
      </c>
      <c r="J439" s="23" t="str">
        <f>IF(I439="Yes",IF(COUNTIFS($B$21:$B439,B439,$I$21:$I439,"Yes")=1,"Yes",""),"")</f>
        <v/>
      </c>
      <c r="K439" s="23" t="str">
        <f>IF(J439="Yes",IF(COUNTIFS($B:$B,B439,$F:$F,"&gt;="&amp;'Step 1'!$C$8)&gt;0,"Retained","Churned"),"")</f>
        <v/>
      </c>
      <c r="L439" s="24">
        <f>_xlfn.MINIFS($E:$E,$B:$B,B439)</f>
        <v>44942</v>
      </c>
      <c r="M439" s="24" t="str">
        <f>INDEX($C:$C,MATCH($L439,$E:$E,0))</f>
        <v>Pro</v>
      </c>
      <c r="N439" s="24" t="str">
        <f>INDEX($D:$D,MATCH($L439,$E:$E,0))</f>
        <v>Monthly</v>
      </c>
      <c r="O439" s="23" t="str">
        <f>INDEX('Step 2-12'!$W:$W,MATCH('Step 2-12'!$B439,'Step 2-12'!$R:$R,0))</f>
        <v>Education</v>
      </c>
      <c r="P439" s="23" t="str">
        <f>INDEX('Step 2-12'!$Z:$Z,MATCH('Step 2-12'!$B439,'Step 2-12'!$R:$R,0))</f>
        <v>Paid Search</v>
      </c>
      <c r="AG439" t="s">
        <v>2231</v>
      </c>
      <c r="AH439" t="s">
        <v>956</v>
      </c>
      <c r="AI439" t="s">
        <v>955</v>
      </c>
      <c r="AJ439" s="1">
        <v>45280</v>
      </c>
      <c r="AK439" t="s">
        <v>17</v>
      </c>
      <c r="AL439" t="s">
        <v>18</v>
      </c>
      <c r="AM439">
        <v>75</v>
      </c>
      <c r="AN439">
        <v>60</v>
      </c>
      <c r="AO439" s="24" t="str">
        <f>INDEX('Step 2-12'!$Z:$Z,MATCH('Step 2-12'!$AH439,'Step 2-12'!$R:$R,0))</f>
        <v>Paid Search</v>
      </c>
      <c r="AP439" s="24" t="str">
        <f>INDEX('Step 2-12'!$V:$V,MATCH('Step 2-12'!$AH439,'Step 2-12'!$R:$R,0))</f>
        <v>North America</v>
      </c>
      <c r="AQ439" s="24" t="str">
        <f>INDEX('Step 2-12'!$W:$W,MATCH('Step 2-12'!$AH439,'Step 2-12'!$R:$R,0))</f>
        <v>Healthcare</v>
      </c>
      <c r="AR439" s="24" t="str">
        <f>INDEX('Step 2-12'!$X:$X,MATCH('Step 2-12'!$AH439,'Step 2-12'!$R:$R,0))</f>
        <v>SMBs</v>
      </c>
      <c r="AS439" s="23" t="str">
        <f>INDEX('Step 2-12'!$AA:$AA,MATCH('Step 2-12'!$AH439,'Step 2-12'!$R:$R,0))</f>
        <v>Basic</v>
      </c>
      <c r="AT439" s="23" t="str">
        <f>INDEX('Step 2-12'!$AB:$AB,MATCH('Step 2-12'!$AH439,'Step 2-12'!$R:$R,0))</f>
        <v>Monthly</v>
      </c>
      <c r="AU439" s="23" t="str">
        <f>INDEX($J$20:$J$1603,MATCH($AH439,$B$20:$B$1603,0))</f>
        <v/>
      </c>
    </row>
    <row r="440" spans="1:47" x14ac:dyDescent="0.25">
      <c r="A440" t="s">
        <v>492</v>
      </c>
      <c r="B440" t="s">
        <v>483</v>
      </c>
      <c r="C440" t="s">
        <v>17</v>
      </c>
      <c r="D440" t="s">
        <v>18</v>
      </c>
      <c r="E440" s="1">
        <v>45221</v>
      </c>
      <c r="F440" s="1">
        <v>45251</v>
      </c>
      <c r="G440" t="s">
        <v>19</v>
      </c>
      <c r="H440">
        <v>75</v>
      </c>
      <c r="I440" s="23" t="str">
        <f>IF(AND(E440&lt;=EOMONTH('Step 1'!$C$7,0),F440&gt;='Step 1'!$C$7),"Yes","No")</f>
        <v>No</v>
      </c>
      <c r="J440" s="23" t="str">
        <f>IF(I440="Yes",IF(COUNTIFS($B$21:$B440,B440,$I$21:$I440,"Yes")=1,"Yes",""),"")</f>
        <v/>
      </c>
      <c r="K440" s="23" t="str">
        <f>IF(J440="Yes",IF(COUNTIFS($B:$B,B440,$F:$F,"&gt;="&amp;'Step 1'!$C$8)&gt;0,"Retained","Churned"),"")</f>
        <v/>
      </c>
      <c r="L440" s="24">
        <f>_xlfn.MINIFS($E:$E,$B:$B,B440)</f>
        <v>44942</v>
      </c>
      <c r="M440" s="24" t="str">
        <f>INDEX($C:$C,MATCH($L440,$E:$E,0))</f>
        <v>Pro</v>
      </c>
      <c r="N440" s="24" t="str">
        <f>INDEX($D:$D,MATCH($L440,$E:$E,0))</f>
        <v>Monthly</v>
      </c>
      <c r="O440" s="23" t="str">
        <f>INDEX('Step 2-12'!$W:$W,MATCH('Step 2-12'!$B440,'Step 2-12'!$R:$R,0))</f>
        <v>Education</v>
      </c>
      <c r="P440" s="23" t="str">
        <f>INDEX('Step 2-12'!$Z:$Z,MATCH('Step 2-12'!$B440,'Step 2-12'!$R:$R,0))</f>
        <v>Paid Search</v>
      </c>
      <c r="AG440" t="s">
        <v>2232</v>
      </c>
      <c r="AH440" t="s">
        <v>956</v>
      </c>
      <c r="AI440" t="s">
        <v>957</v>
      </c>
      <c r="AJ440" s="1">
        <v>45311</v>
      </c>
      <c r="AK440" t="s">
        <v>17</v>
      </c>
      <c r="AL440" t="s">
        <v>18</v>
      </c>
      <c r="AM440">
        <v>75</v>
      </c>
      <c r="AN440">
        <v>60</v>
      </c>
      <c r="AO440" s="24" t="str">
        <f>INDEX('Step 2-12'!$Z:$Z,MATCH('Step 2-12'!$AH440,'Step 2-12'!$R:$R,0))</f>
        <v>Paid Search</v>
      </c>
      <c r="AP440" s="24" t="str">
        <f>INDEX('Step 2-12'!$V:$V,MATCH('Step 2-12'!$AH440,'Step 2-12'!$R:$R,0))</f>
        <v>North America</v>
      </c>
      <c r="AQ440" s="24" t="str">
        <f>INDEX('Step 2-12'!$W:$W,MATCH('Step 2-12'!$AH440,'Step 2-12'!$R:$R,0))</f>
        <v>Healthcare</v>
      </c>
      <c r="AR440" s="24" t="str">
        <f>INDEX('Step 2-12'!$X:$X,MATCH('Step 2-12'!$AH440,'Step 2-12'!$R:$R,0))</f>
        <v>SMBs</v>
      </c>
      <c r="AS440" s="23" t="str">
        <f>INDEX('Step 2-12'!$AA:$AA,MATCH('Step 2-12'!$AH440,'Step 2-12'!$R:$R,0))</f>
        <v>Basic</v>
      </c>
      <c r="AT440" s="23" t="str">
        <f>INDEX('Step 2-12'!$AB:$AB,MATCH('Step 2-12'!$AH440,'Step 2-12'!$R:$R,0))</f>
        <v>Monthly</v>
      </c>
      <c r="AU440" s="23" t="str">
        <f>INDEX($J$20:$J$1603,MATCH($AH440,$B$20:$B$1603,0))</f>
        <v/>
      </c>
    </row>
    <row r="441" spans="1:47" x14ac:dyDescent="0.25">
      <c r="A441" t="s">
        <v>493</v>
      </c>
      <c r="B441" t="s">
        <v>483</v>
      </c>
      <c r="C441" t="s">
        <v>17</v>
      </c>
      <c r="D441" t="s">
        <v>18</v>
      </c>
      <c r="E441" s="1">
        <v>45252</v>
      </c>
      <c r="F441" s="1">
        <v>45282</v>
      </c>
      <c r="G441" t="s">
        <v>19</v>
      </c>
      <c r="H441">
        <v>75</v>
      </c>
      <c r="I441" s="23" t="str">
        <f>IF(AND(E441&lt;=EOMONTH('Step 1'!$C$7,0),F441&gt;='Step 1'!$C$7),"Yes","No")</f>
        <v>No</v>
      </c>
      <c r="J441" s="23" t="str">
        <f>IF(I441="Yes",IF(COUNTIFS($B$21:$B441,B441,$I$21:$I441,"Yes")=1,"Yes",""),"")</f>
        <v/>
      </c>
      <c r="K441" s="23" t="str">
        <f>IF(J441="Yes",IF(COUNTIFS($B:$B,B441,$F:$F,"&gt;="&amp;'Step 1'!$C$8)&gt;0,"Retained","Churned"),"")</f>
        <v/>
      </c>
      <c r="L441" s="24">
        <f>_xlfn.MINIFS($E:$E,$B:$B,B441)</f>
        <v>44942</v>
      </c>
      <c r="M441" s="24" t="str">
        <f>INDEX($C:$C,MATCH($L441,$E:$E,0))</f>
        <v>Pro</v>
      </c>
      <c r="N441" s="24" t="str">
        <f>INDEX($D:$D,MATCH($L441,$E:$E,0))</f>
        <v>Monthly</v>
      </c>
      <c r="O441" s="23" t="str">
        <f>INDEX('Step 2-12'!$W:$W,MATCH('Step 2-12'!$B441,'Step 2-12'!$R:$R,0))</f>
        <v>Education</v>
      </c>
      <c r="P441" s="23" t="str">
        <f>INDEX('Step 2-12'!$Z:$Z,MATCH('Step 2-12'!$B441,'Step 2-12'!$R:$R,0))</f>
        <v>Paid Search</v>
      </c>
      <c r="AG441" t="s">
        <v>2233</v>
      </c>
      <c r="AH441" t="s">
        <v>956</v>
      </c>
      <c r="AI441" t="s">
        <v>958</v>
      </c>
      <c r="AJ441" s="1">
        <v>45342</v>
      </c>
      <c r="AK441" t="s">
        <v>17</v>
      </c>
      <c r="AL441" t="s">
        <v>18</v>
      </c>
      <c r="AM441">
        <v>75</v>
      </c>
      <c r="AN441">
        <v>60</v>
      </c>
      <c r="AO441" s="24" t="str">
        <f>INDEX('Step 2-12'!$Z:$Z,MATCH('Step 2-12'!$AH441,'Step 2-12'!$R:$R,0))</f>
        <v>Paid Search</v>
      </c>
      <c r="AP441" s="24" t="str">
        <f>INDEX('Step 2-12'!$V:$V,MATCH('Step 2-12'!$AH441,'Step 2-12'!$R:$R,0))</f>
        <v>North America</v>
      </c>
      <c r="AQ441" s="24" t="str">
        <f>INDEX('Step 2-12'!$W:$W,MATCH('Step 2-12'!$AH441,'Step 2-12'!$R:$R,0))</f>
        <v>Healthcare</v>
      </c>
      <c r="AR441" s="24" t="str">
        <f>INDEX('Step 2-12'!$X:$X,MATCH('Step 2-12'!$AH441,'Step 2-12'!$R:$R,0))</f>
        <v>SMBs</v>
      </c>
      <c r="AS441" s="23" t="str">
        <f>INDEX('Step 2-12'!$AA:$AA,MATCH('Step 2-12'!$AH441,'Step 2-12'!$R:$R,0))</f>
        <v>Basic</v>
      </c>
      <c r="AT441" s="23" t="str">
        <f>INDEX('Step 2-12'!$AB:$AB,MATCH('Step 2-12'!$AH441,'Step 2-12'!$R:$R,0))</f>
        <v>Monthly</v>
      </c>
      <c r="AU441" s="23" t="str">
        <f>INDEX($J$20:$J$1603,MATCH($AH441,$B$20:$B$1603,0))</f>
        <v/>
      </c>
    </row>
    <row r="442" spans="1:47" x14ac:dyDescent="0.25">
      <c r="A442" t="s">
        <v>494</v>
      </c>
      <c r="B442" t="s">
        <v>483</v>
      </c>
      <c r="C442" t="s">
        <v>17</v>
      </c>
      <c r="D442" t="s">
        <v>18</v>
      </c>
      <c r="E442" s="1">
        <v>45283</v>
      </c>
      <c r="F442" s="1">
        <v>45313</v>
      </c>
      <c r="G442" t="s">
        <v>19</v>
      </c>
      <c r="H442">
        <v>75</v>
      </c>
      <c r="I442" s="23" t="str">
        <f>IF(AND(E442&lt;=EOMONTH('Step 1'!$C$7,0),F442&gt;='Step 1'!$C$7),"Yes","No")</f>
        <v>No</v>
      </c>
      <c r="J442" s="23" t="str">
        <f>IF(I442="Yes",IF(COUNTIFS($B$21:$B442,B442,$I$21:$I442,"Yes")=1,"Yes",""),"")</f>
        <v/>
      </c>
      <c r="K442" s="23" t="str">
        <f>IF(J442="Yes",IF(COUNTIFS($B:$B,B442,$F:$F,"&gt;="&amp;'Step 1'!$C$8)&gt;0,"Retained","Churned"),"")</f>
        <v/>
      </c>
      <c r="L442" s="24">
        <f>_xlfn.MINIFS($E:$E,$B:$B,B442)</f>
        <v>44942</v>
      </c>
      <c r="M442" s="24" t="str">
        <f>INDEX($C:$C,MATCH($L442,$E:$E,0))</f>
        <v>Pro</v>
      </c>
      <c r="N442" s="24" t="str">
        <f>INDEX($D:$D,MATCH($L442,$E:$E,0))</f>
        <v>Monthly</v>
      </c>
      <c r="O442" s="23" t="str">
        <f>INDEX('Step 2-12'!$W:$W,MATCH('Step 2-12'!$B442,'Step 2-12'!$R:$R,0))</f>
        <v>Education</v>
      </c>
      <c r="P442" s="23" t="str">
        <f>INDEX('Step 2-12'!$Z:$Z,MATCH('Step 2-12'!$B442,'Step 2-12'!$R:$R,0))</f>
        <v>Paid Search</v>
      </c>
      <c r="AG442" t="s">
        <v>2234</v>
      </c>
      <c r="AH442" t="s">
        <v>956</v>
      </c>
      <c r="AI442" t="s">
        <v>958</v>
      </c>
      <c r="AJ442" s="1">
        <v>45371</v>
      </c>
      <c r="AK442" t="s">
        <v>17</v>
      </c>
      <c r="AL442" t="s">
        <v>18</v>
      </c>
      <c r="AM442">
        <v>75</v>
      </c>
      <c r="AN442">
        <v>60</v>
      </c>
      <c r="AO442" s="24" t="str">
        <f>INDEX('Step 2-12'!$Z:$Z,MATCH('Step 2-12'!$AH442,'Step 2-12'!$R:$R,0))</f>
        <v>Paid Search</v>
      </c>
      <c r="AP442" s="24" t="str">
        <f>INDEX('Step 2-12'!$V:$V,MATCH('Step 2-12'!$AH442,'Step 2-12'!$R:$R,0))</f>
        <v>North America</v>
      </c>
      <c r="AQ442" s="24" t="str">
        <f>INDEX('Step 2-12'!$W:$W,MATCH('Step 2-12'!$AH442,'Step 2-12'!$R:$R,0))</f>
        <v>Healthcare</v>
      </c>
      <c r="AR442" s="24" t="str">
        <f>INDEX('Step 2-12'!$X:$X,MATCH('Step 2-12'!$AH442,'Step 2-12'!$R:$R,0))</f>
        <v>SMBs</v>
      </c>
      <c r="AS442" s="23" t="str">
        <f>INDEX('Step 2-12'!$AA:$AA,MATCH('Step 2-12'!$AH442,'Step 2-12'!$R:$R,0))</f>
        <v>Basic</v>
      </c>
      <c r="AT442" s="23" t="str">
        <f>INDEX('Step 2-12'!$AB:$AB,MATCH('Step 2-12'!$AH442,'Step 2-12'!$R:$R,0))</f>
        <v>Monthly</v>
      </c>
      <c r="AU442" s="23" t="str">
        <f>INDEX($J$20:$J$1603,MATCH($AH442,$B$20:$B$1603,0))</f>
        <v/>
      </c>
    </row>
    <row r="443" spans="1:47" x14ac:dyDescent="0.25">
      <c r="A443" t="s">
        <v>495</v>
      </c>
      <c r="B443" t="s">
        <v>483</v>
      </c>
      <c r="C443" t="s">
        <v>17</v>
      </c>
      <c r="D443" t="s">
        <v>18</v>
      </c>
      <c r="E443" s="1">
        <v>45314</v>
      </c>
      <c r="F443" s="1">
        <v>45344</v>
      </c>
      <c r="G443" t="s">
        <v>19</v>
      </c>
      <c r="H443">
        <v>75</v>
      </c>
      <c r="I443" s="23" t="str">
        <f>IF(AND(E443&lt;=EOMONTH('Step 1'!$C$7,0),F443&gt;='Step 1'!$C$7),"Yes","No")</f>
        <v>No</v>
      </c>
      <c r="J443" s="23" t="str">
        <f>IF(I443="Yes",IF(COUNTIFS($B$21:$B443,B443,$I$21:$I443,"Yes")=1,"Yes",""),"")</f>
        <v/>
      </c>
      <c r="K443" s="23" t="str">
        <f>IF(J443="Yes",IF(COUNTIFS($B:$B,B443,$F:$F,"&gt;="&amp;'Step 1'!$C$8)&gt;0,"Retained","Churned"),"")</f>
        <v/>
      </c>
      <c r="L443" s="24">
        <f>_xlfn.MINIFS($E:$E,$B:$B,B443)</f>
        <v>44942</v>
      </c>
      <c r="M443" s="24" t="str">
        <f>INDEX($C:$C,MATCH($L443,$E:$E,0))</f>
        <v>Pro</v>
      </c>
      <c r="N443" s="24" t="str">
        <f>INDEX($D:$D,MATCH($L443,$E:$E,0))</f>
        <v>Monthly</v>
      </c>
      <c r="O443" s="23" t="str">
        <f>INDEX('Step 2-12'!$W:$W,MATCH('Step 2-12'!$B443,'Step 2-12'!$R:$R,0))</f>
        <v>Education</v>
      </c>
      <c r="P443" s="23" t="str">
        <f>INDEX('Step 2-12'!$Z:$Z,MATCH('Step 2-12'!$B443,'Step 2-12'!$R:$R,0))</f>
        <v>Paid Search</v>
      </c>
      <c r="AG443" t="s">
        <v>2235</v>
      </c>
      <c r="AH443" t="s">
        <v>956</v>
      </c>
      <c r="AI443" t="s">
        <v>959</v>
      </c>
      <c r="AJ443" s="1">
        <v>45373</v>
      </c>
      <c r="AK443" t="s">
        <v>17</v>
      </c>
      <c r="AL443" t="s">
        <v>18</v>
      </c>
      <c r="AM443">
        <v>75</v>
      </c>
      <c r="AN443">
        <v>60</v>
      </c>
      <c r="AO443" s="24" t="str">
        <f>INDEX('Step 2-12'!$Z:$Z,MATCH('Step 2-12'!$AH443,'Step 2-12'!$R:$R,0))</f>
        <v>Paid Search</v>
      </c>
      <c r="AP443" s="24" t="str">
        <f>INDEX('Step 2-12'!$V:$V,MATCH('Step 2-12'!$AH443,'Step 2-12'!$R:$R,0))</f>
        <v>North America</v>
      </c>
      <c r="AQ443" s="24" t="str">
        <f>INDEX('Step 2-12'!$W:$W,MATCH('Step 2-12'!$AH443,'Step 2-12'!$R:$R,0))</f>
        <v>Healthcare</v>
      </c>
      <c r="AR443" s="24" t="str">
        <f>INDEX('Step 2-12'!$X:$X,MATCH('Step 2-12'!$AH443,'Step 2-12'!$R:$R,0))</f>
        <v>SMBs</v>
      </c>
      <c r="AS443" s="23" t="str">
        <f>INDEX('Step 2-12'!$AA:$AA,MATCH('Step 2-12'!$AH443,'Step 2-12'!$R:$R,0))</f>
        <v>Basic</v>
      </c>
      <c r="AT443" s="23" t="str">
        <f>INDEX('Step 2-12'!$AB:$AB,MATCH('Step 2-12'!$AH443,'Step 2-12'!$R:$R,0))</f>
        <v>Monthly</v>
      </c>
      <c r="AU443" s="23" t="str">
        <f>INDEX($J$20:$J$1603,MATCH($AH443,$B$20:$B$1603,0))</f>
        <v/>
      </c>
    </row>
    <row r="444" spans="1:47" x14ac:dyDescent="0.25">
      <c r="A444" t="s">
        <v>496</v>
      </c>
      <c r="B444" t="s">
        <v>483</v>
      </c>
      <c r="C444" t="s">
        <v>17</v>
      </c>
      <c r="D444" t="s">
        <v>18</v>
      </c>
      <c r="E444" s="1">
        <v>45345</v>
      </c>
      <c r="F444" s="1">
        <v>45375</v>
      </c>
      <c r="G444" t="s">
        <v>19</v>
      </c>
      <c r="H444">
        <v>75</v>
      </c>
      <c r="I444" s="23" t="str">
        <f>IF(AND(E444&lt;=EOMONTH('Step 1'!$C$7,0),F444&gt;='Step 1'!$C$7),"Yes","No")</f>
        <v>No</v>
      </c>
      <c r="J444" s="23" t="str">
        <f>IF(I444="Yes",IF(COUNTIFS($B$21:$B444,B444,$I$21:$I444,"Yes")=1,"Yes",""),"")</f>
        <v/>
      </c>
      <c r="K444" s="23" t="str">
        <f>IF(J444="Yes",IF(COUNTIFS($B:$B,B444,$F:$F,"&gt;="&amp;'Step 1'!$C$8)&gt;0,"Retained","Churned"),"")</f>
        <v/>
      </c>
      <c r="L444" s="24">
        <f>_xlfn.MINIFS($E:$E,$B:$B,B444)</f>
        <v>44942</v>
      </c>
      <c r="M444" s="24" t="str">
        <f>INDEX($C:$C,MATCH($L444,$E:$E,0))</f>
        <v>Pro</v>
      </c>
      <c r="N444" s="24" t="str">
        <f>INDEX($D:$D,MATCH($L444,$E:$E,0))</f>
        <v>Monthly</v>
      </c>
      <c r="O444" s="23" t="str">
        <f>INDEX('Step 2-12'!$W:$W,MATCH('Step 2-12'!$B444,'Step 2-12'!$R:$R,0))</f>
        <v>Education</v>
      </c>
      <c r="P444" s="23" t="str">
        <f>INDEX('Step 2-12'!$Z:$Z,MATCH('Step 2-12'!$B444,'Step 2-12'!$R:$R,0))</f>
        <v>Paid Search</v>
      </c>
      <c r="AG444" t="s">
        <v>2236</v>
      </c>
      <c r="AH444" t="s">
        <v>956</v>
      </c>
      <c r="AI444" t="s">
        <v>960</v>
      </c>
      <c r="AJ444" s="1">
        <v>45404</v>
      </c>
      <c r="AK444" t="s">
        <v>17</v>
      </c>
      <c r="AL444" t="s">
        <v>18</v>
      </c>
      <c r="AM444">
        <v>75</v>
      </c>
      <c r="AN444">
        <v>60</v>
      </c>
      <c r="AO444" s="24" t="str">
        <f>INDEX('Step 2-12'!$Z:$Z,MATCH('Step 2-12'!$AH444,'Step 2-12'!$R:$R,0))</f>
        <v>Paid Search</v>
      </c>
      <c r="AP444" s="24" t="str">
        <f>INDEX('Step 2-12'!$V:$V,MATCH('Step 2-12'!$AH444,'Step 2-12'!$R:$R,0))</f>
        <v>North America</v>
      </c>
      <c r="AQ444" s="24" t="str">
        <f>INDEX('Step 2-12'!$W:$W,MATCH('Step 2-12'!$AH444,'Step 2-12'!$R:$R,0))</f>
        <v>Healthcare</v>
      </c>
      <c r="AR444" s="24" t="str">
        <f>INDEX('Step 2-12'!$X:$X,MATCH('Step 2-12'!$AH444,'Step 2-12'!$R:$R,0))</f>
        <v>SMBs</v>
      </c>
      <c r="AS444" s="23" t="str">
        <f>INDEX('Step 2-12'!$AA:$AA,MATCH('Step 2-12'!$AH444,'Step 2-12'!$R:$R,0))</f>
        <v>Basic</v>
      </c>
      <c r="AT444" s="23" t="str">
        <f>INDEX('Step 2-12'!$AB:$AB,MATCH('Step 2-12'!$AH444,'Step 2-12'!$R:$R,0))</f>
        <v>Monthly</v>
      </c>
      <c r="AU444" s="23" t="str">
        <f>INDEX($J$20:$J$1603,MATCH($AH444,$B$20:$B$1603,0))</f>
        <v/>
      </c>
    </row>
    <row r="445" spans="1:47" x14ac:dyDescent="0.25">
      <c r="A445" t="s">
        <v>497</v>
      </c>
      <c r="B445" t="s">
        <v>483</v>
      </c>
      <c r="C445" t="s">
        <v>17</v>
      </c>
      <c r="D445" t="s">
        <v>18</v>
      </c>
      <c r="E445" s="1">
        <v>45376</v>
      </c>
      <c r="F445" s="1">
        <v>45406</v>
      </c>
      <c r="G445" t="s">
        <v>19</v>
      </c>
      <c r="H445">
        <v>75</v>
      </c>
      <c r="I445" s="23" t="str">
        <f>IF(AND(E445&lt;=EOMONTH('Step 1'!$C$7,0),F445&gt;='Step 1'!$C$7),"Yes","No")</f>
        <v>No</v>
      </c>
      <c r="J445" s="23" t="str">
        <f>IF(I445="Yes",IF(COUNTIFS($B$21:$B445,B445,$I$21:$I445,"Yes")=1,"Yes",""),"")</f>
        <v/>
      </c>
      <c r="K445" s="23" t="str">
        <f>IF(J445="Yes",IF(COUNTIFS($B:$B,B445,$F:$F,"&gt;="&amp;'Step 1'!$C$8)&gt;0,"Retained","Churned"),"")</f>
        <v/>
      </c>
      <c r="L445" s="24">
        <f>_xlfn.MINIFS($E:$E,$B:$B,B445)</f>
        <v>44942</v>
      </c>
      <c r="M445" s="24" t="str">
        <f>INDEX($C:$C,MATCH($L445,$E:$E,0))</f>
        <v>Pro</v>
      </c>
      <c r="N445" s="24" t="str">
        <f>INDEX($D:$D,MATCH($L445,$E:$E,0))</f>
        <v>Monthly</v>
      </c>
      <c r="O445" s="23" t="str">
        <f>INDEX('Step 2-12'!$W:$W,MATCH('Step 2-12'!$B445,'Step 2-12'!$R:$R,0))</f>
        <v>Education</v>
      </c>
      <c r="P445" s="23" t="str">
        <f>INDEX('Step 2-12'!$Z:$Z,MATCH('Step 2-12'!$B445,'Step 2-12'!$R:$R,0))</f>
        <v>Paid Search</v>
      </c>
      <c r="AG445" t="s">
        <v>2237</v>
      </c>
      <c r="AH445" t="s">
        <v>956</v>
      </c>
      <c r="AI445" t="s">
        <v>960</v>
      </c>
      <c r="AJ445" s="1">
        <v>45434</v>
      </c>
      <c r="AK445" t="s">
        <v>17</v>
      </c>
      <c r="AL445" t="s">
        <v>18</v>
      </c>
      <c r="AM445">
        <v>75</v>
      </c>
      <c r="AN445">
        <v>60</v>
      </c>
      <c r="AO445" s="24" t="str">
        <f>INDEX('Step 2-12'!$Z:$Z,MATCH('Step 2-12'!$AH445,'Step 2-12'!$R:$R,0))</f>
        <v>Paid Search</v>
      </c>
      <c r="AP445" s="24" t="str">
        <f>INDEX('Step 2-12'!$V:$V,MATCH('Step 2-12'!$AH445,'Step 2-12'!$R:$R,0))</f>
        <v>North America</v>
      </c>
      <c r="AQ445" s="24" t="str">
        <f>INDEX('Step 2-12'!$W:$W,MATCH('Step 2-12'!$AH445,'Step 2-12'!$R:$R,0))</f>
        <v>Healthcare</v>
      </c>
      <c r="AR445" s="24" t="str">
        <f>INDEX('Step 2-12'!$X:$X,MATCH('Step 2-12'!$AH445,'Step 2-12'!$R:$R,0))</f>
        <v>SMBs</v>
      </c>
      <c r="AS445" s="23" t="str">
        <f>INDEX('Step 2-12'!$AA:$AA,MATCH('Step 2-12'!$AH445,'Step 2-12'!$R:$R,0))</f>
        <v>Basic</v>
      </c>
      <c r="AT445" s="23" t="str">
        <f>INDEX('Step 2-12'!$AB:$AB,MATCH('Step 2-12'!$AH445,'Step 2-12'!$R:$R,0))</f>
        <v>Monthly</v>
      </c>
      <c r="AU445" s="23" t="str">
        <f>INDEX($J$20:$J$1603,MATCH($AH445,$B$20:$B$1603,0))</f>
        <v/>
      </c>
    </row>
    <row r="446" spans="1:47" x14ac:dyDescent="0.25">
      <c r="A446" t="s">
        <v>498</v>
      </c>
      <c r="B446" t="s">
        <v>483</v>
      </c>
      <c r="C446" t="s">
        <v>17</v>
      </c>
      <c r="D446" t="s">
        <v>18</v>
      </c>
      <c r="E446" s="1">
        <v>45407</v>
      </c>
      <c r="F446" s="1">
        <v>45437</v>
      </c>
      <c r="G446" t="s">
        <v>73</v>
      </c>
      <c r="H446">
        <v>75</v>
      </c>
      <c r="I446" s="23" t="str">
        <f>IF(AND(E446&lt;=EOMONTH('Step 1'!$C$7,0),F446&gt;='Step 1'!$C$7),"Yes","No")</f>
        <v>No</v>
      </c>
      <c r="J446" s="23" t="str">
        <f>IF(I446="Yes",IF(COUNTIFS($B$21:$B446,B446,$I$21:$I446,"Yes")=1,"Yes",""),"")</f>
        <v/>
      </c>
      <c r="K446" s="23" t="str">
        <f>IF(J446="Yes",IF(COUNTIFS($B:$B,B446,$F:$F,"&gt;="&amp;'Step 1'!$C$8)&gt;0,"Retained","Churned"),"")</f>
        <v/>
      </c>
      <c r="L446" s="24">
        <f>_xlfn.MINIFS($E:$E,$B:$B,B446)</f>
        <v>44942</v>
      </c>
      <c r="M446" s="24" t="str">
        <f>INDEX($C:$C,MATCH($L446,$E:$E,0))</f>
        <v>Pro</v>
      </c>
      <c r="N446" s="24" t="str">
        <f>INDEX($D:$D,MATCH($L446,$E:$E,0))</f>
        <v>Monthly</v>
      </c>
      <c r="O446" s="23" t="str">
        <f>INDEX('Step 2-12'!$W:$W,MATCH('Step 2-12'!$B446,'Step 2-12'!$R:$R,0))</f>
        <v>Education</v>
      </c>
      <c r="P446" s="23" t="str">
        <f>INDEX('Step 2-12'!$Z:$Z,MATCH('Step 2-12'!$B446,'Step 2-12'!$R:$R,0))</f>
        <v>Paid Search</v>
      </c>
      <c r="AG446" t="s">
        <v>2238</v>
      </c>
      <c r="AH446" t="s">
        <v>956</v>
      </c>
      <c r="AI446" t="s">
        <v>961</v>
      </c>
      <c r="AJ446" s="1">
        <v>45435</v>
      </c>
      <c r="AK446" t="s">
        <v>17</v>
      </c>
      <c r="AL446" t="s">
        <v>18</v>
      </c>
      <c r="AM446">
        <v>75</v>
      </c>
      <c r="AN446">
        <v>60</v>
      </c>
      <c r="AO446" s="24" t="str">
        <f>INDEX('Step 2-12'!$Z:$Z,MATCH('Step 2-12'!$AH446,'Step 2-12'!$R:$R,0))</f>
        <v>Paid Search</v>
      </c>
      <c r="AP446" s="24" t="str">
        <f>INDEX('Step 2-12'!$V:$V,MATCH('Step 2-12'!$AH446,'Step 2-12'!$R:$R,0))</f>
        <v>North America</v>
      </c>
      <c r="AQ446" s="24" t="str">
        <f>INDEX('Step 2-12'!$W:$W,MATCH('Step 2-12'!$AH446,'Step 2-12'!$R:$R,0))</f>
        <v>Healthcare</v>
      </c>
      <c r="AR446" s="24" t="str">
        <f>INDEX('Step 2-12'!$X:$X,MATCH('Step 2-12'!$AH446,'Step 2-12'!$R:$R,0))</f>
        <v>SMBs</v>
      </c>
      <c r="AS446" s="23" t="str">
        <f>INDEX('Step 2-12'!$AA:$AA,MATCH('Step 2-12'!$AH446,'Step 2-12'!$R:$R,0))</f>
        <v>Basic</v>
      </c>
      <c r="AT446" s="23" t="str">
        <f>INDEX('Step 2-12'!$AB:$AB,MATCH('Step 2-12'!$AH446,'Step 2-12'!$R:$R,0))</f>
        <v>Monthly</v>
      </c>
      <c r="AU446" s="23" t="str">
        <f>INDEX($J$20:$J$1603,MATCH($AH446,$B$20:$B$1603,0))</f>
        <v/>
      </c>
    </row>
    <row r="447" spans="1:47" x14ac:dyDescent="0.25">
      <c r="A447" t="s">
        <v>499</v>
      </c>
      <c r="B447" t="s">
        <v>483</v>
      </c>
      <c r="C447" t="s">
        <v>50</v>
      </c>
      <c r="D447" t="s">
        <v>18</v>
      </c>
      <c r="E447" s="1">
        <v>45438</v>
      </c>
      <c r="F447" s="1">
        <v>45468</v>
      </c>
      <c r="G447" t="s">
        <v>19</v>
      </c>
      <c r="H447">
        <v>135</v>
      </c>
      <c r="I447" s="23" t="str">
        <f>IF(AND(E447&lt;=EOMONTH('Step 1'!$C$7,0),F447&gt;='Step 1'!$C$7),"Yes","No")</f>
        <v>No</v>
      </c>
      <c r="J447" s="23" t="str">
        <f>IF(I447="Yes",IF(COUNTIFS($B$21:$B447,B447,$I$21:$I447,"Yes")=1,"Yes",""),"")</f>
        <v/>
      </c>
      <c r="K447" s="23" t="str">
        <f>IF(J447="Yes",IF(COUNTIFS($B:$B,B447,$F:$F,"&gt;="&amp;'Step 1'!$C$8)&gt;0,"Retained","Churned"),"")</f>
        <v/>
      </c>
      <c r="L447" s="24">
        <f>_xlfn.MINIFS($E:$E,$B:$B,B447)</f>
        <v>44942</v>
      </c>
      <c r="M447" s="24" t="str">
        <f>INDEX($C:$C,MATCH($L447,$E:$E,0))</f>
        <v>Pro</v>
      </c>
      <c r="N447" s="24" t="str">
        <f>INDEX($D:$D,MATCH($L447,$E:$E,0))</f>
        <v>Monthly</v>
      </c>
      <c r="O447" s="23" t="str">
        <f>INDEX('Step 2-12'!$W:$W,MATCH('Step 2-12'!$B447,'Step 2-12'!$R:$R,0))</f>
        <v>Education</v>
      </c>
      <c r="P447" s="23" t="str">
        <f>INDEX('Step 2-12'!$Z:$Z,MATCH('Step 2-12'!$B447,'Step 2-12'!$R:$R,0))</f>
        <v>Paid Search</v>
      </c>
      <c r="AG447" t="s">
        <v>2239</v>
      </c>
      <c r="AH447" t="s">
        <v>956</v>
      </c>
      <c r="AI447" t="s">
        <v>962</v>
      </c>
      <c r="AJ447" s="1">
        <v>45466</v>
      </c>
      <c r="AK447" t="s">
        <v>17</v>
      </c>
      <c r="AL447" t="s">
        <v>18</v>
      </c>
      <c r="AM447">
        <v>75</v>
      </c>
      <c r="AN447">
        <v>60</v>
      </c>
      <c r="AO447" s="24" t="str">
        <f>INDEX('Step 2-12'!$Z:$Z,MATCH('Step 2-12'!$AH447,'Step 2-12'!$R:$R,0))</f>
        <v>Paid Search</v>
      </c>
      <c r="AP447" s="24" t="str">
        <f>INDEX('Step 2-12'!$V:$V,MATCH('Step 2-12'!$AH447,'Step 2-12'!$R:$R,0))</f>
        <v>North America</v>
      </c>
      <c r="AQ447" s="24" t="str">
        <f>INDEX('Step 2-12'!$W:$W,MATCH('Step 2-12'!$AH447,'Step 2-12'!$R:$R,0))</f>
        <v>Healthcare</v>
      </c>
      <c r="AR447" s="24" t="str">
        <f>INDEX('Step 2-12'!$X:$X,MATCH('Step 2-12'!$AH447,'Step 2-12'!$R:$R,0))</f>
        <v>SMBs</v>
      </c>
      <c r="AS447" s="23" t="str">
        <f>INDEX('Step 2-12'!$AA:$AA,MATCH('Step 2-12'!$AH447,'Step 2-12'!$R:$R,0))</f>
        <v>Basic</v>
      </c>
      <c r="AT447" s="23" t="str">
        <f>INDEX('Step 2-12'!$AB:$AB,MATCH('Step 2-12'!$AH447,'Step 2-12'!$R:$R,0))</f>
        <v>Monthly</v>
      </c>
      <c r="AU447" s="23" t="str">
        <f>INDEX($J$20:$J$1603,MATCH($AH447,$B$20:$B$1603,0))</f>
        <v/>
      </c>
    </row>
    <row r="448" spans="1:47" x14ac:dyDescent="0.25">
      <c r="A448" t="s">
        <v>500</v>
      </c>
      <c r="B448" t="s">
        <v>483</v>
      </c>
      <c r="C448" t="s">
        <v>50</v>
      </c>
      <c r="D448" t="s">
        <v>18</v>
      </c>
      <c r="E448" s="1">
        <v>45469</v>
      </c>
      <c r="F448" s="1">
        <v>45499</v>
      </c>
      <c r="G448" t="s">
        <v>73</v>
      </c>
      <c r="H448">
        <v>135</v>
      </c>
      <c r="I448" s="23" t="str">
        <f>IF(AND(E448&lt;=EOMONTH('Step 1'!$C$7,0),F448&gt;='Step 1'!$C$7),"Yes","No")</f>
        <v>No</v>
      </c>
      <c r="J448" s="23" t="str">
        <f>IF(I448="Yes",IF(COUNTIFS($B$21:$B448,B448,$I$21:$I448,"Yes")=1,"Yes",""),"")</f>
        <v/>
      </c>
      <c r="K448" s="23" t="str">
        <f>IF(J448="Yes",IF(COUNTIFS($B:$B,B448,$F:$F,"&gt;="&amp;'Step 1'!$C$8)&gt;0,"Retained","Churned"),"")</f>
        <v/>
      </c>
      <c r="L448" s="24">
        <f>_xlfn.MINIFS($E:$E,$B:$B,B448)</f>
        <v>44942</v>
      </c>
      <c r="M448" s="24" t="str">
        <f>INDEX($C:$C,MATCH($L448,$E:$E,0))</f>
        <v>Pro</v>
      </c>
      <c r="N448" s="24" t="str">
        <f>INDEX($D:$D,MATCH($L448,$E:$E,0))</f>
        <v>Monthly</v>
      </c>
      <c r="O448" s="23" t="str">
        <f>INDEX('Step 2-12'!$W:$W,MATCH('Step 2-12'!$B448,'Step 2-12'!$R:$R,0))</f>
        <v>Education</v>
      </c>
      <c r="P448" s="23" t="str">
        <f>INDEX('Step 2-12'!$Z:$Z,MATCH('Step 2-12'!$B448,'Step 2-12'!$R:$R,0))</f>
        <v>Paid Search</v>
      </c>
      <c r="AG448" t="s">
        <v>2240</v>
      </c>
      <c r="AH448" t="s">
        <v>956</v>
      </c>
      <c r="AI448" t="s">
        <v>962</v>
      </c>
      <c r="AJ448" s="1">
        <v>45496</v>
      </c>
      <c r="AK448" t="s">
        <v>17</v>
      </c>
      <c r="AL448" t="s">
        <v>18</v>
      </c>
      <c r="AM448">
        <v>75</v>
      </c>
      <c r="AN448">
        <v>60</v>
      </c>
      <c r="AO448" s="24" t="str">
        <f>INDEX('Step 2-12'!$Z:$Z,MATCH('Step 2-12'!$AH448,'Step 2-12'!$R:$R,0))</f>
        <v>Paid Search</v>
      </c>
      <c r="AP448" s="24" t="str">
        <f>INDEX('Step 2-12'!$V:$V,MATCH('Step 2-12'!$AH448,'Step 2-12'!$R:$R,0))</f>
        <v>North America</v>
      </c>
      <c r="AQ448" s="24" t="str">
        <f>INDEX('Step 2-12'!$W:$W,MATCH('Step 2-12'!$AH448,'Step 2-12'!$R:$R,0))</f>
        <v>Healthcare</v>
      </c>
      <c r="AR448" s="24" t="str">
        <f>INDEX('Step 2-12'!$X:$X,MATCH('Step 2-12'!$AH448,'Step 2-12'!$R:$R,0))</f>
        <v>SMBs</v>
      </c>
      <c r="AS448" s="23" t="str">
        <f>INDEX('Step 2-12'!$AA:$AA,MATCH('Step 2-12'!$AH448,'Step 2-12'!$R:$R,0))</f>
        <v>Basic</v>
      </c>
      <c r="AT448" s="23" t="str">
        <f>INDEX('Step 2-12'!$AB:$AB,MATCH('Step 2-12'!$AH448,'Step 2-12'!$R:$R,0))</f>
        <v>Monthly</v>
      </c>
      <c r="AU448" s="23" t="str">
        <f>INDEX($J$20:$J$1603,MATCH($AH448,$B$20:$B$1603,0))</f>
        <v/>
      </c>
    </row>
    <row r="449" spans="1:47" x14ac:dyDescent="0.25">
      <c r="A449" t="s">
        <v>501</v>
      </c>
      <c r="B449" t="s">
        <v>483</v>
      </c>
      <c r="C449" t="s">
        <v>86</v>
      </c>
      <c r="D449" t="s">
        <v>18</v>
      </c>
      <c r="E449" s="1">
        <v>45500</v>
      </c>
      <c r="F449" s="1">
        <v>45530</v>
      </c>
      <c r="G449" t="s">
        <v>55</v>
      </c>
      <c r="H449">
        <v>315</v>
      </c>
      <c r="I449" s="23" t="str">
        <f>IF(AND(E449&lt;=EOMONTH('Step 1'!$C$7,0),F449&gt;='Step 1'!$C$7),"Yes","No")</f>
        <v>No</v>
      </c>
      <c r="J449" s="23" t="str">
        <f>IF(I449="Yes",IF(COUNTIFS($B$21:$B449,B449,$I$21:$I449,"Yes")=1,"Yes",""),"")</f>
        <v/>
      </c>
      <c r="K449" s="23" t="str">
        <f>IF(J449="Yes",IF(COUNTIFS($B:$B,B449,$F:$F,"&gt;="&amp;'Step 1'!$C$8)&gt;0,"Retained","Churned"),"")</f>
        <v/>
      </c>
      <c r="L449" s="24">
        <f>_xlfn.MINIFS($E:$E,$B:$B,B449)</f>
        <v>44942</v>
      </c>
      <c r="M449" s="24" t="str">
        <f>INDEX($C:$C,MATCH($L449,$E:$E,0))</f>
        <v>Pro</v>
      </c>
      <c r="N449" s="24" t="str">
        <f>INDEX($D:$D,MATCH($L449,$E:$E,0))</f>
        <v>Monthly</v>
      </c>
      <c r="O449" s="23" t="str">
        <f>INDEX('Step 2-12'!$W:$W,MATCH('Step 2-12'!$B449,'Step 2-12'!$R:$R,0))</f>
        <v>Education</v>
      </c>
      <c r="P449" s="23" t="str">
        <f>INDEX('Step 2-12'!$Z:$Z,MATCH('Step 2-12'!$B449,'Step 2-12'!$R:$R,0))</f>
        <v>Paid Search</v>
      </c>
      <c r="AG449" t="s">
        <v>2241</v>
      </c>
      <c r="AH449" t="s">
        <v>956</v>
      </c>
      <c r="AI449" t="s">
        <v>963</v>
      </c>
      <c r="AJ449" s="1">
        <v>45497</v>
      </c>
      <c r="AK449" t="s">
        <v>17</v>
      </c>
      <c r="AL449" t="s">
        <v>18</v>
      </c>
      <c r="AM449">
        <v>75</v>
      </c>
      <c r="AN449">
        <v>60</v>
      </c>
      <c r="AO449" s="24" t="str">
        <f>INDEX('Step 2-12'!$Z:$Z,MATCH('Step 2-12'!$AH449,'Step 2-12'!$R:$R,0))</f>
        <v>Paid Search</v>
      </c>
      <c r="AP449" s="24" t="str">
        <f>INDEX('Step 2-12'!$V:$V,MATCH('Step 2-12'!$AH449,'Step 2-12'!$R:$R,0))</f>
        <v>North America</v>
      </c>
      <c r="AQ449" s="24" t="str">
        <f>INDEX('Step 2-12'!$W:$W,MATCH('Step 2-12'!$AH449,'Step 2-12'!$R:$R,0))</f>
        <v>Healthcare</v>
      </c>
      <c r="AR449" s="24" t="str">
        <f>INDEX('Step 2-12'!$X:$X,MATCH('Step 2-12'!$AH449,'Step 2-12'!$R:$R,0))</f>
        <v>SMBs</v>
      </c>
      <c r="AS449" s="23" t="str">
        <f>INDEX('Step 2-12'!$AA:$AA,MATCH('Step 2-12'!$AH449,'Step 2-12'!$R:$R,0))</f>
        <v>Basic</v>
      </c>
      <c r="AT449" s="23" t="str">
        <f>INDEX('Step 2-12'!$AB:$AB,MATCH('Step 2-12'!$AH449,'Step 2-12'!$R:$R,0))</f>
        <v>Monthly</v>
      </c>
      <c r="AU449" s="23" t="str">
        <f>INDEX($J$20:$J$1603,MATCH($AH449,$B$20:$B$1603,0))</f>
        <v/>
      </c>
    </row>
    <row r="450" spans="1:47" x14ac:dyDescent="0.25">
      <c r="A450" t="s">
        <v>502</v>
      </c>
      <c r="B450" t="s">
        <v>483</v>
      </c>
      <c r="C450" t="s">
        <v>50</v>
      </c>
      <c r="D450" t="s">
        <v>18</v>
      </c>
      <c r="E450" s="1">
        <v>45531</v>
      </c>
      <c r="F450" s="1">
        <v>45561</v>
      </c>
      <c r="G450" t="s">
        <v>19</v>
      </c>
      <c r="H450">
        <v>135</v>
      </c>
      <c r="I450" s="23" t="str">
        <f>IF(AND(E450&lt;=EOMONTH('Step 1'!$C$7,0),F450&gt;='Step 1'!$C$7),"Yes","No")</f>
        <v>No</v>
      </c>
      <c r="J450" s="23" t="str">
        <f>IF(I450="Yes",IF(COUNTIFS($B$21:$B450,B450,$I$21:$I450,"Yes")=1,"Yes",""),"")</f>
        <v/>
      </c>
      <c r="K450" s="23" t="str">
        <f>IF(J450="Yes",IF(COUNTIFS($B:$B,B450,$F:$F,"&gt;="&amp;'Step 1'!$C$8)&gt;0,"Retained","Churned"),"")</f>
        <v/>
      </c>
      <c r="L450" s="24">
        <f>_xlfn.MINIFS($E:$E,$B:$B,B450)</f>
        <v>44942</v>
      </c>
      <c r="M450" s="24" t="str">
        <f>INDEX($C:$C,MATCH($L450,$E:$E,0))</f>
        <v>Pro</v>
      </c>
      <c r="N450" s="24" t="str">
        <f>INDEX($D:$D,MATCH($L450,$E:$E,0))</f>
        <v>Monthly</v>
      </c>
      <c r="O450" s="23" t="str">
        <f>INDEX('Step 2-12'!$W:$W,MATCH('Step 2-12'!$B450,'Step 2-12'!$R:$R,0))</f>
        <v>Education</v>
      </c>
      <c r="P450" s="23" t="str">
        <f>INDEX('Step 2-12'!$Z:$Z,MATCH('Step 2-12'!$B450,'Step 2-12'!$R:$R,0))</f>
        <v>Paid Search</v>
      </c>
      <c r="AG450" t="s">
        <v>2242</v>
      </c>
      <c r="AH450" t="s">
        <v>956</v>
      </c>
      <c r="AI450" t="s">
        <v>964</v>
      </c>
      <c r="AJ450" s="1">
        <v>45528</v>
      </c>
      <c r="AK450" t="s">
        <v>17</v>
      </c>
      <c r="AL450" t="s">
        <v>18</v>
      </c>
      <c r="AM450">
        <v>75</v>
      </c>
      <c r="AN450">
        <v>60</v>
      </c>
      <c r="AO450" s="24" t="str">
        <f>INDEX('Step 2-12'!$Z:$Z,MATCH('Step 2-12'!$AH450,'Step 2-12'!$R:$R,0))</f>
        <v>Paid Search</v>
      </c>
      <c r="AP450" s="24" t="str">
        <f>INDEX('Step 2-12'!$V:$V,MATCH('Step 2-12'!$AH450,'Step 2-12'!$R:$R,0))</f>
        <v>North America</v>
      </c>
      <c r="AQ450" s="24" t="str">
        <f>INDEX('Step 2-12'!$W:$W,MATCH('Step 2-12'!$AH450,'Step 2-12'!$R:$R,0))</f>
        <v>Healthcare</v>
      </c>
      <c r="AR450" s="24" t="str">
        <f>INDEX('Step 2-12'!$X:$X,MATCH('Step 2-12'!$AH450,'Step 2-12'!$R:$R,0))</f>
        <v>SMBs</v>
      </c>
      <c r="AS450" s="23" t="str">
        <f>INDEX('Step 2-12'!$AA:$AA,MATCH('Step 2-12'!$AH450,'Step 2-12'!$R:$R,0))</f>
        <v>Basic</v>
      </c>
      <c r="AT450" s="23" t="str">
        <f>INDEX('Step 2-12'!$AB:$AB,MATCH('Step 2-12'!$AH450,'Step 2-12'!$R:$R,0))</f>
        <v>Monthly</v>
      </c>
      <c r="AU450" s="23" t="str">
        <f>INDEX($J$20:$J$1603,MATCH($AH450,$B$20:$B$1603,0))</f>
        <v/>
      </c>
    </row>
    <row r="451" spans="1:47" x14ac:dyDescent="0.25">
      <c r="A451" t="s">
        <v>503</v>
      </c>
      <c r="B451" t="s">
        <v>483</v>
      </c>
      <c r="C451" t="s">
        <v>50</v>
      </c>
      <c r="D451" t="s">
        <v>18</v>
      </c>
      <c r="E451" s="1">
        <v>45562</v>
      </c>
      <c r="F451" s="1">
        <v>45592</v>
      </c>
      <c r="G451" t="s">
        <v>19</v>
      </c>
      <c r="H451">
        <v>135</v>
      </c>
      <c r="I451" s="23" t="str">
        <f>IF(AND(E451&lt;=EOMONTH('Step 1'!$C$7,0),F451&gt;='Step 1'!$C$7),"Yes","No")</f>
        <v>No</v>
      </c>
      <c r="J451" s="23" t="str">
        <f>IF(I451="Yes",IF(COUNTIFS($B$21:$B451,B451,$I$21:$I451,"Yes")=1,"Yes",""),"")</f>
        <v/>
      </c>
      <c r="K451" s="23" t="str">
        <f>IF(J451="Yes",IF(COUNTIFS($B:$B,B451,$F:$F,"&gt;="&amp;'Step 1'!$C$8)&gt;0,"Retained","Churned"),"")</f>
        <v/>
      </c>
      <c r="L451" s="24">
        <f>_xlfn.MINIFS($E:$E,$B:$B,B451)</f>
        <v>44942</v>
      </c>
      <c r="M451" s="24" t="str">
        <f>INDEX($C:$C,MATCH($L451,$E:$E,0))</f>
        <v>Pro</v>
      </c>
      <c r="N451" s="24" t="str">
        <f>INDEX($D:$D,MATCH($L451,$E:$E,0))</f>
        <v>Monthly</v>
      </c>
      <c r="O451" s="23" t="str">
        <f>INDEX('Step 2-12'!$W:$W,MATCH('Step 2-12'!$B451,'Step 2-12'!$R:$R,0))</f>
        <v>Education</v>
      </c>
      <c r="P451" s="23" t="str">
        <f>INDEX('Step 2-12'!$Z:$Z,MATCH('Step 2-12'!$B451,'Step 2-12'!$R:$R,0))</f>
        <v>Paid Search</v>
      </c>
      <c r="AG451" t="s">
        <v>2243</v>
      </c>
      <c r="AH451" t="s">
        <v>956</v>
      </c>
      <c r="AI451" t="s">
        <v>965</v>
      </c>
      <c r="AJ451" s="1">
        <v>45559</v>
      </c>
      <c r="AK451" t="s">
        <v>17</v>
      </c>
      <c r="AL451" t="s">
        <v>18</v>
      </c>
      <c r="AM451">
        <v>75</v>
      </c>
      <c r="AN451">
        <v>60</v>
      </c>
      <c r="AO451" s="24" t="str">
        <f>INDEX('Step 2-12'!$Z:$Z,MATCH('Step 2-12'!$AH451,'Step 2-12'!$R:$R,0))</f>
        <v>Paid Search</v>
      </c>
      <c r="AP451" s="24" t="str">
        <f>INDEX('Step 2-12'!$V:$V,MATCH('Step 2-12'!$AH451,'Step 2-12'!$R:$R,0))</f>
        <v>North America</v>
      </c>
      <c r="AQ451" s="24" t="str">
        <f>INDEX('Step 2-12'!$W:$W,MATCH('Step 2-12'!$AH451,'Step 2-12'!$R:$R,0))</f>
        <v>Healthcare</v>
      </c>
      <c r="AR451" s="24" t="str">
        <f>INDEX('Step 2-12'!$X:$X,MATCH('Step 2-12'!$AH451,'Step 2-12'!$R:$R,0))</f>
        <v>SMBs</v>
      </c>
      <c r="AS451" s="23" t="str">
        <f>INDEX('Step 2-12'!$AA:$AA,MATCH('Step 2-12'!$AH451,'Step 2-12'!$R:$R,0))</f>
        <v>Basic</v>
      </c>
      <c r="AT451" s="23" t="str">
        <f>INDEX('Step 2-12'!$AB:$AB,MATCH('Step 2-12'!$AH451,'Step 2-12'!$R:$R,0))</f>
        <v>Monthly</v>
      </c>
      <c r="AU451" s="23" t="str">
        <f>INDEX($J$20:$J$1603,MATCH($AH451,$B$20:$B$1603,0))</f>
        <v/>
      </c>
    </row>
    <row r="452" spans="1:47" x14ac:dyDescent="0.25">
      <c r="A452" t="s">
        <v>504</v>
      </c>
      <c r="B452" t="s">
        <v>483</v>
      </c>
      <c r="C452" t="s">
        <v>50</v>
      </c>
      <c r="D452" t="s">
        <v>18</v>
      </c>
      <c r="E452" s="1">
        <v>45593</v>
      </c>
      <c r="F452" s="1">
        <v>45623</v>
      </c>
      <c r="G452" t="s">
        <v>19</v>
      </c>
      <c r="H452">
        <v>135</v>
      </c>
      <c r="I452" s="23" t="str">
        <f>IF(AND(E452&lt;=EOMONTH('Step 1'!$C$7,0),F452&gt;='Step 1'!$C$7),"Yes","No")</f>
        <v>No</v>
      </c>
      <c r="J452" s="23" t="str">
        <f>IF(I452="Yes",IF(COUNTIFS($B$21:$B452,B452,$I$21:$I452,"Yes")=1,"Yes",""),"")</f>
        <v/>
      </c>
      <c r="K452" s="23" t="str">
        <f>IF(J452="Yes",IF(COUNTIFS($B:$B,B452,$F:$F,"&gt;="&amp;'Step 1'!$C$8)&gt;0,"Retained","Churned"),"")</f>
        <v/>
      </c>
      <c r="L452" s="24">
        <f>_xlfn.MINIFS($E:$E,$B:$B,B452)</f>
        <v>44942</v>
      </c>
      <c r="M452" s="24" t="str">
        <f>INDEX($C:$C,MATCH($L452,$E:$E,0))</f>
        <v>Pro</v>
      </c>
      <c r="N452" s="24" t="str">
        <f>INDEX($D:$D,MATCH($L452,$E:$E,0))</f>
        <v>Monthly</v>
      </c>
      <c r="O452" s="23" t="str">
        <f>INDEX('Step 2-12'!$W:$W,MATCH('Step 2-12'!$B452,'Step 2-12'!$R:$R,0))</f>
        <v>Education</v>
      </c>
      <c r="P452" s="23" t="str">
        <f>INDEX('Step 2-12'!$Z:$Z,MATCH('Step 2-12'!$B452,'Step 2-12'!$R:$R,0))</f>
        <v>Paid Search</v>
      </c>
      <c r="AG452" t="s">
        <v>2244</v>
      </c>
      <c r="AH452" t="s">
        <v>956</v>
      </c>
      <c r="AI452" t="s">
        <v>965</v>
      </c>
      <c r="AJ452" s="1">
        <v>45589</v>
      </c>
      <c r="AK452" t="s">
        <v>17</v>
      </c>
      <c r="AL452" t="s">
        <v>18</v>
      </c>
      <c r="AM452">
        <v>75</v>
      </c>
      <c r="AN452">
        <v>60</v>
      </c>
      <c r="AO452" s="24" t="str">
        <f>INDEX('Step 2-12'!$Z:$Z,MATCH('Step 2-12'!$AH452,'Step 2-12'!$R:$R,0))</f>
        <v>Paid Search</v>
      </c>
      <c r="AP452" s="24" t="str">
        <f>INDEX('Step 2-12'!$V:$V,MATCH('Step 2-12'!$AH452,'Step 2-12'!$R:$R,0))</f>
        <v>North America</v>
      </c>
      <c r="AQ452" s="24" t="str">
        <f>INDEX('Step 2-12'!$W:$W,MATCH('Step 2-12'!$AH452,'Step 2-12'!$R:$R,0))</f>
        <v>Healthcare</v>
      </c>
      <c r="AR452" s="24" t="str">
        <f>INDEX('Step 2-12'!$X:$X,MATCH('Step 2-12'!$AH452,'Step 2-12'!$R:$R,0))</f>
        <v>SMBs</v>
      </c>
      <c r="AS452" s="23" t="str">
        <f>INDEX('Step 2-12'!$AA:$AA,MATCH('Step 2-12'!$AH452,'Step 2-12'!$R:$R,0))</f>
        <v>Basic</v>
      </c>
      <c r="AT452" s="23" t="str">
        <f>INDEX('Step 2-12'!$AB:$AB,MATCH('Step 2-12'!$AH452,'Step 2-12'!$R:$R,0))</f>
        <v>Monthly</v>
      </c>
      <c r="AU452" s="23" t="str">
        <f>INDEX($J$20:$J$1603,MATCH($AH452,$B$20:$B$1603,0))</f>
        <v/>
      </c>
    </row>
    <row r="453" spans="1:47" x14ac:dyDescent="0.25">
      <c r="A453" t="s">
        <v>505</v>
      </c>
      <c r="B453" t="s">
        <v>483</v>
      </c>
      <c r="C453" t="s">
        <v>50</v>
      </c>
      <c r="D453" t="s">
        <v>18</v>
      </c>
      <c r="E453" s="1">
        <v>45624</v>
      </c>
      <c r="F453" s="1">
        <v>45654</v>
      </c>
      <c r="G453" t="s">
        <v>19</v>
      </c>
      <c r="H453">
        <v>135</v>
      </c>
      <c r="I453" s="23" t="str">
        <f>IF(AND(E453&lt;=EOMONTH('Step 1'!$C$7,0),F453&gt;='Step 1'!$C$7),"Yes","No")</f>
        <v>No</v>
      </c>
      <c r="J453" s="23" t="str">
        <f>IF(I453="Yes",IF(COUNTIFS($B$21:$B453,B453,$I$21:$I453,"Yes")=1,"Yes",""),"")</f>
        <v/>
      </c>
      <c r="K453" s="23" t="str">
        <f>IF(J453="Yes",IF(COUNTIFS($B:$B,B453,$F:$F,"&gt;="&amp;'Step 1'!$C$8)&gt;0,"Retained","Churned"),"")</f>
        <v/>
      </c>
      <c r="L453" s="24">
        <f>_xlfn.MINIFS($E:$E,$B:$B,B453)</f>
        <v>44942</v>
      </c>
      <c r="M453" s="24" t="str">
        <f>INDEX($C:$C,MATCH($L453,$E:$E,0))</f>
        <v>Pro</v>
      </c>
      <c r="N453" s="24" t="str">
        <f>INDEX($D:$D,MATCH($L453,$E:$E,0))</f>
        <v>Monthly</v>
      </c>
      <c r="O453" s="23" t="str">
        <f>INDEX('Step 2-12'!$W:$W,MATCH('Step 2-12'!$B453,'Step 2-12'!$R:$R,0))</f>
        <v>Education</v>
      </c>
      <c r="P453" s="23" t="str">
        <f>INDEX('Step 2-12'!$Z:$Z,MATCH('Step 2-12'!$B453,'Step 2-12'!$R:$R,0))</f>
        <v>Paid Search</v>
      </c>
      <c r="AG453" t="s">
        <v>2245</v>
      </c>
      <c r="AH453" t="s">
        <v>956</v>
      </c>
      <c r="AI453" t="s">
        <v>966</v>
      </c>
      <c r="AJ453" s="1">
        <v>45590</v>
      </c>
      <c r="AK453" t="s">
        <v>17</v>
      </c>
      <c r="AL453" t="s">
        <v>18</v>
      </c>
      <c r="AM453">
        <v>75</v>
      </c>
      <c r="AN453">
        <v>60</v>
      </c>
      <c r="AO453" s="24" t="str">
        <f>INDEX('Step 2-12'!$Z:$Z,MATCH('Step 2-12'!$AH453,'Step 2-12'!$R:$R,0))</f>
        <v>Paid Search</v>
      </c>
      <c r="AP453" s="24" t="str">
        <f>INDEX('Step 2-12'!$V:$V,MATCH('Step 2-12'!$AH453,'Step 2-12'!$R:$R,0))</f>
        <v>North America</v>
      </c>
      <c r="AQ453" s="24" t="str">
        <f>INDEX('Step 2-12'!$W:$W,MATCH('Step 2-12'!$AH453,'Step 2-12'!$R:$R,0))</f>
        <v>Healthcare</v>
      </c>
      <c r="AR453" s="24" t="str">
        <f>INDEX('Step 2-12'!$X:$X,MATCH('Step 2-12'!$AH453,'Step 2-12'!$R:$R,0))</f>
        <v>SMBs</v>
      </c>
      <c r="AS453" s="23" t="str">
        <f>INDEX('Step 2-12'!$AA:$AA,MATCH('Step 2-12'!$AH453,'Step 2-12'!$R:$R,0))</f>
        <v>Basic</v>
      </c>
      <c r="AT453" s="23" t="str">
        <f>INDEX('Step 2-12'!$AB:$AB,MATCH('Step 2-12'!$AH453,'Step 2-12'!$R:$R,0))</f>
        <v>Monthly</v>
      </c>
      <c r="AU453" s="23" t="str">
        <f>INDEX($J$20:$J$1603,MATCH($AH453,$B$20:$B$1603,0))</f>
        <v/>
      </c>
    </row>
    <row r="454" spans="1:47" x14ac:dyDescent="0.25">
      <c r="A454" t="s">
        <v>506</v>
      </c>
      <c r="B454" t="s">
        <v>483</v>
      </c>
      <c r="C454" t="s">
        <v>50</v>
      </c>
      <c r="D454" t="s">
        <v>18</v>
      </c>
      <c r="E454" s="1">
        <v>45655</v>
      </c>
      <c r="F454" s="1">
        <v>45658</v>
      </c>
      <c r="G454" t="s">
        <v>19</v>
      </c>
      <c r="H454">
        <v>135</v>
      </c>
      <c r="I454" s="23" t="str">
        <f>IF(AND(E454&lt;=EOMONTH('Step 1'!$C$7,0),F454&gt;='Step 1'!$C$7),"Yes","No")</f>
        <v>No</v>
      </c>
      <c r="J454" s="23" t="str">
        <f>IF(I454="Yes",IF(COUNTIFS($B$21:$B454,B454,$I$21:$I454,"Yes")=1,"Yes",""),"")</f>
        <v/>
      </c>
      <c r="K454" s="23" t="str">
        <f>IF(J454="Yes",IF(COUNTIFS($B:$B,B454,$F:$F,"&gt;="&amp;'Step 1'!$C$8)&gt;0,"Retained","Churned"),"")</f>
        <v/>
      </c>
      <c r="L454" s="24">
        <f>_xlfn.MINIFS($E:$E,$B:$B,B454)</f>
        <v>44942</v>
      </c>
      <c r="M454" s="24" t="str">
        <f>INDEX($C:$C,MATCH($L454,$E:$E,0))</f>
        <v>Pro</v>
      </c>
      <c r="N454" s="24" t="str">
        <f>INDEX($D:$D,MATCH($L454,$E:$E,0))</f>
        <v>Monthly</v>
      </c>
      <c r="O454" s="23" t="str">
        <f>INDEX('Step 2-12'!$W:$W,MATCH('Step 2-12'!$B454,'Step 2-12'!$R:$R,0))</f>
        <v>Education</v>
      </c>
      <c r="P454" s="23" t="str">
        <f>INDEX('Step 2-12'!$Z:$Z,MATCH('Step 2-12'!$B454,'Step 2-12'!$R:$R,0))</f>
        <v>Paid Search</v>
      </c>
      <c r="AG454" t="s">
        <v>2246</v>
      </c>
      <c r="AH454" t="s">
        <v>956</v>
      </c>
      <c r="AI454" t="s">
        <v>967</v>
      </c>
      <c r="AJ454" s="1">
        <v>45621</v>
      </c>
      <c r="AK454" t="s">
        <v>17</v>
      </c>
      <c r="AL454" t="s">
        <v>18</v>
      </c>
      <c r="AM454">
        <v>75</v>
      </c>
      <c r="AN454">
        <v>60</v>
      </c>
      <c r="AO454" s="24" t="str">
        <f>INDEX('Step 2-12'!$Z:$Z,MATCH('Step 2-12'!$AH454,'Step 2-12'!$R:$R,0))</f>
        <v>Paid Search</v>
      </c>
      <c r="AP454" s="24" t="str">
        <f>INDEX('Step 2-12'!$V:$V,MATCH('Step 2-12'!$AH454,'Step 2-12'!$R:$R,0))</f>
        <v>North America</v>
      </c>
      <c r="AQ454" s="24" t="str">
        <f>INDEX('Step 2-12'!$W:$W,MATCH('Step 2-12'!$AH454,'Step 2-12'!$R:$R,0))</f>
        <v>Healthcare</v>
      </c>
      <c r="AR454" s="24" t="str">
        <f>INDEX('Step 2-12'!$X:$X,MATCH('Step 2-12'!$AH454,'Step 2-12'!$R:$R,0))</f>
        <v>SMBs</v>
      </c>
      <c r="AS454" s="23" t="str">
        <f>INDEX('Step 2-12'!$AA:$AA,MATCH('Step 2-12'!$AH454,'Step 2-12'!$R:$R,0))</f>
        <v>Basic</v>
      </c>
      <c r="AT454" s="23" t="str">
        <f>INDEX('Step 2-12'!$AB:$AB,MATCH('Step 2-12'!$AH454,'Step 2-12'!$R:$R,0))</f>
        <v>Monthly</v>
      </c>
      <c r="AU454" s="23" t="str">
        <f>INDEX($J$20:$J$1603,MATCH($AH454,$B$20:$B$1603,0))</f>
        <v/>
      </c>
    </row>
    <row r="455" spans="1:47" x14ac:dyDescent="0.25">
      <c r="A455" t="s">
        <v>507</v>
      </c>
      <c r="B455" t="s">
        <v>508</v>
      </c>
      <c r="C455" t="s">
        <v>86</v>
      </c>
      <c r="D455" t="s">
        <v>51</v>
      </c>
      <c r="E455" s="1">
        <v>44612</v>
      </c>
      <c r="F455" s="1">
        <v>44977</v>
      </c>
      <c r="G455" t="s">
        <v>19</v>
      </c>
      <c r="H455">
        <v>300</v>
      </c>
      <c r="I455" s="23" t="str">
        <f>IF(AND(E455&lt;=EOMONTH('Step 1'!$C$7,0),F455&gt;='Step 1'!$C$7),"Yes","No")</f>
        <v>Yes</v>
      </c>
      <c r="J455" s="23" t="str">
        <f>IF(I455="Yes",IF(COUNTIFS($B$21:$B455,B455,$I$21:$I455,"Yes")=1,"Yes",""),"")</f>
        <v>Yes</v>
      </c>
      <c r="K455" s="23" t="str">
        <f>IF(J455="Yes",IF(COUNTIFS($B:$B,B455,$F:$F,"&gt;="&amp;'Step 1'!$C$8)&gt;0,"Retained","Churned"),"")</f>
        <v>Retained</v>
      </c>
      <c r="L455" s="24">
        <f>_xlfn.MINIFS($E:$E,$B:$B,B455)</f>
        <v>44612</v>
      </c>
      <c r="M455" s="24" t="str">
        <f>INDEX($C:$C,MATCH($L455,$E:$E,0))</f>
        <v>Enterprise</v>
      </c>
      <c r="N455" s="24" t="str">
        <f>INDEX($D:$D,MATCH($L455,$E:$E,0))</f>
        <v>Annual</v>
      </c>
      <c r="O455" s="23" t="str">
        <f>INDEX('Step 2-12'!$W:$W,MATCH('Step 2-12'!$B455,'Step 2-12'!$R:$R,0))</f>
        <v>Tech</v>
      </c>
      <c r="P455" s="23" t="str">
        <f>INDEX('Step 2-12'!$Z:$Z,MATCH('Step 2-12'!$B455,'Step 2-12'!$R:$R,0))</f>
        <v>Paid Search</v>
      </c>
      <c r="AG455" t="s">
        <v>2247</v>
      </c>
      <c r="AH455" t="s">
        <v>956</v>
      </c>
      <c r="AI455" t="s">
        <v>967</v>
      </c>
      <c r="AJ455" s="1">
        <v>45651</v>
      </c>
      <c r="AK455" t="s">
        <v>17</v>
      </c>
      <c r="AL455" t="s">
        <v>18</v>
      </c>
      <c r="AM455">
        <v>75</v>
      </c>
      <c r="AN455">
        <v>60</v>
      </c>
      <c r="AO455" s="24" t="str">
        <f>INDEX('Step 2-12'!$Z:$Z,MATCH('Step 2-12'!$AH455,'Step 2-12'!$R:$R,0))</f>
        <v>Paid Search</v>
      </c>
      <c r="AP455" s="24" t="str">
        <f>INDEX('Step 2-12'!$V:$V,MATCH('Step 2-12'!$AH455,'Step 2-12'!$R:$R,0))</f>
        <v>North America</v>
      </c>
      <c r="AQ455" s="24" t="str">
        <f>INDEX('Step 2-12'!$W:$W,MATCH('Step 2-12'!$AH455,'Step 2-12'!$R:$R,0))</f>
        <v>Healthcare</v>
      </c>
      <c r="AR455" s="24" t="str">
        <f>INDEX('Step 2-12'!$X:$X,MATCH('Step 2-12'!$AH455,'Step 2-12'!$R:$R,0))</f>
        <v>SMBs</v>
      </c>
      <c r="AS455" s="23" t="str">
        <f>INDEX('Step 2-12'!$AA:$AA,MATCH('Step 2-12'!$AH455,'Step 2-12'!$R:$R,0))</f>
        <v>Basic</v>
      </c>
      <c r="AT455" s="23" t="str">
        <f>INDEX('Step 2-12'!$AB:$AB,MATCH('Step 2-12'!$AH455,'Step 2-12'!$R:$R,0))</f>
        <v>Monthly</v>
      </c>
      <c r="AU455" s="23" t="str">
        <f>INDEX($J$20:$J$1603,MATCH($AH455,$B$20:$B$1603,0))</f>
        <v/>
      </c>
    </row>
    <row r="456" spans="1:47" x14ac:dyDescent="0.25">
      <c r="A456" t="s">
        <v>509</v>
      </c>
      <c r="B456" t="s">
        <v>508</v>
      </c>
      <c r="C456" t="s">
        <v>86</v>
      </c>
      <c r="D456" t="s">
        <v>51</v>
      </c>
      <c r="E456" s="1">
        <v>44978</v>
      </c>
      <c r="F456" s="1">
        <v>45343</v>
      </c>
      <c r="G456" t="s">
        <v>19</v>
      </c>
      <c r="H456">
        <v>300</v>
      </c>
      <c r="I456" s="23" t="str">
        <f>IF(AND(E456&lt;=EOMONTH('Step 1'!$C$7,0),F456&gt;='Step 1'!$C$7),"Yes","No")</f>
        <v>No</v>
      </c>
      <c r="J456" s="23" t="str">
        <f>IF(I456="Yes",IF(COUNTIFS($B$21:$B456,B456,$I$21:$I456,"Yes")=1,"Yes",""),"")</f>
        <v/>
      </c>
      <c r="K456" s="23" t="str">
        <f>IF(J456="Yes",IF(COUNTIFS($B:$B,B456,$F:$F,"&gt;="&amp;'Step 1'!$C$8)&gt;0,"Retained","Churned"),"")</f>
        <v/>
      </c>
      <c r="L456" s="24">
        <f>_xlfn.MINIFS($E:$E,$B:$B,B456)</f>
        <v>44612</v>
      </c>
      <c r="M456" s="24" t="str">
        <f>INDEX($C:$C,MATCH($L456,$E:$E,0))</f>
        <v>Enterprise</v>
      </c>
      <c r="N456" s="24" t="str">
        <f>INDEX($D:$D,MATCH($L456,$E:$E,0))</f>
        <v>Annual</v>
      </c>
      <c r="O456" s="23" t="str">
        <f>INDEX('Step 2-12'!$W:$W,MATCH('Step 2-12'!$B456,'Step 2-12'!$R:$R,0))</f>
        <v>Tech</v>
      </c>
      <c r="P456" s="23" t="str">
        <f>INDEX('Step 2-12'!$Z:$Z,MATCH('Step 2-12'!$B456,'Step 2-12'!$R:$R,0))</f>
        <v>Paid Search</v>
      </c>
      <c r="AG456" t="s">
        <v>2248</v>
      </c>
      <c r="AH456" t="s">
        <v>956</v>
      </c>
      <c r="AI456" t="s">
        <v>968</v>
      </c>
      <c r="AJ456" s="1">
        <v>45652</v>
      </c>
      <c r="AK456" t="s">
        <v>17</v>
      </c>
      <c r="AL456" t="s">
        <v>18</v>
      </c>
      <c r="AM456">
        <v>75</v>
      </c>
      <c r="AN456">
        <v>60</v>
      </c>
      <c r="AO456" s="24" t="str">
        <f>INDEX('Step 2-12'!$Z:$Z,MATCH('Step 2-12'!$AH456,'Step 2-12'!$R:$R,0))</f>
        <v>Paid Search</v>
      </c>
      <c r="AP456" s="24" t="str">
        <f>INDEX('Step 2-12'!$V:$V,MATCH('Step 2-12'!$AH456,'Step 2-12'!$R:$R,0))</f>
        <v>North America</v>
      </c>
      <c r="AQ456" s="24" t="str">
        <f>INDEX('Step 2-12'!$W:$W,MATCH('Step 2-12'!$AH456,'Step 2-12'!$R:$R,0))</f>
        <v>Healthcare</v>
      </c>
      <c r="AR456" s="24" t="str">
        <f>INDEX('Step 2-12'!$X:$X,MATCH('Step 2-12'!$AH456,'Step 2-12'!$R:$R,0))</f>
        <v>SMBs</v>
      </c>
      <c r="AS456" s="23" t="str">
        <f>INDEX('Step 2-12'!$AA:$AA,MATCH('Step 2-12'!$AH456,'Step 2-12'!$R:$R,0))</f>
        <v>Basic</v>
      </c>
      <c r="AT456" s="23" t="str">
        <f>INDEX('Step 2-12'!$AB:$AB,MATCH('Step 2-12'!$AH456,'Step 2-12'!$R:$R,0))</f>
        <v>Monthly</v>
      </c>
      <c r="AU456" s="23" t="str">
        <f>INDEX($J$20:$J$1603,MATCH($AH456,$B$20:$B$1603,0))</f>
        <v/>
      </c>
    </row>
    <row r="457" spans="1:47" x14ac:dyDescent="0.25">
      <c r="A457" t="s">
        <v>510</v>
      </c>
      <c r="B457" t="s">
        <v>508</v>
      </c>
      <c r="C457" t="s">
        <v>86</v>
      </c>
      <c r="D457" t="s">
        <v>51</v>
      </c>
      <c r="E457" s="1">
        <v>45344</v>
      </c>
      <c r="F457" s="1">
        <v>45658</v>
      </c>
      <c r="G457" t="s">
        <v>19</v>
      </c>
      <c r="H457">
        <v>300</v>
      </c>
      <c r="I457" s="23" t="str">
        <f>IF(AND(E457&lt;=EOMONTH('Step 1'!$C$7,0),F457&gt;='Step 1'!$C$7),"Yes","No")</f>
        <v>No</v>
      </c>
      <c r="J457" s="23" t="str">
        <f>IF(I457="Yes",IF(COUNTIFS($B$21:$B457,B457,$I$21:$I457,"Yes")=1,"Yes",""),"")</f>
        <v/>
      </c>
      <c r="K457" s="23" t="str">
        <f>IF(J457="Yes",IF(COUNTIFS($B:$B,B457,$F:$F,"&gt;="&amp;'Step 1'!$C$8)&gt;0,"Retained","Churned"),"")</f>
        <v/>
      </c>
      <c r="L457" s="24">
        <f>_xlfn.MINIFS($E:$E,$B:$B,B457)</f>
        <v>44612</v>
      </c>
      <c r="M457" s="24" t="str">
        <f>INDEX($C:$C,MATCH($L457,$E:$E,0))</f>
        <v>Enterprise</v>
      </c>
      <c r="N457" s="24" t="str">
        <f>INDEX($D:$D,MATCH($L457,$E:$E,0))</f>
        <v>Annual</v>
      </c>
      <c r="O457" s="23" t="str">
        <f>INDEX('Step 2-12'!$W:$W,MATCH('Step 2-12'!$B457,'Step 2-12'!$R:$R,0))</f>
        <v>Tech</v>
      </c>
      <c r="P457" s="23" t="str">
        <f>INDEX('Step 2-12'!$Z:$Z,MATCH('Step 2-12'!$B457,'Step 2-12'!$R:$R,0))</f>
        <v>Paid Search</v>
      </c>
      <c r="AG457" t="s">
        <v>2249</v>
      </c>
      <c r="AH457" t="s">
        <v>1403</v>
      </c>
      <c r="AI457" t="s">
        <v>1402</v>
      </c>
      <c r="AJ457" s="1">
        <v>44874</v>
      </c>
      <c r="AK457" t="s">
        <v>50</v>
      </c>
      <c r="AL457" t="s">
        <v>51</v>
      </c>
      <c r="AM457">
        <v>1440</v>
      </c>
      <c r="AN457">
        <v>1180.8</v>
      </c>
      <c r="AO457" s="24" t="str">
        <f>INDEX('Step 2-12'!$Z:$Z,MATCH('Step 2-12'!$AH457,'Step 2-12'!$R:$R,0))</f>
        <v>Social Media</v>
      </c>
      <c r="AP457" s="24" t="str">
        <f>INDEX('Step 2-12'!$V:$V,MATCH('Step 2-12'!$AH457,'Step 2-12'!$R:$R,0))</f>
        <v>North America</v>
      </c>
      <c r="AQ457" s="24" t="str">
        <f>INDEX('Step 2-12'!$W:$W,MATCH('Step 2-12'!$AH457,'Step 2-12'!$R:$R,0))</f>
        <v>Retail</v>
      </c>
      <c r="AR457" s="24" t="str">
        <f>INDEX('Step 2-12'!$X:$X,MATCH('Step 2-12'!$AH457,'Step 2-12'!$R:$R,0))</f>
        <v>SMBs</v>
      </c>
      <c r="AS457" s="23" t="str">
        <f>INDEX('Step 2-12'!$AA:$AA,MATCH('Step 2-12'!$AH457,'Step 2-12'!$R:$R,0))</f>
        <v>Basic</v>
      </c>
      <c r="AT457" s="23" t="str">
        <f>INDEX('Step 2-12'!$AB:$AB,MATCH('Step 2-12'!$AH457,'Step 2-12'!$R:$R,0))</f>
        <v>Annual</v>
      </c>
      <c r="AU457" s="23" t="str">
        <f>INDEX($J$20:$J$1603,MATCH($AH457,$B$20:$B$1603,0))</f>
        <v>Yes</v>
      </c>
    </row>
    <row r="458" spans="1:47" x14ac:dyDescent="0.25">
      <c r="A458" t="s">
        <v>511</v>
      </c>
      <c r="B458" t="s">
        <v>512</v>
      </c>
      <c r="C458" t="s">
        <v>17</v>
      </c>
      <c r="D458" t="s">
        <v>18</v>
      </c>
      <c r="E458" s="1">
        <v>45300</v>
      </c>
      <c r="F458" s="1">
        <v>45330</v>
      </c>
      <c r="G458" t="s">
        <v>73</v>
      </c>
      <c r="H458">
        <v>75</v>
      </c>
      <c r="I458" s="23" t="str">
        <f>IF(AND(E458&lt;=EOMONTH('Step 1'!$C$7,0),F458&gt;='Step 1'!$C$7),"Yes","No")</f>
        <v>No</v>
      </c>
      <c r="J458" s="23" t="str">
        <f>IF(I458="Yes",IF(COUNTIFS($B$21:$B458,B458,$I$21:$I458,"Yes")=1,"Yes",""),"")</f>
        <v/>
      </c>
      <c r="K458" s="23" t="str">
        <f>IF(J458="Yes",IF(COUNTIFS($B:$B,B458,$F:$F,"&gt;="&amp;'Step 1'!$C$8)&gt;0,"Retained","Churned"),"")</f>
        <v/>
      </c>
      <c r="L458" s="24">
        <f>_xlfn.MINIFS($E:$E,$B:$B,B458)</f>
        <v>45300</v>
      </c>
      <c r="M458" s="24" t="str">
        <f>INDEX($C:$C,MATCH($L458,$E:$E,0))</f>
        <v>Basic</v>
      </c>
      <c r="N458" s="24" t="str">
        <f>INDEX($D:$D,MATCH($L458,$E:$E,0))</f>
        <v>Monthly</v>
      </c>
      <c r="O458" s="23" t="str">
        <f>INDEX('Step 2-12'!$W:$W,MATCH('Step 2-12'!$B458,'Step 2-12'!$R:$R,0))</f>
        <v>Healthcare</v>
      </c>
      <c r="P458" s="23" t="str">
        <f>INDEX('Step 2-12'!$Z:$Z,MATCH('Step 2-12'!$B458,'Step 2-12'!$R:$R,0))</f>
        <v>Email</v>
      </c>
      <c r="AG458" t="s">
        <v>2250</v>
      </c>
      <c r="AH458" t="s">
        <v>1403</v>
      </c>
      <c r="AI458" t="s">
        <v>1402</v>
      </c>
      <c r="AJ458" s="1">
        <v>45239</v>
      </c>
      <c r="AK458" t="s">
        <v>50</v>
      </c>
      <c r="AL458" t="s">
        <v>51</v>
      </c>
      <c r="AM458">
        <v>1440</v>
      </c>
      <c r="AN458">
        <v>1180.8</v>
      </c>
      <c r="AO458" s="24" t="str">
        <f>INDEX('Step 2-12'!$Z:$Z,MATCH('Step 2-12'!$AH458,'Step 2-12'!$R:$R,0))</f>
        <v>Social Media</v>
      </c>
      <c r="AP458" s="24" t="str">
        <f>INDEX('Step 2-12'!$V:$V,MATCH('Step 2-12'!$AH458,'Step 2-12'!$R:$R,0))</f>
        <v>North America</v>
      </c>
      <c r="AQ458" s="24" t="str">
        <f>INDEX('Step 2-12'!$W:$W,MATCH('Step 2-12'!$AH458,'Step 2-12'!$R:$R,0))</f>
        <v>Retail</v>
      </c>
      <c r="AR458" s="24" t="str">
        <f>INDEX('Step 2-12'!$X:$X,MATCH('Step 2-12'!$AH458,'Step 2-12'!$R:$R,0))</f>
        <v>SMBs</v>
      </c>
      <c r="AS458" s="23" t="str">
        <f>INDEX('Step 2-12'!$AA:$AA,MATCH('Step 2-12'!$AH458,'Step 2-12'!$R:$R,0))</f>
        <v>Basic</v>
      </c>
      <c r="AT458" s="23" t="str">
        <f>INDEX('Step 2-12'!$AB:$AB,MATCH('Step 2-12'!$AH458,'Step 2-12'!$R:$R,0))</f>
        <v>Annual</v>
      </c>
      <c r="AU458" s="23" t="str">
        <f>INDEX($J$20:$J$1603,MATCH($AH458,$B$20:$B$1603,0))</f>
        <v>Yes</v>
      </c>
    </row>
    <row r="459" spans="1:47" x14ac:dyDescent="0.25">
      <c r="A459" t="s">
        <v>513</v>
      </c>
      <c r="B459" t="s">
        <v>512</v>
      </c>
      <c r="C459" t="s">
        <v>50</v>
      </c>
      <c r="D459" t="s">
        <v>18</v>
      </c>
      <c r="E459" s="1">
        <v>45331</v>
      </c>
      <c r="F459" s="1">
        <v>45361</v>
      </c>
      <c r="G459" t="s">
        <v>19</v>
      </c>
      <c r="H459">
        <v>135</v>
      </c>
      <c r="I459" s="23" t="str">
        <f>IF(AND(E459&lt;=EOMONTH('Step 1'!$C$7,0),F459&gt;='Step 1'!$C$7),"Yes","No")</f>
        <v>No</v>
      </c>
      <c r="J459" s="23" t="str">
        <f>IF(I459="Yes",IF(COUNTIFS($B$21:$B459,B459,$I$21:$I459,"Yes")=1,"Yes",""),"")</f>
        <v/>
      </c>
      <c r="K459" s="23" t="str">
        <f>IF(J459="Yes",IF(COUNTIFS($B:$B,B459,$F:$F,"&gt;="&amp;'Step 1'!$C$8)&gt;0,"Retained","Churned"),"")</f>
        <v/>
      </c>
      <c r="L459" s="24">
        <f>_xlfn.MINIFS($E:$E,$B:$B,B459)</f>
        <v>45300</v>
      </c>
      <c r="M459" s="24" t="str">
        <f>INDEX($C:$C,MATCH($L459,$E:$E,0))</f>
        <v>Basic</v>
      </c>
      <c r="N459" s="24" t="str">
        <f>INDEX($D:$D,MATCH($L459,$E:$E,0))</f>
        <v>Monthly</v>
      </c>
      <c r="O459" s="23" t="str">
        <f>INDEX('Step 2-12'!$W:$W,MATCH('Step 2-12'!$B459,'Step 2-12'!$R:$R,0))</f>
        <v>Healthcare</v>
      </c>
      <c r="P459" s="23" t="str">
        <f>INDEX('Step 2-12'!$Z:$Z,MATCH('Step 2-12'!$B459,'Step 2-12'!$R:$R,0))</f>
        <v>Email</v>
      </c>
      <c r="AG459" t="s">
        <v>2251</v>
      </c>
      <c r="AH459" t="s">
        <v>1403</v>
      </c>
      <c r="AI459" t="s">
        <v>1404</v>
      </c>
      <c r="AJ459" s="1">
        <v>45240</v>
      </c>
      <c r="AK459" t="s">
        <v>50</v>
      </c>
      <c r="AL459" t="s">
        <v>51</v>
      </c>
      <c r="AM459">
        <v>1440</v>
      </c>
      <c r="AN459">
        <v>1180.8</v>
      </c>
      <c r="AO459" s="24" t="str">
        <f>INDEX('Step 2-12'!$Z:$Z,MATCH('Step 2-12'!$AH459,'Step 2-12'!$R:$R,0))</f>
        <v>Social Media</v>
      </c>
      <c r="AP459" s="24" t="str">
        <f>INDEX('Step 2-12'!$V:$V,MATCH('Step 2-12'!$AH459,'Step 2-12'!$R:$R,0))</f>
        <v>North America</v>
      </c>
      <c r="AQ459" s="24" t="str">
        <f>INDEX('Step 2-12'!$W:$W,MATCH('Step 2-12'!$AH459,'Step 2-12'!$R:$R,0))</f>
        <v>Retail</v>
      </c>
      <c r="AR459" s="24" t="str">
        <f>INDEX('Step 2-12'!$X:$X,MATCH('Step 2-12'!$AH459,'Step 2-12'!$R:$R,0))</f>
        <v>SMBs</v>
      </c>
      <c r="AS459" s="23" t="str">
        <f>INDEX('Step 2-12'!$AA:$AA,MATCH('Step 2-12'!$AH459,'Step 2-12'!$R:$R,0))</f>
        <v>Basic</v>
      </c>
      <c r="AT459" s="23" t="str">
        <f>INDEX('Step 2-12'!$AB:$AB,MATCH('Step 2-12'!$AH459,'Step 2-12'!$R:$R,0))</f>
        <v>Annual</v>
      </c>
      <c r="AU459" s="23" t="str">
        <f>INDEX($J$20:$J$1603,MATCH($AH459,$B$20:$B$1603,0))</f>
        <v>Yes</v>
      </c>
    </row>
    <row r="460" spans="1:47" x14ac:dyDescent="0.25">
      <c r="A460" t="s">
        <v>514</v>
      </c>
      <c r="B460" t="s">
        <v>512</v>
      </c>
      <c r="C460" t="s">
        <v>50</v>
      </c>
      <c r="D460" t="s">
        <v>18</v>
      </c>
      <c r="E460" s="1">
        <v>45362</v>
      </c>
      <c r="F460" s="1">
        <v>45392</v>
      </c>
      <c r="G460" t="s">
        <v>19</v>
      </c>
      <c r="H460">
        <v>135</v>
      </c>
      <c r="I460" s="23" t="str">
        <f>IF(AND(E460&lt;=EOMONTH('Step 1'!$C$7,0),F460&gt;='Step 1'!$C$7),"Yes","No")</f>
        <v>No</v>
      </c>
      <c r="J460" s="23" t="str">
        <f>IF(I460="Yes",IF(COUNTIFS($B$21:$B460,B460,$I$21:$I460,"Yes")=1,"Yes",""),"")</f>
        <v/>
      </c>
      <c r="K460" s="23" t="str">
        <f>IF(J460="Yes",IF(COUNTIFS($B:$B,B460,$F:$F,"&gt;="&amp;'Step 1'!$C$8)&gt;0,"Retained","Churned"),"")</f>
        <v/>
      </c>
      <c r="L460" s="24">
        <f>_xlfn.MINIFS($E:$E,$B:$B,B460)</f>
        <v>45300</v>
      </c>
      <c r="M460" s="24" t="str">
        <f>INDEX($C:$C,MATCH($L460,$E:$E,0))</f>
        <v>Basic</v>
      </c>
      <c r="N460" s="24" t="str">
        <f>INDEX($D:$D,MATCH($L460,$E:$E,0))</f>
        <v>Monthly</v>
      </c>
      <c r="O460" s="23" t="str">
        <f>INDEX('Step 2-12'!$W:$W,MATCH('Step 2-12'!$B460,'Step 2-12'!$R:$R,0))</f>
        <v>Healthcare</v>
      </c>
      <c r="P460" s="23" t="str">
        <f>INDEX('Step 2-12'!$Z:$Z,MATCH('Step 2-12'!$B460,'Step 2-12'!$R:$R,0))</f>
        <v>Email</v>
      </c>
      <c r="AG460" t="s">
        <v>2252</v>
      </c>
      <c r="AH460" t="s">
        <v>413</v>
      </c>
      <c r="AI460" t="s">
        <v>412</v>
      </c>
      <c r="AJ460" s="1">
        <v>45519</v>
      </c>
      <c r="AK460" t="s">
        <v>50</v>
      </c>
      <c r="AL460" t="s">
        <v>18</v>
      </c>
      <c r="AM460">
        <v>135</v>
      </c>
      <c r="AN460">
        <v>110.7</v>
      </c>
      <c r="AO460" s="24" t="str">
        <f>INDEX('Step 2-12'!$Z:$Z,MATCH('Step 2-12'!$AH460,'Step 2-12'!$R:$R,0))</f>
        <v>Content</v>
      </c>
      <c r="AP460" s="24" t="str">
        <f>INDEX('Step 2-12'!$V:$V,MATCH('Step 2-12'!$AH460,'Step 2-12'!$R:$R,0))</f>
        <v>North America</v>
      </c>
      <c r="AQ460" s="24" t="str">
        <f>INDEX('Step 2-12'!$W:$W,MATCH('Step 2-12'!$AH460,'Step 2-12'!$R:$R,0))</f>
        <v>Tech</v>
      </c>
      <c r="AR460" s="24" t="str">
        <f>INDEX('Step 2-12'!$X:$X,MATCH('Step 2-12'!$AH460,'Step 2-12'!$R:$R,0))</f>
        <v>SMBs</v>
      </c>
      <c r="AS460" s="23" t="str">
        <f>INDEX('Step 2-12'!$AA:$AA,MATCH('Step 2-12'!$AH460,'Step 2-12'!$R:$R,0))</f>
        <v>Basic</v>
      </c>
      <c r="AT460" s="23" t="str">
        <f>INDEX('Step 2-12'!$AB:$AB,MATCH('Step 2-12'!$AH460,'Step 2-12'!$R:$R,0))</f>
        <v>Monthly</v>
      </c>
      <c r="AU460" s="23" t="str">
        <f>INDEX($J$20:$J$1603,MATCH($AH460,$B$20:$B$1603,0))</f>
        <v/>
      </c>
    </row>
    <row r="461" spans="1:47" x14ac:dyDescent="0.25">
      <c r="A461" t="s">
        <v>515</v>
      </c>
      <c r="B461" t="s">
        <v>512</v>
      </c>
      <c r="C461" t="s">
        <v>50</v>
      </c>
      <c r="D461" t="s">
        <v>18</v>
      </c>
      <c r="E461" s="1">
        <v>45393</v>
      </c>
      <c r="F461" s="1">
        <v>45423</v>
      </c>
      <c r="G461" t="s">
        <v>19</v>
      </c>
      <c r="H461">
        <v>135</v>
      </c>
      <c r="I461" s="23" t="str">
        <f>IF(AND(E461&lt;=EOMONTH('Step 1'!$C$7,0),F461&gt;='Step 1'!$C$7),"Yes","No")</f>
        <v>No</v>
      </c>
      <c r="J461" s="23" t="str">
        <f>IF(I461="Yes",IF(COUNTIFS($B$21:$B461,B461,$I$21:$I461,"Yes")=1,"Yes",""),"")</f>
        <v/>
      </c>
      <c r="K461" s="23" t="str">
        <f>IF(J461="Yes",IF(COUNTIFS($B:$B,B461,$F:$F,"&gt;="&amp;'Step 1'!$C$8)&gt;0,"Retained","Churned"),"")</f>
        <v/>
      </c>
      <c r="L461" s="24">
        <f>_xlfn.MINIFS($E:$E,$B:$B,B461)</f>
        <v>45300</v>
      </c>
      <c r="M461" s="24" t="str">
        <f>INDEX($C:$C,MATCH($L461,$E:$E,0))</f>
        <v>Basic</v>
      </c>
      <c r="N461" s="24" t="str">
        <f>INDEX($D:$D,MATCH($L461,$E:$E,0))</f>
        <v>Monthly</v>
      </c>
      <c r="O461" s="23" t="str">
        <f>INDEX('Step 2-12'!$W:$W,MATCH('Step 2-12'!$B461,'Step 2-12'!$R:$R,0))</f>
        <v>Healthcare</v>
      </c>
      <c r="P461" s="23" t="str">
        <f>INDEX('Step 2-12'!$Z:$Z,MATCH('Step 2-12'!$B461,'Step 2-12'!$R:$R,0))</f>
        <v>Email</v>
      </c>
      <c r="AG461" t="s">
        <v>2253</v>
      </c>
      <c r="AH461" t="s">
        <v>413</v>
      </c>
      <c r="AI461" t="s">
        <v>414</v>
      </c>
      <c r="AJ461" s="1">
        <v>45550</v>
      </c>
      <c r="AK461" t="s">
        <v>50</v>
      </c>
      <c r="AL461" t="s">
        <v>18</v>
      </c>
      <c r="AM461">
        <v>135</v>
      </c>
      <c r="AN461">
        <v>110.7</v>
      </c>
      <c r="AO461" s="24" t="str">
        <f>INDEX('Step 2-12'!$Z:$Z,MATCH('Step 2-12'!$AH461,'Step 2-12'!$R:$R,0))</f>
        <v>Content</v>
      </c>
      <c r="AP461" s="24" t="str">
        <f>INDEX('Step 2-12'!$V:$V,MATCH('Step 2-12'!$AH461,'Step 2-12'!$R:$R,0))</f>
        <v>North America</v>
      </c>
      <c r="AQ461" s="24" t="str">
        <f>INDEX('Step 2-12'!$W:$W,MATCH('Step 2-12'!$AH461,'Step 2-12'!$R:$R,0))</f>
        <v>Tech</v>
      </c>
      <c r="AR461" s="24" t="str">
        <f>INDEX('Step 2-12'!$X:$X,MATCH('Step 2-12'!$AH461,'Step 2-12'!$R:$R,0))</f>
        <v>SMBs</v>
      </c>
      <c r="AS461" s="23" t="str">
        <f>INDEX('Step 2-12'!$AA:$AA,MATCH('Step 2-12'!$AH461,'Step 2-12'!$R:$R,0))</f>
        <v>Basic</v>
      </c>
      <c r="AT461" s="23" t="str">
        <f>INDEX('Step 2-12'!$AB:$AB,MATCH('Step 2-12'!$AH461,'Step 2-12'!$R:$R,0))</f>
        <v>Monthly</v>
      </c>
      <c r="AU461" s="23" t="str">
        <f>INDEX($J$20:$J$1603,MATCH($AH461,$B$20:$B$1603,0))</f>
        <v/>
      </c>
    </row>
    <row r="462" spans="1:47" x14ac:dyDescent="0.25">
      <c r="A462" t="s">
        <v>516</v>
      </c>
      <c r="B462" t="s">
        <v>512</v>
      </c>
      <c r="C462" t="s">
        <v>50</v>
      </c>
      <c r="D462" t="s">
        <v>18</v>
      </c>
      <c r="E462" s="1">
        <v>45424</v>
      </c>
      <c r="F462" s="1">
        <v>45454</v>
      </c>
      <c r="G462" t="s">
        <v>19</v>
      </c>
      <c r="H462">
        <v>135</v>
      </c>
      <c r="I462" s="23" t="str">
        <f>IF(AND(E462&lt;=EOMONTH('Step 1'!$C$7,0),F462&gt;='Step 1'!$C$7),"Yes","No")</f>
        <v>No</v>
      </c>
      <c r="J462" s="23" t="str">
        <f>IF(I462="Yes",IF(COUNTIFS($B$21:$B462,B462,$I$21:$I462,"Yes")=1,"Yes",""),"")</f>
        <v/>
      </c>
      <c r="K462" s="23" t="str">
        <f>IF(J462="Yes",IF(COUNTIFS($B:$B,B462,$F:$F,"&gt;="&amp;'Step 1'!$C$8)&gt;0,"Retained","Churned"),"")</f>
        <v/>
      </c>
      <c r="L462" s="24">
        <f>_xlfn.MINIFS($E:$E,$B:$B,B462)</f>
        <v>45300</v>
      </c>
      <c r="M462" s="24" t="str">
        <f>INDEX($C:$C,MATCH($L462,$E:$E,0))</f>
        <v>Basic</v>
      </c>
      <c r="N462" s="24" t="str">
        <f>INDEX($D:$D,MATCH($L462,$E:$E,0))</f>
        <v>Monthly</v>
      </c>
      <c r="O462" s="23" t="str">
        <f>INDEX('Step 2-12'!$W:$W,MATCH('Step 2-12'!$B462,'Step 2-12'!$R:$R,0))</f>
        <v>Healthcare</v>
      </c>
      <c r="P462" s="23" t="str">
        <f>INDEX('Step 2-12'!$Z:$Z,MATCH('Step 2-12'!$B462,'Step 2-12'!$R:$R,0))</f>
        <v>Email</v>
      </c>
      <c r="AG462" t="s">
        <v>2254</v>
      </c>
      <c r="AH462" t="s">
        <v>413</v>
      </c>
      <c r="AI462" t="s">
        <v>414</v>
      </c>
      <c r="AJ462" s="1">
        <v>45580</v>
      </c>
      <c r="AK462" t="s">
        <v>50</v>
      </c>
      <c r="AL462" t="s">
        <v>18</v>
      </c>
      <c r="AM462">
        <v>135</v>
      </c>
      <c r="AN462">
        <v>110.7</v>
      </c>
      <c r="AO462" s="24" t="str">
        <f>INDEX('Step 2-12'!$Z:$Z,MATCH('Step 2-12'!$AH462,'Step 2-12'!$R:$R,0))</f>
        <v>Content</v>
      </c>
      <c r="AP462" s="24" t="str">
        <f>INDEX('Step 2-12'!$V:$V,MATCH('Step 2-12'!$AH462,'Step 2-12'!$R:$R,0))</f>
        <v>North America</v>
      </c>
      <c r="AQ462" s="24" t="str">
        <f>INDEX('Step 2-12'!$W:$W,MATCH('Step 2-12'!$AH462,'Step 2-12'!$R:$R,0))</f>
        <v>Tech</v>
      </c>
      <c r="AR462" s="24" t="str">
        <f>INDEX('Step 2-12'!$X:$X,MATCH('Step 2-12'!$AH462,'Step 2-12'!$R:$R,0))</f>
        <v>SMBs</v>
      </c>
      <c r="AS462" s="23" t="str">
        <f>INDEX('Step 2-12'!$AA:$AA,MATCH('Step 2-12'!$AH462,'Step 2-12'!$R:$R,0))</f>
        <v>Basic</v>
      </c>
      <c r="AT462" s="23" t="str">
        <f>INDEX('Step 2-12'!$AB:$AB,MATCH('Step 2-12'!$AH462,'Step 2-12'!$R:$R,0))</f>
        <v>Monthly</v>
      </c>
      <c r="AU462" s="23" t="str">
        <f>INDEX($J$20:$J$1603,MATCH($AH462,$B$20:$B$1603,0))</f>
        <v/>
      </c>
    </row>
    <row r="463" spans="1:47" x14ac:dyDescent="0.25">
      <c r="A463" t="s">
        <v>517</v>
      </c>
      <c r="B463" t="s">
        <v>512</v>
      </c>
      <c r="C463" t="s">
        <v>50</v>
      </c>
      <c r="D463" t="s">
        <v>18</v>
      </c>
      <c r="E463" s="1">
        <v>45455</v>
      </c>
      <c r="F463" s="1">
        <v>45485</v>
      </c>
      <c r="G463" t="s">
        <v>73</v>
      </c>
      <c r="H463">
        <v>135</v>
      </c>
      <c r="I463" s="23" t="str">
        <f>IF(AND(E463&lt;=EOMONTH('Step 1'!$C$7,0),F463&gt;='Step 1'!$C$7),"Yes","No")</f>
        <v>No</v>
      </c>
      <c r="J463" s="23" t="str">
        <f>IF(I463="Yes",IF(COUNTIFS($B$21:$B463,B463,$I$21:$I463,"Yes")=1,"Yes",""),"")</f>
        <v/>
      </c>
      <c r="K463" s="23" t="str">
        <f>IF(J463="Yes",IF(COUNTIFS($B:$B,B463,$F:$F,"&gt;="&amp;'Step 1'!$C$8)&gt;0,"Retained","Churned"),"")</f>
        <v/>
      </c>
      <c r="L463" s="24">
        <f>_xlfn.MINIFS($E:$E,$B:$B,B463)</f>
        <v>45300</v>
      </c>
      <c r="M463" s="24" t="str">
        <f>INDEX($C:$C,MATCH($L463,$E:$E,0))</f>
        <v>Basic</v>
      </c>
      <c r="N463" s="24" t="str">
        <f>INDEX($D:$D,MATCH($L463,$E:$E,0))</f>
        <v>Monthly</v>
      </c>
      <c r="O463" s="23" t="str">
        <f>INDEX('Step 2-12'!$W:$W,MATCH('Step 2-12'!$B463,'Step 2-12'!$R:$R,0))</f>
        <v>Healthcare</v>
      </c>
      <c r="P463" s="23" t="str">
        <f>INDEX('Step 2-12'!$Z:$Z,MATCH('Step 2-12'!$B463,'Step 2-12'!$R:$R,0))</f>
        <v>Email</v>
      </c>
      <c r="AG463" t="s">
        <v>2255</v>
      </c>
      <c r="AH463" t="s">
        <v>413</v>
      </c>
      <c r="AI463" t="s">
        <v>415</v>
      </c>
      <c r="AJ463" s="1">
        <v>45581</v>
      </c>
      <c r="AK463" t="s">
        <v>50</v>
      </c>
      <c r="AL463" t="s">
        <v>18</v>
      </c>
      <c r="AM463">
        <v>135</v>
      </c>
      <c r="AN463">
        <v>110.7</v>
      </c>
      <c r="AO463" s="24" t="str">
        <f>INDEX('Step 2-12'!$Z:$Z,MATCH('Step 2-12'!$AH463,'Step 2-12'!$R:$R,0))</f>
        <v>Content</v>
      </c>
      <c r="AP463" s="24" t="str">
        <f>INDEX('Step 2-12'!$V:$V,MATCH('Step 2-12'!$AH463,'Step 2-12'!$R:$R,0))</f>
        <v>North America</v>
      </c>
      <c r="AQ463" s="24" t="str">
        <f>INDEX('Step 2-12'!$W:$W,MATCH('Step 2-12'!$AH463,'Step 2-12'!$R:$R,0))</f>
        <v>Tech</v>
      </c>
      <c r="AR463" s="24" t="str">
        <f>INDEX('Step 2-12'!$X:$X,MATCH('Step 2-12'!$AH463,'Step 2-12'!$R:$R,0))</f>
        <v>SMBs</v>
      </c>
      <c r="AS463" s="23" t="str">
        <f>INDEX('Step 2-12'!$AA:$AA,MATCH('Step 2-12'!$AH463,'Step 2-12'!$R:$R,0))</f>
        <v>Basic</v>
      </c>
      <c r="AT463" s="23" t="str">
        <f>INDEX('Step 2-12'!$AB:$AB,MATCH('Step 2-12'!$AH463,'Step 2-12'!$R:$R,0))</f>
        <v>Monthly</v>
      </c>
      <c r="AU463" s="23" t="str">
        <f>INDEX($J$20:$J$1603,MATCH($AH463,$B$20:$B$1603,0))</f>
        <v/>
      </c>
    </row>
    <row r="464" spans="1:47" x14ac:dyDescent="0.25">
      <c r="A464" t="s">
        <v>518</v>
      </c>
      <c r="B464" t="s">
        <v>512</v>
      </c>
      <c r="C464" t="s">
        <v>86</v>
      </c>
      <c r="D464" t="s">
        <v>18</v>
      </c>
      <c r="E464" s="1">
        <v>45486</v>
      </c>
      <c r="F464" s="1">
        <v>45516</v>
      </c>
      <c r="G464" t="s">
        <v>19</v>
      </c>
      <c r="H464">
        <v>315</v>
      </c>
      <c r="I464" s="23" t="str">
        <f>IF(AND(E464&lt;=EOMONTH('Step 1'!$C$7,0),F464&gt;='Step 1'!$C$7),"Yes","No")</f>
        <v>No</v>
      </c>
      <c r="J464" s="23" t="str">
        <f>IF(I464="Yes",IF(COUNTIFS($B$21:$B464,B464,$I$21:$I464,"Yes")=1,"Yes",""),"")</f>
        <v/>
      </c>
      <c r="K464" s="23" t="str">
        <f>IF(J464="Yes",IF(COUNTIFS($B:$B,B464,$F:$F,"&gt;="&amp;'Step 1'!$C$8)&gt;0,"Retained","Churned"),"")</f>
        <v/>
      </c>
      <c r="L464" s="24">
        <f>_xlfn.MINIFS($E:$E,$B:$B,B464)</f>
        <v>45300</v>
      </c>
      <c r="M464" s="24" t="str">
        <f>INDEX($C:$C,MATCH($L464,$E:$E,0))</f>
        <v>Basic</v>
      </c>
      <c r="N464" s="24" t="str">
        <f>INDEX($D:$D,MATCH($L464,$E:$E,0))</f>
        <v>Monthly</v>
      </c>
      <c r="O464" s="23" t="str">
        <f>INDEX('Step 2-12'!$W:$W,MATCH('Step 2-12'!$B464,'Step 2-12'!$R:$R,0))</f>
        <v>Healthcare</v>
      </c>
      <c r="P464" s="23" t="str">
        <f>INDEX('Step 2-12'!$Z:$Z,MATCH('Step 2-12'!$B464,'Step 2-12'!$R:$R,0))</f>
        <v>Email</v>
      </c>
      <c r="AG464" t="s">
        <v>2256</v>
      </c>
      <c r="AH464" t="s">
        <v>758</v>
      </c>
      <c r="AI464" t="s">
        <v>757</v>
      </c>
      <c r="AJ464" s="1">
        <v>44891</v>
      </c>
      <c r="AK464" t="s">
        <v>17</v>
      </c>
      <c r="AL464" t="s">
        <v>18</v>
      </c>
      <c r="AM464">
        <v>75</v>
      </c>
      <c r="AN464">
        <v>60</v>
      </c>
      <c r="AO464" s="24" t="str">
        <f>INDEX('Step 2-12'!$Z:$Z,MATCH('Step 2-12'!$AH464,'Step 2-12'!$R:$R,0))</f>
        <v>Paid Search</v>
      </c>
      <c r="AP464" s="24" t="str">
        <f>INDEX('Step 2-12'!$V:$V,MATCH('Step 2-12'!$AH464,'Step 2-12'!$R:$R,0))</f>
        <v>North America</v>
      </c>
      <c r="AQ464" s="24" t="str">
        <f>INDEX('Step 2-12'!$W:$W,MATCH('Step 2-12'!$AH464,'Step 2-12'!$R:$R,0))</f>
        <v>Healthcare</v>
      </c>
      <c r="AR464" s="24" t="str">
        <f>INDEX('Step 2-12'!$X:$X,MATCH('Step 2-12'!$AH464,'Step 2-12'!$R:$R,0))</f>
        <v>SMBs</v>
      </c>
      <c r="AS464" s="23" t="str">
        <f>INDEX('Step 2-12'!$AA:$AA,MATCH('Step 2-12'!$AH464,'Step 2-12'!$R:$R,0))</f>
        <v>Basic</v>
      </c>
      <c r="AT464" s="23" t="str">
        <f>INDEX('Step 2-12'!$AB:$AB,MATCH('Step 2-12'!$AH464,'Step 2-12'!$R:$R,0))</f>
        <v>Monthly</v>
      </c>
      <c r="AU464" s="23" t="str">
        <f>INDEX($J$20:$J$1603,MATCH($AH464,$B$20:$B$1603,0))</f>
        <v/>
      </c>
    </row>
    <row r="465" spans="1:47" x14ac:dyDescent="0.25">
      <c r="A465" t="s">
        <v>519</v>
      </c>
      <c r="B465" t="s">
        <v>512</v>
      </c>
      <c r="C465" t="s">
        <v>86</v>
      </c>
      <c r="D465" t="s">
        <v>18</v>
      </c>
      <c r="E465" s="1">
        <v>45517</v>
      </c>
      <c r="F465" s="1">
        <v>45547</v>
      </c>
      <c r="G465" t="s">
        <v>19</v>
      </c>
      <c r="H465">
        <v>315</v>
      </c>
      <c r="I465" s="23" t="str">
        <f>IF(AND(E465&lt;=EOMONTH('Step 1'!$C$7,0),F465&gt;='Step 1'!$C$7),"Yes","No")</f>
        <v>No</v>
      </c>
      <c r="J465" s="23" t="str">
        <f>IF(I465="Yes",IF(COUNTIFS($B$21:$B465,B465,$I$21:$I465,"Yes")=1,"Yes",""),"")</f>
        <v/>
      </c>
      <c r="K465" s="23" t="str">
        <f>IF(J465="Yes",IF(COUNTIFS($B:$B,B465,$F:$F,"&gt;="&amp;'Step 1'!$C$8)&gt;0,"Retained","Churned"),"")</f>
        <v/>
      </c>
      <c r="L465" s="24">
        <f>_xlfn.MINIFS($E:$E,$B:$B,B465)</f>
        <v>45300</v>
      </c>
      <c r="M465" s="24" t="str">
        <f>INDEX($C:$C,MATCH($L465,$E:$E,0))</f>
        <v>Basic</v>
      </c>
      <c r="N465" s="24" t="str">
        <f>INDEX($D:$D,MATCH($L465,$E:$E,0))</f>
        <v>Monthly</v>
      </c>
      <c r="O465" s="23" t="str">
        <f>INDEX('Step 2-12'!$W:$W,MATCH('Step 2-12'!$B465,'Step 2-12'!$R:$R,0))</f>
        <v>Healthcare</v>
      </c>
      <c r="P465" s="23" t="str">
        <f>INDEX('Step 2-12'!$Z:$Z,MATCH('Step 2-12'!$B465,'Step 2-12'!$R:$R,0))</f>
        <v>Email</v>
      </c>
      <c r="AG465" t="s">
        <v>2257</v>
      </c>
      <c r="AH465" t="s">
        <v>758</v>
      </c>
      <c r="AI465" t="s">
        <v>757</v>
      </c>
      <c r="AJ465" s="1">
        <v>44921</v>
      </c>
      <c r="AK465" t="s">
        <v>17</v>
      </c>
      <c r="AL465" t="s">
        <v>18</v>
      </c>
      <c r="AM465">
        <v>75</v>
      </c>
      <c r="AN465">
        <v>60</v>
      </c>
      <c r="AO465" s="24" t="str">
        <f>INDEX('Step 2-12'!$Z:$Z,MATCH('Step 2-12'!$AH465,'Step 2-12'!$R:$R,0))</f>
        <v>Paid Search</v>
      </c>
      <c r="AP465" s="24" t="str">
        <f>INDEX('Step 2-12'!$V:$V,MATCH('Step 2-12'!$AH465,'Step 2-12'!$R:$R,0))</f>
        <v>North America</v>
      </c>
      <c r="AQ465" s="24" t="str">
        <f>INDEX('Step 2-12'!$W:$W,MATCH('Step 2-12'!$AH465,'Step 2-12'!$R:$R,0))</f>
        <v>Healthcare</v>
      </c>
      <c r="AR465" s="24" t="str">
        <f>INDEX('Step 2-12'!$X:$X,MATCH('Step 2-12'!$AH465,'Step 2-12'!$R:$R,0))</f>
        <v>SMBs</v>
      </c>
      <c r="AS465" s="23" t="str">
        <f>INDEX('Step 2-12'!$AA:$AA,MATCH('Step 2-12'!$AH465,'Step 2-12'!$R:$R,0))</f>
        <v>Basic</v>
      </c>
      <c r="AT465" s="23" t="str">
        <f>INDEX('Step 2-12'!$AB:$AB,MATCH('Step 2-12'!$AH465,'Step 2-12'!$R:$R,0))</f>
        <v>Monthly</v>
      </c>
      <c r="AU465" s="23" t="str">
        <f>INDEX($J$20:$J$1603,MATCH($AH465,$B$20:$B$1603,0))</f>
        <v/>
      </c>
    </row>
    <row r="466" spans="1:47" x14ac:dyDescent="0.25">
      <c r="A466" t="s">
        <v>520</v>
      </c>
      <c r="B466" t="s">
        <v>512</v>
      </c>
      <c r="C466" t="s">
        <v>86</v>
      </c>
      <c r="D466" t="s">
        <v>18</v>
      </c>
      <c r="E466" s="1">
        <v>45548</v>
      </c>
      <c r="F466" s="1">
        <v>45578</v>
      </c>
      <c r="G466" t="s">
        <v>19</v>
      </c>
      <c r="H466">
        <v>315</v>
      </c>
      <c r="I466" s="23" t="str">
        <f>IF(AND(E466&lt;=EOMONTH('Step 1'!$C$7,0),F466&gt;='Step 1'!$C$7),"Yes","No")</f>
        <v>No</v>
      </c>
      <c r="J466" s="23" t="str">
        <f>IF(I466="Yes",IF(COUNTIFS($B$21:$B466,B466,$I$21:$I466,"Yes")=1,"Yes",""),"")</f>
        <v/>
      </c>
      <c r="K466" s="23" t="str">
        <f>IF(J466="Yes",IF(COUNTIFS($B:$B,B466,$F:$F,"&gt;="&amp;'Step 1'!$C$8)&gt;0,"Retained","Churned"),"")</f>
        <v/>
      </c>
      <c r="L466" s="24">
        <f>_xlfn.MINIFS($E:$E,$B:$B,B466)</f>
        <v>45300</v>
      </c>
      <c r="M466" s="24" t="str">
        <f>INDEX($C:$C,MATCH($L466,$E:$E,0))</f>
        <v>Basic</v>
      </c>
      <c r="N466" s="24" t="str">
        <f>INDEX($D:$D,MATCH($L466,$E:$E,0))</f>
        <v>Monthly</v>
      </c>
      <c r="O466" s="23" t="str">
        <f>INDEX('Step 2-12'!$W:$W,MATCH('Step 2-12'!$B466,'Step 2-12'!$R:$R,0))</f>
        <v>Healthcare</v>
      </c>
      <c r="P466" s="23" t="str">
        <f>INDEX('Step 2-12'!$Z:$Z,MATCH('Step 2-12'!$B466,'Step 2-12'!$R:$R,0))</f>
        <v>Email</v>
      </c>
      <c r="AG466" t="s">
        <v>2258</v>
      </c>
      <c r="AH466" t="s">
        <v>758</v>
      </c>
      <c r="AI466" t="s">
        <v>759</v>
      </c>
      <c r="AJ466" s="1">
        <v>44922</v>
      </c>
      <c r="AK466" t="s">
        <v>17</v>
      </c>
      <c r="AL466" t="s">
        <v>18</v>
      </c>
      <c r="AM466">
        <v>75</v>
      </c>
      <c r="AN466">
        <v>60</v>
      </c>
      <c r="AO466" s="24" t="str">
        <f>INDEX('Step 2-12'!$Z:$Z,MATCH('Step 2-12'!$AH466,'Step 2-12'!$R:$R,0))</f>
        <v>Paid Search</v>
      </c>
      <c r="AP466" s="24" t="str">
        <f>INDEX('Step 2-12'!$V:$V,MATCH('Step 2-12'!$AH466,'Step 2-12'!$R:$R,0))</f>
        <v>North America</v>
      </c>
      <c r="AQ466" s="24" t="str">
        <f>INDEX('Step 2-12'!$W:$W,MATCH('Step 2-12'!$AH466,'Step 2-12'!$R:$R,0))</f>
        <v>Healthcare</v>
      </c>
      <c r="AR466" s="24" t="str">
        <f>INDEX('Step 2-12'!$X:$X,MATCH('Step 2-12'!$AH466,'Step 2-12'!$R:$R,0))</f>
        <v>SMBs</v>
      </c>
      <c r="AS466" s="23" t="str">
        <f>INDEX('Step 2-12'!$AA:$AA,MATCH('Step 2-12'!$AH466,'Step 2-12'!$R:$R,0))</f>
        <v>Basic</v>
      </c>
      <c r="AT466" s="23" t="str">
        <f>INDEX('Step 2-12'!$AB:$AB,MATCH('Step 2-12'!$AH466,'Step 2-12'!$R:$R,0))</f>
        <v>Monthly</v>
      </c>
      <c r="AU466" s="23" t="str">
        <f>INDEX($J$20:$J$1603,MATCH($AH466,$B$20:$B$1603,0))</f>
        <v/>
      </c>
    </row>
    <row r="467" spans="1:47" x14ac:dyDescent="0.25">
      <c r="A467" t="s">
        <v>521</v>
      </c>
      <c r="B467" t="s">
        <v>512</v>
      </c>
      <c r="C467" t="s">
        <v>86</v>
      </c>
      <c r="D467" t="s">
        <v>18</v>
      </c>
      <c r="E467" s="1">
        <v>45579</v>
      </c>
      <c r="F467" s="1">
        <v>45609</v>
      </c>
      <c r="G467" t="s">
        <v>19</v>
      </c>
      <c r="H467">
        <v>315</v>
      </c>
      <c r="I467" s="23" t="str">
        <f>IF(AND(E467&lt;=EOMONTH('Step 1'!$C$7,0),F467&gt;='Step 1'!$C$7),"Yes","No")</f>
        <v>No</v>
      </c>
      <c r="J467" s="23" t="str">
        <f>IF(I467="Yes",IF(COUNTIFS($B$21:$B467,B467,$I$21:$I467,"Yes")=1,"Yes",""),"")</f>
        <v/>
      </c>
      <c r="K467" s="23" t="str">
        <f>IF(J467="Yes",IF(COUNTIFS($B:$B,B467,$F:$F,"&gt;="&amp;'Step 1'!$C$8)&gt;0,"Retained","Churned"),"")</f>
        <v/>
      </c>
      <c r="L467" s="24">
        <f>_xlfn.MINIFS($E:$E,$B:$B,B467)</f>
        <v>45300</v>
      </c>
      <c r="M467" s="24" t="str">
        <f>INDEX($C:$C,MATCH($L467,$E:$E,0))</f>
        <v>Basic</v>
      </c>
      <c r="N467" s="24" t="str">
        <f>INDEX($D:$D,MATCH($L467,$E:$E,0))</f>
        <v>Monthly</v>
      </c>
      <c r="O467" s="23" t="str">
        <f>INDEX('Step 2-12'!$W:$W,MATCH('Step 2-12'!$B467,'Step 2-12'!$R:$R,0))</f>
        <v>Healthcare</v>
      </c>
      <c r="P467" s="23" t="str">
        <f>INDEX('Step 2-12'!$Z:$Z,MATCH('Step 2-12'!$B467,'Step 2-12'!$R:$R,0))</f>
        <v>Email</v>
      </c>
      <c r="AG467" t="s">
        <v>2259</v>
      </c>
      <c r="AH467" t="s">
        <v>758</v>
      </c>
      <c r="AI467" t="s">
        <v>760</v>
      </c>
      <c r="AJ467" s="1">
        <v>44953</v>
      </c>
      <c r="AK467" t="s">
        <v>17</v>
      </c>
      <c r="AL467" t="s">
        <v>18</v>
      </c>
      <c r="AM467">
        <v>75</v>
      </c>
      <c r="AN467">
        <v>60</v>
      </c>
      <c r="AO467" s="24" t="str">
        <f>INDEX('Step 2-12'!$Z:$Z,MATCH('Step 2-12'!$AH467,'Step 2-12'!$R:$R,0))</f>
        <v>Paid Search</v>
      </c>
      <c r="AP467" s="24" t="str">
        <f>INDEX('Step 2-12'!$V:$V,MATCH('Step 2-12'!$AH467,'Step 2-12'!$R:$R,0))</f>
        <v>North America</v>
      </c>
      <c r="AQ467" s="24" t="str">
        <f>INDEX('Step 2-12'!$W:$W,MATCH('Step 2-12'!$AH467,'Step 2-12'!$R:$R,0))</f>
        <v>Healthcare</v>
      </c>
      <c r="AR467" s="24" t="str">
        <f>INDEX('Step 2-12'!$X:$X,MATCH('Step 2-12'!$AH467,'Step 2-12'!$R:$R,0))</f>
        <v>SMBs</v>
      </c>
      <c r="AS467" s="23" t="str">
        <f>INDEX('Step 2-12'!$AA:$AA,MATCH('Step 2-12'!$AH467,'Step 2-12'!$R:$R,0))</f>
        <v>Basic</v>
      </c>
      <c r="AT467" s="23" t="str">
        <f>INDEX('Step 2-12'!$AB:$AB,MATCH('Step 2-12'!$AH467,'Step 2-12'!$R:$R,0))</f>
        <v>Monthly</v>
      </c>
      <c r="AU467" s="23" t="str">
        <f>INDEX($J$20:$J$1603,MATCH($AH467,$B$20:$B$1603,0))</f>
        <v/>
      </c>
    </row>
    <row r="468" spans="1:47" x14ac:dyDescent="0.25">
      <c r="A468" t="s">
        <v>522</v>
      </c>
      <c r="B468" t="s">
        <v>512</v>
      </c>
      <c r="C468" t="s">
        <v>86</v>
      </c>
      <c r="D468" t="s">
        <v>18</v>
      </c>
      <c r="E468" s="1">
        <v>45610</v>
      </c>
      <c r="F468" s="1">
        <v>45640</v>
      </c>
      <c r="G468" t="s">
        <v>19</v>
      </c>
      <c r="H468">
        <v>315</v>
      </c>
      <c r="I468" s="23" t="str">
        <f>IF(AND(E468&lt;=EOMONTH('Step 1'!$C$7,0),F468&gt;='Step 1'!$C$7),"Yes","No")</f>
        <v>No</v>
      </c>
      <c r="J468" s="23" t="str">
        <f>IF(I468="Yes",IF(COUNTIFS($B$21:$B468,B468,$I$21:$I468,"Yes")=1,"Yes",""),"")</f>
        <v/>
      </c>
      <c r="K468" s="23" t="str">
        <f>IF(J468="Yes",IF(COUNTIFS($B:$B,B468,$F:$F,"&gt;="&amp;'Step 1'!$C$8)&gt;0,"Retained","Churned"),"")</f>
        <v/>
      </c>
      <c r="L468" s="24">
        <f>_xlfn.MINIFS($E:$E,$B:$B,B468)</f>
        <v>45300</v>
      </c>
      <c r="M468" s="24" t="str">
        <f>INDEX($C:$C,MATCH($L468,$E:$E,0))</f>
        <v>Basic</v>
      </c>
      <c r="N468" s="24" t="str">
        <f>INDEX($D:$D,MATCH($L468,$E:$E,0))</f>
        <v>Monthly</v>
      </c>
      <c r="O468" s="23" t="str">
        <f>INDEX('Step 2-12'!$W:$W,MATCH('Step 2-12'!$B468,'Step 2-12'!$R:$R,0))</f>
        <v>Healthcare</v>
      </c>
      <c r="P468" s="23" t="str">
        <f>INDEX('Step 2-12'!$Z:$Z,MATCH('Step 2-12'!$B468,'Step 2-12'!$R:$R,0))</f>
        <v>Email</v>
      </c>
      <c r="AG468" t="s">
        <v>2260</v>
      </c>
      <c r="AH468" t="s">
        <v>1143</v>
      </c>
      <c r="AI468" t="s">
        <v>1142</v>
      </c>
      <c r="AJ468" s="1">
        <v>45252</v>
      </c>
      <c r="AK468" t="s">
        <v>17</v>
      </c>
      <c r="AL468" t="s">
        <v>18</v>
      </c>
      <c r="AM468">
        <v>75</v>
      </c>
      <c r="AN468">
        <v>60</v>
      </c>
      <c r="AO468" s="24" t="str">
        <f>INDEX('Step 2-12'!$Z:$Z,MATCH('Step 2-12'!$AH468,'Step 2-12'!$R:$R,0))</f>
        <v>Affiliate</v>
      </c>
      <c r="AP468" s="24" t="str">
        <f>INDEX('Step 2-12'!$V:$V,MATCH('Step 2-12'!$AH468,'Step 2-12'!$R:$R,0))</f>
        <v>North America</v>
      </c>
      <c r="AQ468" s="24" t="str">
        <f>INDEX('Step 2-12'!$W:$W,MATCH('Step 2-12'!$AH468,'Step 2-12'!$R:$R,0))</f>
        <v>Education</v>
      </c>
      <c r="AR468" s="24" t="str">
        <f>INDEX('Step 2-12'!$X:$X,MATCH('Step 2-12'!$AH468,'Step 2-12'!$R:$R,0))</f>
        <v>Enterprise</v>
      </c>
      <c r="AS468" s="23" t="str">
        <f>INDEX('Step 2-12'!$AA:$AA,MATCH('Step 2-12'!$AH468,'Step 2-12'!$R:$R,0))</f>
        <v>Basic</v>
      </c>
      <c r="AT468" s="23" t="str">
        <f>INDEX('Step 2-12'!$AB:$AB,MATCH('Step 2-12'!$AH468,'Step 2-12'!$R:$R,0))</f>
        <v>Monthly</v>
      </c>
      <c r="AU468" s="23" t="str">
        <f>INDEX($J$20:$J$1603,MATCH($AH468,$B$20:$B$1603,0))</f>
        <v/>
      </c>
    </row>
    <row r="469" spans="1:47" x14ac:dyDescent="0.25">
      <c r="A469" t="s">
        <v>523</v>
      </c>
      <c r="B469" t="s">
        <v>512</v>
      </c>
      <c r="C469" t="s">
        <v>86</v>
      </c>
      <c r="D469" t="s">
        <v>18</v>
      </c>
      <c r="E469" s="1">
        <v>45641</v>
      </c>
      <c r="F469" s="1">
        <v>45658</v>
      </c>
      <c r="G469" t="s">
        <v>19</v>
      </c>
      <c r="H469">
        <v>315</v>
      </c>
      <c r="I469" s="23" t="str">
        <f>IF(AND(E469&lt;=EOMONTH('Step 1'!$C$7,0),F469&gt;='Step 1'!$C$7),"Yes","No")</f>
        <v>No</v>
      </c>
      <c r="J469" s="23" t="str">
        <f>IF(I469="Yes",IF(COUNTIFS($B$21:$B469,B469,$I$21:$I469,"Yes")=1,"Yes",""),"")</f>
        <v/>
      </c>
      <c r="K469" s="23" t="str">
        <f>IF(J469="Yes",IF(COUNTIFS($B:$B,B469,$F:$F,"&gt;="&amp;'Step 1'!$C$8)&gt;0,"Retained","Churned"),"")</f>
        <v/>
      </c>
      <c r="L469" s="24">
        <f>_xlfn.MINIFS($E:$E,$B:$B,B469)</f>
        <v>45300</v>
      </c>
      <c r="M469" s="24" t="str">
        <f>INDEX($C:$C,MATCH($L469,$E:$E,0))</f>
        <v>Basic</v>
      </c>
      <c r="N469" s="24" t="str">
        <f>INDEX($D:$D,MATCH($L469,$E:$E,0))</f>
        <v>Monthly</v>
      </c>
      <c r="O469" s="23" t="str">
        <f>INDEX('Step 2-12'!$W:$W,MATCH('Step 2-12'!$B469,'Step 2-12'!$R:$R,0))</f>
        <v>Healthcare</v>
      </c>
      <c r="P469" s="23" t="str">
        <f>INDEX('Step 2-12'!$Z:$Z,MATCH('Step 2-12'!$B469,'Step 2-12'!$R:$R,0))</f>
        <v>Email</v>
      </c>
      <c r="AG469" t="s">
        <v>2261</v>
      </c>
      <c r="AH469" t="s">
        <v>1143</v>
      </c>
      <c r="AI469" t="s">
        <v>1142</v>
      </c>
      <c r="AJ469" s="1">
        <v>45282</v>
      </c>
      <c r="AK469" t="s">
        <v>17</v>
      </c>
      <c r="AL469" t="s">
        <v>18</v>
      </c>
      <c r="AM469">
        <v>75</v>
      </c>
      <c r="AN469">
        <v>60</v>
      </c>
      <c r="AO469" s="24" t="str">
        <f>INDEX('Step 2-12'!$Z:$Z,MATCH('Step 2-12'!$AH469,'Step 2-12'!$R:$R,0))</f>
        <v>Affiliate</v>
      </c>
      <c r="AP469" s="24" t="str">
        <f>INDEX('Step 2-12'!$V:$V,MATCH('Step 2-12'!$AH469,'Step 2-12'!$R:$R,0))</f>
        <v>North America</v>
      </c>
      <c r="AQ469" s="24" t="str">
        <f>INDEX('Step 2-12'!$W:$W,MATCH('Step 2-12'!$AH469,'Step 2-12'!$R:$R,0))</f>
        <v>Education</v>
      </c>
      <c r="AR469" s="24" t="str">
        <f>INDEX('Step 2-12'!$X:$X,MATCH('Step 2-12'!$AH469,'Step 2-12'!$R:$R,0))</f>
        <v>Enterprise</v>
      </c>
      <c r="AS469" s="23" t="str">
        <f>INDEX('Step 2-12'!$AA:$AA,MATCH('Step 2-12'!$AH469,'Step 2-12'!$R:$R,0))</f>
        <v>Basic</v>
      </c>
      <c r="AT469" s="23" t="str">
        <f>INDEX('Step 2-12'!$AB:$AB,MATCH('Step 2-12'!$AH469,'Step 2-12'!$R:$R,0))</f>
        <v>Monthly</v>
      </c>
      <c r="AU469" s="23" t="str">
        <f>INDEX($J$20:$J$1603,MATCH($AH469,$B$20:$B$1603,0))</f>
        <v/>
      </c>
    </row>
    <row r="470" spans="1:47" x14ac:dyDescent="0.25">
      <c r="A470" t="s">
        <v>524</v>
      </c>
      <c r="B470" t="s">
        <v>525</v>
      </c>
      <c r="C470" t="s">
        <v>17</v>
      </c>
      <c r="D470" t="s">
        <v>51</v>
      </c>
      <c r="E470" s="1">
        <v>44953</v>
      </c>
      <c r="F470" s="1">
        <v>45318</v>
      </c>
      <c r="G470" t="s">
        <v>19</v>
      </c>
      <c r="H470">
        <v>50</v>
      </c>
      <c r="I470" s="23" t="str">
        <f>IF(AND(E470&lt;=EOMONTH('Step 1'!$C$7,0),F470&gt;='Step 1'!$C$7),"Yes","No")</f>
        <v>Yes</v>
      </c>
      <c r="J470" s="23" t="str">
        <f>IF(I470="Yes",IF(COUNTIFS($B$21:$B470,B470,$I$21:$I470,"Yes")=1,"Yes",""),"")</f>
        <v>Yes</v>
      </c>
      <c r="K470" s="23" t="str">
        <f>IF(J470="Yes",IF(COUNTIFS($B:$B,B470,$F:$F,"&gt;="&amp;'Step 1'!$C$8)&gt;0,"Retained","Churned"),"")</f>
        <v>Retained</v>
      </c>
      <c r="L470" s="24">
        <f>_xlfn.MINIFS($E:$E,$B:$B,B470)</f>
        <v>44953</v>
      </c>
      <c r="M470" s="24" t="str">
        <f>INDEX($C:$C,MATCH($L470,$E:$E,0))</f>
        <v>Basic</v>
      </c>
      <c r="N470" s="24" t="str">
        <f>INDEX($D:$D,MATCH($L470,$E:$E,0))</f>
        <v>Monthly</v>
      </c>
      <c r="O470" s="23" t="str">
        <f>INDEX('Step 2-12'!$W:$W,MATCH('Step 2-12'!$B470,'Step 2-12'!$R:$R,0))</f>
        <v>Retail</v>
      </c>
      <c r="P470" s="23" t="str">
        <f>INDEX('Step 2-12'!$Z:$Z,MATCH('Step 2-12'!$B470,'Step 2-12'!$R:$R,0))</f>
        <v>Content</v>
      </c>
      <c r="AG470" t="s">
        <v>2262</v>
      </c>
      <c r="AH470" t="s">
        <v>1143</v>
      </c>
      <c r="AI470" t="s">
        <v>1144</v>
      </c>
      <c r="AJ470" s="1">
        <v>45283</v>
      </c>
      <c r="AK470" t="s">
        <v>50</v>
      </c>
      <c r="AL470" t="s">
        <v>18</v>
      </c>
      <c r="AM470">
        <v>135</v>
      </c>
      <c r="AN470">
        <v>110.7</v>
      </c>
      <c r="AO470" s="24" t="str">
        <f>INDEX('Step 2-12'!$Z:$Z,MATCH('Step 2-12'!$AH470,'Step 2-12'!$R:$R,0))</f>
        <v>Affiliate</v>
      </c>
      <c r="AP470" s="24" t="str">
        <f>INDEX('Step 2-12'!$V:$V,MATCH('Step 2-12'!$AH470,'Step 2-12'!$R:$R,0))</f>
        <v>North America</v>
      </c>
      <c r="AQ470" s="24" t="str">
        <f>INDEX('Step 2-12'!$W:$W,MATCH('Step 2-12'!$AH470,'Step 2-12'!$R:$R,0))</f>
        <v>Education</v>
      </c>
      <c r="AR470" s="24" t="str">
        <f>INDEX('Step 2-12'!$X:$X,MATCH('Step 2-12'!$AH470,'Step 2-12'!$R:$R,0))</f>
        <v>Enterprise</v>
      </c>
      <c r="AS470" s="23" t="str">
        <f>INDEX('Step 2-12'!$AA:$AA,MATCH('Step 2-12'!$AH470,'Step 2-12'!$R:$R,0))</f>
        <v>Basic</v>
      </c>
      <c r="AT470" s="23" t="str">
        <f>INDEX('Step 2-12'!$AB:$AB,MATCH('Step 2-12'!$AH470,'Step 2-12'!$R:$R,0))</f>
        <v>Monthly</v>
      </c>
      <c r="AU470" s="23" t="str">
        <f>INDEX($J$20:$J$1603,MATCH($AH470,$B$20:$B$1603,0))</f>
        <v/>
      </c>
    </row>
    <row r="471" spans="1:47" x14ac:dyDescent="0.25">
      <c r="A471" t="s">
        <v>526</v>
      </c>
      <c r="B471" t="s">
        <v>525</v>
      </c>
      <c r="C471" t="s">
        <v>17</v>
      </c>
      <c r="D471" t="s">
        <v>51</v>
      </c>
      <c r="E471" s="1">
        <v>45319</v>
      </c>
      <c r="F471" s="1">
        <v>45658</v>
      </c>
      <c r="G471" t="s">
        <v>19</v>
      </c>
      <c r="H471">
        <v>50</v>
      </c>
      <c r="I471" s="23" t="str">
        <f>IF(AND(E471&lt;=EOMONTH('Step 1'!$C$7,0),F471&gt;='Step 1'!$C$7),"Yes","No")</f>
        <v>No</v>
      </c>
      <c r="J471" s="23" t="str">
        <f>IF(I471="Yes",IF(COUNTIFS($B$21:$B471,B471,$I$21:$I471,"Yes")=1,"Yes",""),"")</f>
        <v/>
      </c>
      <c r="K471" s="23" t="str">
        <f>IF(J471="Yes",IF(COUNTIFS($B:$B,B471,$F:$F,"&gt;="&amp;'Step 1'!$C$8)&gt;0,"Retained","Churned"),"")</f>
        <v/>
      </c>
      <c r="L471" s="24">
        <f>_xlfn.MINIFS($E:$E,$B:$B,B471)</f>
        <v>44953</v>
      </c>
      <c r="M471" s="24" t="str">
        <f>INDEX($C:$C,MATCH($L471,$E:$E,0))</f>
        <v>Basic</v>
      </c>
      <c r="N471" s="24" t="str">
        <f>INDEX($D:$D,MATCH($L471,$E:$E,0))</f>
        <v>Monthly</v>
      </c>
      <c r="O471" s="23" t="str">
        <f>INDEX('Step 2-12'!$W:$W,MATCH('Step 2-12'!$B471,'Step 2-12'!$R:$R,0))</f>
        <v>Retail</v>
      </c>
      <c r="P471" s="23" t="str">
        <f>INDEX('Step 2-12'!$Z:$Z,MATCH('Step 2-12'!$B471,'Step 2-12'!$R:$R,0))</f>
        <v>Content</v>
      </c>
      <c r="AG471" t="s">
        <v>2263</v>
      </c>
      <c r="AH471" t="s">
        <v>1143</v>
      </c>
      <c r="AI471" t="s">
        <v>1145</v>
      </c>
      <c r="AJ471" s="1">
        <v>45314</v>
      </c>
      <c r="AK471" t="s">
        <v>50</v>
      </c>
      <c r="AL471" t="s">
        <v>18</v>
      </c>
      <c r="AM471">
        <v>135</v>
      </c>
      <c r="AN471">
        <v>110.7</v>
      </c>
      <c r="AO471" s="24" t="str">
        <f>INDEX('Step 2-12'!$Z:$Z,MATCH('Step 2-12'!$AH471,'Step 2-12'!$R:$R,0))</f>
        <v>Affiliate</v>
      </c>
      <c r="AP471" s="24" t="str">
        <f>INDEX('Step 2-12'!$V:$V,MATCH('Step 2-12'!$AH471,'Step 2-12'!$R:$R,0))</f>
        <v>North America</v>
      </c>
      <c r="AQ471" s="24" t="str">
        <f>INDEX('Step 2-12'!$W:$W,MATCH('Step 2-12'!$AH471,'Step 2-12'!$R:$R,0))</f>
        <v>Education</v>
      </c>
      <c r="AR471" s="24" t="str">
        <f>INDEX('Step 2-12'!$X:$X,MATCH('Step 2-12'!$AH471,'Step 2-12'!$R:$R,0))</f>
        <v>Enterprise</v>
      </c>
      <c r="AS471" s="23" t="str">
        <f>INDEX('Step 2-12'!$AA:$AA,MATCH('Step 2-12'!$AH471,'Step 2-12'!$R:$R,0))</f>
        <v>Basic</v>
      </c>
      <c r="AT471" s="23" t="str">
        <f>INDEX('Step 2-12'!$AB:$AB,MATCH('Step 2-12'!$AH471,'Step 2-12'!$R:$R,0))</f>
        <v>Monthly</v>
      </c>
      <c r="AU471" s="23" t="str">
        <f>INDEX($J$20:$J$1603,MATCH($AH471,$B$20:$B$1603,0))</f>
        <v/>
      </c>
    </row>
    <row r="472" spans="1:47" x14ac:dyDescent="0.25">
      <c r="A472" t="s">
        <v>527</v>
      </c>
      <c r="B472" t="s">
        <v>528</v>
      </c>
      <c r="C472" t="s">
        <v>17</v>
      </c>
      <c r="D472" t="s">
        <v>18</v>
      </c>
      <c r="E472" s="1">
        <v>45420</v>
      </c>
      <c r="F472" s="1">
        <v>45450</v>
      </c>
      <c r="G472" t="s">
        <v>19</v>
      </c>
      <c r="H472">
        <v>75</v>
      </c>
      <c r="I472" s="23" t="str">
        <f>IF(AND(E472&lt;=EOMONTH('Step 1'!$C$7,0),F472&gt;='Step 1'!$C$7),"Yes","No")</f>
        <v>No</v>
      </c>
      <c r="J472" s="23" t="str">
        <f>IF(I472="Yes",IF(COUNTIFS($B$21:$B472,B472,$I$21:$I472,"Yes")=1,"Yes",""),"")</f>
        <v/>
      </c>
      <c r="K472" s="23" t="str">
        <f>IF(J472="Yes",IF(COUNTIFS($B:$B,B472,$F:$F,"&gt;="&amp;'Step 1'!$C$8)&gt;0,"Retained","Churned"),"")</f>
        <v/>
      </c>
      <c r="L472" s="24">
        <f>_xlfn.MINIFS($E:$E,$B:$B,B472)</f>
        <v>45420</v>
      </c>
      <c r="M472" s="24" t="str">
        <f>INDEX($C:$C,MATCH($L472,$E:$E,0))</f>
        <v>Basic</v>
      </c>
      <c r="N472" s="24" t="str">
        <f>INDEX($D:$D,MATCH($L472,$E:$E,0))</f>
        <v>Monthly</v>
      </c>
      <c r="O472" s="23" t="str">
        <f>INDEX('Step 2-12'!$W:$W,MATCH('Step 2-12'!$B472,'Step 2-12'!$R:$R,0))</f>
        <v>Retail</v>
      </c>
      <c r="P472" s="23" t="str">
        <f>INDEX('Step 2-12'!$Z:$Z,MATCH('Step 2-12'!$B472,'Step 2-12'!$R:$R,0))</f>
        <v>Paid Search</v>
      </c>
      <c r="AG472" t="s">
        <v>2264</v>
      </c>
      <c r="AH472" t="s">
        <v>1143</v>
      </c>
      <c r="AI472" t="s">
        <v>1146</v>
      </c>
      <c r="AJ472" s="1">
        <v>45345</v>
      </c>
      <c r="AK472" t="s">
        <v>50</v>
      </c>
      <c r="AL472" t="s">
        <v>18</v>
      </c>
      <c r="AM472">
        <v>135</v>
      </c>
      <c r="AN472">
        <v>110.7</v>
      </c>
      <c r="AO472" s="24" t="str">
        <f>INDEX('Step 2-12'!$Z:$Z,MATCH('Step 2-12'!$AH472,'Step 2-12'!$R:$R,0))</f>
        <v>Affiliate</v>
      </c>
      <c r="AP472" s="24" t="str">
        <f>INDEX('Step 2-12'!$V:$V,MATCH('Step 2-12'!$AH472,'Step 2-12'!$R:$R,0))</f>
        <v>North America</v>
      </c>
      <c r="AQ472" s="24" t="str">
        <f>INDEX('Step 2-12'!$W:$W,MATCH('Step 2-12'!$AH472,'Step 2-12'!$R:$R,0))</f>
        <v>Education</v>
      </c>
      <c r="AR472" s="24" t="str">
        <f>INDEX('Step 2-12'!$X:$X,MATCH('Step 2-12'!$AH472,'Step 2-12'!$R:$R,0))</f>
        <v>Enterprise</v>
      </c>
      <c r="AS472" s="23" t="str">
        <f>INDEX('Step 2-12'!$AA:$AA,MATCH('Step 2-12'!$AH472,'Step 2-12'!$R:$R,0))</f>
        <v>Basic</v>
      </c>
      <c r="AT472" s="23" t="str">
        <f>INDEX('Step 2-12'!$AB:$AB,MATCH('Step 2-12'!$AH472,'Step 2-12'!$R:$R,0))</f>
        <v>Monthly</v>
      </c>
      <c r="AU472" s="23" t="str">
        <f>INDEX($J$20:$J$1603,MATCH($AH472,$B$20:$B$1603,0))</f>
        <v/>
      </c>
    </row>
    <row r="473" spans="1:47" x14ac:dyDescent="0.25">
      <c r="A473" t="s">
        <v>529</v>
      </c>
      <c r="B473" t="s">
        <v>528</v>
      </c>
      <c r="C473" t="s">
        <v>17</v>
      </c>
      <c r="D473" t="s">
        <v>18</v>
      </c>
      <c r="E473" s="1">
        <v>45451</v>
      </c>
      <c r="F473" s="1">
        <v>45481</v>
      </c>
      <c r="G473" t="s">
        <v>19</v>
      </c>
      <c r="H473">
        <v>75</v>
      </c>
      <c r="I473" s="23" t="str">
        <f>IF(AND(E473&lt;=EOMONTH('Step 1'!$C$7,0),F473&gt;='Step 1'!$C$7),"Yes","No")</f>
        <v>No</v>
      </c>
      <c r="J473" s="23" t="str">
        <f>IF(I473="Yes",IF(COUNTIFS($B$21:$B473,B473,$I$21:$I473,"Yes")=1,"Yes",""),"")</f>
        <v/>
      </c>
      <c r="K473" s="23" t="str">
        <f>IF(J473="Yes",IF(COUNTIFS($B:$B,B473,$F:$F,"&gt;="&amp;'Step 1'!$C$8)&gt;0,"Retained","Churned"),"")</f>
        <v/>
      </c>
      <c r="L473" s="24">
        <f>_xlfn.MINIFS($E:$E,$B:$B,B473)</f>
        <v>45420</v>
      </c>
      <c r="M473" s="24" t="str">
        <f>INDEX($C:$C,MATCH($L473,$E:$E,0))</f>
        <v>Basic</v>
      </c>
      <c r="N473" s="24" t="str">
        <f>INDEX($D:$D,MATCH($L473,$E:$E,0))</f>
        <v>Monthly</v>
      </c>
      <c r="O473" s="23" t="str">
        <f>INDEX('Step 2-12'!$W:$W,MATCH('Step 2-12'!$B473,'Step 2-12'!$R:$R,0))</f>
        <v>Retail</v>
      </c>
      <c r="P473" s="23" t="str">
        <f>INDEX('Step 2-12'!$Z:$Z,MATCH('Step 2-12'!$B473,'Step 2-12'!$R:$R,0))</f>
        <v>Paid Search</v>
      </c>
      <c r="AG473" t="s">
        <v>2265</v>
      </c>
      <c r="AH473" t="s">
        <v>1143</v>
      </c>
      <c r="AI473" t="s">
        <v>1146</v>
      </c>
      <c r="AJ473" s="1">
        <v>45374</v>
      </c>
      <c r="AK473" t="s">
        <v>50</v>
      </c>
      <c r="AL473" t="s">
        <v>18</v>
      </c>
      <c r="AM473">
        <v>135</v>
      </c>
      <c r="AN473">
        <v>110.7</v>
      </c>
      <c r="AO473" s="24" t="str">
        <f>INDEX('Step 2-12'!$Z:$Z,MATCH('Step 2-12'!$AH473,'Step 2-12'!$R:$R,0))</f>
        <v>Affiliate</v>
      </c>
      <c r="AP473" s="24" t="str">
        <f>INDEX('Step 2-12'!$V:$V,MATCH('Step 2-12'!$AH473,'Step 2-12'!$R:$R,0))</f>
        <v>North America</v>
      </c>
      <c r="AQ473" s="24" t="str">
        <f>INDEX('Step 2-12'!$W:$W,MATCH('Step 2-12'!$AH473,'Step 2-12'!$R:$R,0))</f>
        <v>Education</v>
      </c>
      <c r="AR473" s="24" t="str">
        <f>INDEX('Step 2-12'!$X:$X,MATCH('Step 2-12'!$AH473,'Step 2-12'!$R:$R,0))</f>
        <v>Enterprise</v>
      </c>
      <c r="AS473" s="23" t="str">
        <f>INDEX('Step 2-12'!$AA:$AA,MATCH('Step 2-12'!$AH473,'Step 2-12'!$R:$R,0))</f>
        <v>Basic</v>
      </c>
      <c r="AT473" s="23" t="str">
        <f>INDEX('Step 2-12'!$AB:$AB,MATCH('Step 2-12'!$AH473,'Step 2-12'!$R:$R,0))</f>
        <v>Monthly</v>
      </c>
      <c r="AU473" s="23" t="str">
        <f>INDEX($J$20:$J$1603,MATCH($AH473,$B$20:$B$1603,0))</f>
        <v/>
      </c>
    </row>
    <row r="474" spans="1:47" x14ac:dyDescent="0.25">
      <c r="A474" t="s">
        <v>530</v>
      </c>
      <c r="B474" t="s">
        <v>528</v>
      </c>
      <c r="C474" t="s">
        <v>17</v>
      </c>
      <c r="D474" t="s">
        <v>18</v>
      </c>
      <c r="E474" s="1">
        <v>45482</v>
      </c>
      <c r="F474" s="1">
        <v>45512</v>
      </c>
      <c r="G474" t="s">
        <v>19</v>
      </c>
      <c r="H474">
        <v>75</v>
      </c>
      <c r="I474" s="23" t="str">
        <f>IF(AND(E474&lt;=EOMONTH('Step 1'!$C$7,0),F474&gt;='Step 1'!$C$7),"Yes","No")</f>
        <v>No</v>
      </c>
      <c r="J474" s="23" t="str">
        <f>IF(I474="Yes",IF(COUNTIFS($B$21:$B474,B474,$I$21:$I474,"Yes")=1,"Yes",""),"")</f>
        <v/>
      </c>
      <c r="K474" s="23" t="str">
        <f>IF(J474="Yes",IF(COUNTIFS($B:$B,B474,$F:$F,"&gt;="&amp;'Step 1'!$C$8)&gt;0,"Retained","Churned"),"")</f>
        <v/>
      </c>
      <c r="L474" s="24">
        <f>_xlfn.MINIFS($E:$E,$B:$B,B474)</f>
        <v>45420</v>
      </c>
      <c r="M474" s="24" t="str">
        <f>INDEX($C:$C,MATCH($L474,$E:$E,0))</f>
        <v>Basic</v>
      </c>
      <c r="N474" s="24" t="str">
        <f>INDEX($D:$D,MATCH($L474,$E:$E,0))</f>
        <v>Monthly</v>
      </c>
      <c r="O474" s="23" t="str">
        <f>INDEX('Step 2-12'!$W:$W,MATCH('Step 2-12'!$B474,'Step 2-12'!$R:$R,0))</f>
        <v>Retail</v>
      </c>
      <c r="P474" s="23" t="str">
        <f>INDEX('Step 2-12'!$Z:$Z,MATCH('Step 2-12'!$B474,'Step 2-12'!$R:$R,0))</f>
        <v>Paid Search</v>
      </c>
      <c r="AG474" t="s">
        <v>2266</v>
      </c>
      <c r="AH474" t="s">
        <v>1143</v>
      </c>
      <c r="AI474" t="s">
        <v>1147</v>
      </c>
      <c r="AJ474" s="1">
        <v>45376</v>
      </c>
      <c r="AK474" t="s">
        <v>50</v>
      </c>
      <c r="AL474" t="s">
        <v>18</v>
      </c>
      <c r="AM474">
        <v>135</v>
      </c>
      <c r="AN474">
        <v>110.7</v>
      </c>
      <c r="AO474" s="24" t="str">
        <f>INDEX('Step 2-12'!$Z:$Z,MATCH('Step 2-12'!$AH474,'Step 2-12'!$R:$R,0))</f>
        <v>Affiliate</v>
      </c>
      <c r="AP474" s="24" t="str">
        <f>INDEX('Step 2-12'!$V:$V,MATCH('Step 2-12'!$AH474,'Step 2-12'!$R:$R,0))</f>
        <v>North America</v>
      </c>
      <c r="AQ474" s="24" t="str">
        <f>INDEX('Step 2-12'!$W:$W,MATCH('Step 2-12'!$AH474,'Step 2-12'!$R:$R,0))</f>
        <v>Education</v>
      </c>
      <c r="AR474" s="24" t="str">
        <f>INDEX('Step 2-12'!$X:$X,MATCH('Step 2-12'!$AH474,'Step 2-12'!$R:$R,0))</f>
        <v>Enterprise</v>
      </c>
      <c r="AS474" s="23" t="str">
        <f>INDEX('Step 2-12'!$AA:$AA,MATCH('Step 2-12'!$AH474,'Step 2-12'!$R:$R,0))</f>
        <v>Basic</v>
      </c>
      <c r="AT474" s="23" t="str">
        <f>INDEX('Step 2-12'!$AB:$AB,MATCH('Step 2-12'!$AH474,'Step 2-12'!$R:$R,0))</f>
        <v>Monthly</v>
      </c>
      <c r="AU474" s="23" t="str">
        <f>INDEX($J$20:$J$1603,MATCH($AH474,$B$20:$B$1603,0))</f>
        <v/>
      </c>
    </row>
    <row r="475" spans="1:47" x14ac:dyDescent="0.25">
      <c r="A475" t="s">
        <v>531</v>
      </c>
      <c r="B475" t="s">
        <v>528</v>
      </c>
      <c r="C475" t="s">
        <v>17</v>
      </c>
      <c r="D475" t="s">
        <v>18</v>
      </c>
      <c r="E475" s="1">
        <v>45513</v>
      </c>
      <c r="F475" s="1">
        <v>45543</v>
      </c>
      <c r="G475" t="s">
        <v>73</v>
      </c>
      <c r="H475">
        <v>75</v>
      </c>
      <c r="I475" s="23" t="str">
        <f>IF(AND(E475&lt;=EOMONTH('Step 1'!$C$7,0),F475&gt;='Step 1'!$C$7),"Yes","No")</f>
        <v>No</v>
      </c>
      <c r="J475" s="23" t="str">
        <f>IF(I475="Yes",IF(COUNTIFS($B$21:$B475,B475,$I$21:$I475,"Yes")=1,"Yes",""),"")</f>
        <v/>
      </c>
      <c r="K475" s="23" t="str">
        <f>IF(J475="Yes",IF(COUNTIFS($B:$B,B475,$F:$F,"&gt;="&amp;'Step 1'!$C$8)&gt;0,"Retained","Churned"),"")</f>
        <v/>
      </c>
      <c r="L475" s="24">
        <f>_xlfn.MINIFS($E:$E,$B:$B,B475)</f>
        <v>45420</v>
      </c>
      <c r="M475" s="24" t="str">
        <f>INDEX($C:$C,MATCH($L475,$E:$E,0))</f>
        <v>Basic</v>
      </c>
      <c r="N475" s="24" t="str">
        <f>INDEX($D:$D,MATCH($L475,$E:$E,0))</f>
        <v>Monthly</v>
      </c>
      <c r="O475" s="23" t="str">
        <f>INDEX('Step 2-12'!$W:$W,MATCH('Step 2-12'!$B475,'Step 2-12'!$R:$R,0))</f>
        <v>Retail</v>
      </c>
      <c r="P475" s="23" t="str">
        <f>INDEX('Step 2-12'!$Z:$Z,MATCH('Step 2-12'!$B475,'Step 2-12'!$R:$R,0))</f>
        <v>Paid Search</v>
      </c>
      <c r="AG475" t="s">
        <v>2267</v>
      </c>
      <c r="AH475" t="s">
        <v>1143</v>
      </c>
      <c r="AI475" t="s">
        <v>1148</v>
      </c>
      <c r="AJ475" s="1">
        <v>45407</v>
      </c>
      <c r="AK475" t="s">
        <v>50</v>
      </c>
      <c r="AL475" t="s">
        <v>18</v>
      </c>
      <c r="AM475">
        <v>135</v>
      </c>
      <c r="AN475">
        <v>110.7</v>
      </c>
      <c r="AO475" s="24" t="str">
        <f>INDEX('Step 2-12'!$Z:$Z,MATCH('Step 2-12'!$AH475,'Step 2-12'!$R:$R,0))</f>
        <v>Affiliate</v>
      </c>
      <c r="AP475" s="24" t="str">
        <f>INDEX('Step 2-12'!$V:$V,MATCH('Step 2-12'!$AH475,'Step 2-12'!$R:$R,0))</f>
        <v>North America</v>
      </c>
      <c r="AQ475" s="24" t="str">
        <f>INDEX('Step 2-12'!$W:$W,MATCH('Step 2-12'!$AH475,'Step 2-12'!$R:$R,0))</f>
        <v>Education</v>
      </c>
      <c r="AR475" s="24" t="str">
        <f>INDEX('Step 2-12'!$X:$X,MATCH('Step 2-12'!$AH475,'Step 2-12'!$R:$R,0))</f>
        <v>Enterprise</v>
      </c>
      <c r="AS475" s="23" t="str">
        <f>INDEX('Step 2-12'!$AA:$AA,MATCH('Step 2-12'!$AH475,'Step 2-12'!$R:$R,0))</f>
        <v>Basic</v>
      </c>
      <c r="AT475" s="23" t="str">
        <f>INDEX('Step 2-12'!$AB:$AB,MATCH('Step 2-12'!$AH475,'Step 2-12'!$R:$R,0))</f>
        <v>Monthly</v>
      </c>
      <c r="AU475" s="23" t="str">
        <f>INDEX($J$20:$J$1603,MATCH($AH475,$B$20:$B$1603,0))</f>
        <v/>
      </c>
    </row>
    <row r="476" spans="1:47" x14ac:dyDescent="0.25">
      <c r="A476" t="s">
        <v>532</v>
      </c>
      <c r="B476" t="s">
        <v>528</v>
      </c>
      <c r="C476" t="s">
        <v>50</v>
      </c>
      <c r="D476" t="s">
        <v>18</v>
      </c>
      <c r="E476" s="1">
        <v>45544</v>
      </c>
      <c r="F476" s="1">
        <v>45574</v>
      </c>
      <c r="G476" t="s">
        <v>19</v>
      </c>
      <c r="H476">
        <v>135</v>
      </c>
      <c r="I476" s="23" t="str">
        <f>IF(AND(E476&lt;=EOMONTH('Step 1'!$C$7,0),F476&gt;='Step 1'!$C$7),"Yes","No")</f>
        <v>No</v>
      </c>
      <c r="J476" s="23" t="str">
        <f>IF(I476="Yes",IF(COUNTIFS($B$21:$B476,B476,$I$21:$I476,"Yes")=1,"Yes",""),"")</f>
        <v/>
      </c>
      <c r="K476" s="23" t="str">
        <f>IF(J476="Yes",IF(COUNTIFS($B:$B,B476,$F:$F,"&gt;="&amp;'Step 1'!$C$8)&gt;0,"Retained","Churned"),"")</f>
        <v/>
      </c>
      <c r="L476" s="24">
        <f>_xlfn.MINIFS($E:$E,$B:$B,B476)</f>
        <v>45420</v>
      </c>
      <c r="M476" s="24" t="str">
        <f>INDEX($C:$C,MATCH($L476,$E:$E,0))</f>
        <v>Basic</v>
      </c>
      <c r="N476" s="24" t="str">
        <f>INDEX($D:$D,MATCH($L476,$E:$E,0))</f>
        <v>Monthly</v>
      </c>
      <c r="O476" s="23" t="str">
        <f>INDEX('Step 2-12'!$W:$W,MATCH('Step 2-12'!$B476,'Step 2-12'!$R:$R,0))</f>
        <v>Retail</v>
      </c>
      <c r="P476" s="23" t="str">
        <f>INDEX('Step 2-12'!$Z:$Z,MATCH('Step 2-12'!$B476,'Step 2-12'!$R:$R,0))</f>
        <v>Paid Search</v>
      </c>
      <c r="AG476" t="s">
        <v>2268</v>
      </c>
      <c r="AH476" t="s">
        <v>1143</v>
      </c>
      <c r="AI476" t="s">
        <v>1148</v>
      </c>
      <c r="AJ476" s="1">
        <v>45437</v>
      </c>
      <c r="AK476" t="s">
        <v>50</v>
      </c>
      <c r="AL476" t="s">
        <v>18</v>
      </c>
      <c r="AM476">
        <v>135</v>
      </c>
      <c r="AN476">
        <v>110.7</v>
      </c>
      <c r="AO476" s="24" t="str">
        <f>INDEX('Step 2-12'!$Z:$Z,MATCH('Step 2-12'!$AH476,'Step 2-12'!$R:$R,0))</f>
        <v>Affiliate</v>
      </c>
      <c r="AP476" s="24" t="str">
        <f>INDEX('Step 2-12'!$V:$V,MATCH('Step 2-12'!$AH476,'Step 2-12'!$R:$R,0))</f>
        <v>North America</v>
      </c>
      <c r="AQ476" s="24" t="str">
        <f>INDEX('Step 2-12'!$W:$W,MATCH('Step 2-12'!$AH476,'Step 2-12'!$R:$R,0))</f>
        <v>Education</v>
      </c>
      <c r="AR476" s="24" t="str">
        <f>INDEX('Step 2-12'!$X:$X,MATCH('Step 2-12'!$AH476,'Step 2-12'!$R:$R,0))</f>
        <v>Enterprise</v>
      </c>
      <c r="AS476" s="23" t="str">
        <f>INDEX('Step 2-12'!$AA:$AA,MATCH('Step 2-12'!$AH476,'Step 2-12'!$R:$R,0))</f>
        <v>Basic</v>
      </c>
      <c r="AT476" s="23" t="str">
        <f>INDEX('Step 2-12'!$AB:$AB,MATCH('Step 2-12'!$AH476,'Step 2-12'!$R:$R,0))</f>
        <v>Monthly</v>
      </c>
      <c r="AU476" s="23" t="str">
        <f>INDEX($J$20:$J$1603,MATCH($AH476,$B$20:$B$1603,0))</f>
        <v/>
      </c>
    </row>
    <row r="477" spans="1:47" x14ac:dyDescent="0.25">
      <c r="A477" t="s">
        <v>533</v>
      </c>
      <c r="B477" t="s">
        <v>528</v>
      </c>
      <c r="C477" t="s">
        <v>50</v>
      </c>
      <c r="D477" t="s">
        <v>18</v>
      </c>
      <c r="E477" s="1">
        <v>45575</v>
      </c>
      <c r="F477" s="1">
        <v>45605</v>
      </c>
      <c r="G477" t="s">
        <v>19</v>
      </c>
      <c r="H477">
        <v>135</v>
      </c>
      <c r="I477" s="23" t="str">
        <f>IF(AND(E477&lt;=EOMONTH('Step 1'!$C$7,0),F477&gt;='Step 1'!$C$7),"Yes","No")</f>
        <v>No</v>
      </c>
      <c r="J477" s="23" t="str">
        <f>IF(I477="Yes",IF(COUNTIFS($B$21:$B477,B477,$I$21:$I477,"Yes")=1,"Yes",""),"")</f>
        <v/>
      </c>
      <c r="K477" s="23" t="str">
        <f>IF(J477="Yes",IF(COUNTIFS($B:$B,B477,$F:$F,"&gt;="&amp;'Step 1'!$C$8)&gt;0,"Retained","Churned"),"")</f>
        <v/>
      </c>
      <c r="L477" s="24">
        <f>_xlfn.MINIFS($E:$E,$B:$B,B477)</f>
        <v>45420</v>
      </c>
      <c r="M477" s="24" t="str">
        <f>INDEX($C:$C,MATCH($L477,$E:$E,0))</f>
        <v>Basic</v>
      </c>
      <c r="N477" s="24" t="str">
        <f>INDEX($D:$D,MATCH($L477,$E:$E,0))</f>
        <v>Monthly</v>
      </c>
      <c r="O477" s="23" t="str">
        <f>INDEX('Step 2-12'!$W:$W,MATCH('Step 2-12'!$B477,'Step 2-12'!$R:$R,0))</f>
        <v>Retail</v>
      </c>
      <c r="P477" s="23" t="str">
        <f>INDEX('Step 2-12'!$Z:$Z,MATCH('Step 2-12'!$B477,'Step 2-12'!$R:$R,0))</f>
        <v>Paid Search</v>
      </c>
      <c r="AG477" t="s">
        <v>2269</v>
      </c>
      <c r="AH477" t="s">
        <v>1143</v>
      </c>
      <c r="AI477" t="s">
        <v>1149</v>
      </c>
      <c r="AJ477" s="1">
        <v>45438</v>
      </c>
      <c r="AK477" t="s">
        <v>50</v>
      </c>
      <c r="AL477" t="s">
        <v>18</v>
      </c>
      <c r="AM477">
        <v>135</v>
      </c>
      <c r="AN477">
        <v>110.7</v>
      </c>
      <c r="AO477" s="24" t="str">
        <f>INDEX('Step 2-12'!$Z:$Z,MATCH('Step 2-12'!$AH477,'Step 2-12'!$R:$R,0))</f>
        <v>Affiliate</v>
      </c>
      <c r="AP477" s="24" t="str">
        <f>INDEX('Step 2-12'!$V:$V,MATCH('Step 2-12'!$AH477,'Step 2-12'!$R:$R,0))</f>
        <v>North America</v>
      </c>
      <c r="AQ477" s="24" t="str">
        <f>INDEX('Step 2-12'!$W:$W,MATCH('Step 2-12'!$AH477,'Step 2-12'!$R:$R,0))</f>
        <v>Education</v>
      </c>
      <c r="AR477" s="24" t="str">
        <f>INDEX('Step 2-12'!$X:$X,MATCH('Step 2-12'!$AH477,'Step 2-12'!$R:$R,0))</f>
        <v>Enterprise</v>
      </c>
      <c r="AS477" s="23" t="str">
        <f>INDEX('Step 2-12'!$AA:$AA,MATCH('Step 2-12'!$AH477,'Step 2-12'!$R:$R,0))</f>
        <v>Basic</v>
      </c>
      <c r="AT477" s="23" t="str">
        <f>INDEX('Step 2-12'!$AB:$AB,MATCH('Step 2-12'!$AH477,'Step 2-12'!$R:$R,0))</f>
        <v>Monthly</v>
      </c>
      <c r="AU477" s="23" t="str">
        <f>INDEX($J$20:$J$1603,MATCH($AH477,$B$20:$B$1603,0))</f>
        <v/>
      </c>
    </row>
    <row r="478" spans="1:47" x14ac:dyDescent="0.25">
      <c r="A478" t="s">
        <v>534</v>
      </c>
      <c r="B478" t="s">
        <v>528</v>
      </c>
      <c r="C478" t="s">
        <v>50</v>
      </c>
      <c r="D478" t="s">
        <v>18</v>
      </c>
      <c r="E478" s="1">
        <v>45606</v>
      </c>
      <c r="F478" s="1">
        <v>45636</v>
      </c>
      <c r="G478" t="s">
        <v>19</v>
      </c>
      <c r="H478">
        <v>135</v>
      </c>
      <c r="I478" s="23" t="str">
        <f>IF(AND(E478&lt;=EOMONTH('Step 1'!$C$7,0),F478&gt;='Step 1'!$C$7),"Yes","No")</f>
        <v>No</v>
      </c>
      <c r="J478" s="23" t="str">
        <f>IF(I478="Yes",IF(COUNTIFS($B$21:$B478,B478,$I$21:$I478,"Yes")=1,"Yes",""),"")</f>
        <v/>
      </c>
      <c r="K478" s="23" t="str">
        <f>IF(J478="Yes",IF(COUNTIFS($B:$B,B478,$F:$F,"&gt;="&amp;'Step 1'!$C$8)&gt;0,"Retained","Churned"),"")</f>
        <v/>
      </c>
      <c r="L478" s="24">
        <f>_xlfn.MINIFS($E:$E,$B:$B,B478)</f>
        <v>45420</v>
      </c>
      <c r="M478" s="24" t="str">
        <f>INDEX($C:$C,MATCH($L478,$E:$E,0))</f>
        <v>Basic</v>
      </c>
      <c r="N478" s="24" t="str">
        <f>INDEX($D:$D,MATCH($L478,$E:$E,0))</f>
        <v>Monthly</v>
      </c>
      <c r="O478" s="23" t="str">
        <f>INDEX('Step 2-12'!$W:$W,MATCH('Step 2-12'!$B478,'Step 2-12'!$R:$R,0))</f>
        <v>Retail</v>
      </c>
      <c r="P478" s="23" t="str">
        <f>INDEX('Step 2-12'!$Z:$Z,MATCH('Step 2-12'!$B478,'Step 2-12'!$R:$R,0))</f>
        <v>Paid Search</v>
      </c>
      <c r="AG478" t="s">
        <v>2270</v>
      </c>
      <c r="AH478" t="s">
        <v>1143</v>
      </c>
      <c r="AI478" t="s">
        <v>1150</v>
      </c>
      <c r="AJ478" s="1">
        <v>45469</v>
      </c>
      <c r="AK478" t="s">
        <v>50</v>
      </c>
      <c r="AL478" t="s">
        <v>18</v>
      </c>
      <c r="AM478">
        <v>135</v>
      </c>
      <c r="AN478">
        <v>110.7</v>
      </c>
      <c r="AO478" s="24" t="str">
        <f>INDEX('Step 2-12'!$Z:$Z,MATCH('Step 2-12'!$AH478,'Step 2-12'!$R:$R,0))</f>
        <v>Affiliate</v>
      </c>
      <c r="AP478" s="24" t="str">
        <f>INDEX('Step 2-12'!$V:$V,MATCH('Step 2-12'!$AH478,'Step 2-12'!$R:$R,0))</f>
        <v>North America</v>
      </c>
      <c r="AQ478" s="24" t="str">
        <f>INDEX('Step 2-12'!$W:$W,MATCH('Step 2-12'!$AH478,'Step 2-12'!$R:$R,0))</f>
        <v>Education</v>
      </c>
      <c r="AR478" s="24" t="str">
        <f>INDEX('Step 2-12'!$X:$X,MATCH('Step 2-12'!$AH478,'Step 2-12'!$R:$R,0))</f>
        <v>Enterprise</v>
      </c>
      <c r="AS478" s="23" t="str">
        <f>INDEX('Step 2-12'!$AA:$AA,MATCH('Step 2-12'!$AH478,'Step 2-12'!$R:$R,0))</f>
        <v>Basic</v>
      </c>
      <c r="AT478" s="23" t="str">
        <f>INDEX('Step 2-12'!$AB:$AB,MATCH('Step 2-12'!$AH478,'Step 2-12'!$R:$R,0))</f>
        <v>Monthly</v>
      </c>
      <c r="AU478" s="23" t="str">
        <f>INDEX($J$20:$J$1603,MATCH($AH478,$B$20:$B$1603,0))</f>
        <v/>
      </c>
    </row>
    <row r="479" spans="1:47" x14ac:dyDescent="0.25">
      <c r="A479" t="s">
        <v>535</v>
      </c>
      <c r="B479" t="s">
        <v>528</v>
      </c>
      <c r="C479" t="s">
        <v>50</v>
      </c>
      <c r="D479" t="s">
        <v>18</v>
      </c>
      <c r="E479" s="1">
        <v>45637</v>
      </c>
      <c r="F479" s="1">
        <v>45658</v>
      </c>
      <c r="G479" t="s">
        <v>19</v>
      </c>
      <c r="H479">
        <v>135</v>
      </c>
      <c r="I479" s="23" t="str">
        <f>IF(AND(E479&lt;=EOMONTH('Step 1'!$C$7,0),F479&gt;='Step 1'!$C$7),"Yes","No")</f>
        <v>No</v>
      </c>
      <c r="J479" s="23" t="str">
        <f>IF(I479="Yes",IF(COUNTIFS($B$21:$B479,B479,$I$21:$I479,"Yes")=1,"Yes",""),"")</f>
        <v/>
      </c>
      <c r="K479" s="23" t="str">
        <f>IF(J479="Yes",IF(COUNTIFS($B:$B,B479,$F:$F,"&gt;="&amp;'Step 1'!$C$8)&gt;0,"Retained","Churned"),"")</f>
        <v/>
      </c>
      <c r="L479" s="24">
        <f>_xlfn.MINIFS($E:$E,$B:$B,B479)</f>
        <v>45420</v>
      </c>
      <c r="M479" s="24" t="str">
        <f>INDEX($C:$C,MATCH($L479,$E:$E,0))</f>
        <v>Basic</v>
      </c>
      <c r="N479" s="24" t="str">
        <f>INDEX($D:$D,MATCH($L479,$E:$E,0))</f>
        <v>Monthly</v>
      </c>
      <c r="O479" s="23" t="str">
        <f>INDEX('Step 2-12'!$W:$W,MATCH('Step 2-12'!$B479,'Step 2-12'!$R:$R,0))</f>
        <v>Retail</v>
      </c>
      <c r="P479" s="23" t="str">
        <f>INDEX('Step 2-12'!$Z:$Z,MATCH('Step 2-12'!$B479,'Step 2-12'!$R:$R,0))</f>
        <v>Paid Search</v>
      </c>
      <c r="AG479" t="s">
        <v>2271</v>
      </c>
      <c r="AH479" t="s">
        <v>1143</v>
      </c>
      <c r="AI479" t="s">
        <v>1150</v>
      </c>
      <c r="AJ479" s="1">
        <v>45499</v>
      </c>
      <c r="AK479" t="s">
        <v>50</v>
      </c>
      <c r="AL479" t="s">
        <v>18</v>
      </c>
      <c r="AM479">
        <v>135</v>
      </c>
      <c r="AN479">
        <v>110.7</v>
      </c>
      <c r="AO479" s="24" t="str">
        <f>INDEX('Step 2-12'!$Z:$Z,MATCH('Step 2-12'!$AH479,'Step 2-12'!$R:$R,0))</f>
        <v>Affiliate</v>
      </c>
      <c r="AP479" s="24" t="str">
        <f>INDEX('Step 2-12'!$V:$V,MATCH('Step 2-12'!$AH479,'Step 2-12'!$R:$R,0))</f>
        <v>North America</v>
      </c>
      <c r="AQ479" s="24" t="str">
        <f>INDEX('Step 2-12'!$W:$W,MATCH('Step 2-12'!$AH479,'Step 2-12'!$R:$R,0))</f>
        <v>Education</v>
      </c>
      <c r="AR479" s="24" t="str">
        <f>INDEX('Step 2-12'!$X:$X,MATCH('Step 2-12'!$AH479,'Step 2-12'!$R:$R,0))</f>
        <v>Enterprise</v>
      </c>
      <c r="AS479" s="23" t="str">
        <f>INDEX('Step 2-12'!$AA:$AA,MATCH('Step 2-12'!$AH479,'Step 2-12'!$R:$R,0))</f>
        <v>Basic</v>
      </c>
      <c r="AT479" s="23" t="str">
        <f>INDEX('Step 2-12'!$AB:$AB,MATCH('Step 2-12'!$AH479,'Step 2-12'!$R:$R,0))</f>
        <v>Monthly</v>
      </c>
      <c r="AU479" s="23" t="str">
        <f>INDEX($J$20:$J$1603,MATCH($AH479,$B$20:$B$1603,0))</f>
        <v/>
      </c>
    </row>
    <row r="480" spans="1:47" x14ac:dyDescent="0.25">
      <c r="A480" t="s">
        <v>536</v>
      </c>
      <c r="B480" t="s">
        <v>537</v>
      </c>
      <c r="C480" t="s">
        <v>86</v>
      </c>
      <c r="D480" t="s">
        <v>51</v>
      </c>
      <c r="E480" s="1">
        <v>45252</v>
      </c>
      <c r="F480" s="1">
        <v>45617</v>
      </c>
      <c r="G480" t="s">
        <v>19</v>
      </c>
      <c r="H480">
        <v>300</v>
      </c>
      <c r="I480" s="23" t="str">
        <f>IF(AND(E480&lt;=EOMONTH('Step 1'!$C$7,0),F480&gt;='Step 1'!$C$7),"Yes","No")</f>
        <v>No</v>
      </c>
      <c r="J480" s="23" t="str">
        <f>IF(I480="Yes",IF(COUNTIFS($B$21:$B480,B480,$I$21:$I480,"Yes")=1,"Yes",""),"")</f>
        <v/>
      </c>
      <c r="K480" s="23" t="str">
        <f>IF(J480="Yes",IF(COUNTIFS($B:$B,B480,$F:$F,"&gt;="&amp;'Step 1'!$C$8)&gt;0,"Retained","Churned"),"")</f>
        <v/>
      </c>
      <c r="L480" s="24">
        <f>_xlfn.MINIFS($E:$E,$B:$B,B480)</f>
        <v>45252</v>
      </c>
      <c r="M480" s="24" t="str">
        <f>INDEX($C:$C,MATCH($L480,$E:$E,0))</f>
        <v>Basic</v>
      </c>
      <c r="N480" s="24" t="str">
        <f>INDEX($D:$D,MATCH($L480,$E:$E,0))</f>
        <v>Monthly</v>
      </c>
      <c r="O480" s="23" t="str">
        <f>INDEX('Step 2-12'!$W:$W,MATCH('Step 2-12'!$B480,'Step 2-12'!$R:$R,0))</f>
        <v>Retail</v>
      </c>
      <c r="P480" s="23" t="str">
        <f>INDEX('Step 2-12'!$Z:$Z,MATCH('Step 2-12'!$B480,'Step 2-12'!$R:$R,0))</f>
        <v>Affiliate</v>
      </c>
      <c r="AG480" t="s">
        <v>2272</v>
      </c>
      <c r="AH480" t="s">
        <v>1143</v>
      </c>
      <c r="AI480" t="s">
        <v>1151</v>
      </c>
      <c r="AJ480" s="1">
        <v>45500</v>
      </c>
      <c r="AK480" t="s">
        <v>50</v>
      </c>
      <c r="AL480" t="s">
        <v>18</v>
      </c>
      <c r="AM480">
        <v>135</v>
      </c>
      <c r="AN480">
        <v>110.7</v>
      </c>
      <c r="AO480" s="24" t="str">
        <f>INDEX('Step 2-12'!$Z:$Z,MATCH('Step 2-12'!$AH480,'Step 2-12'!$R:$R,0))</f>
        <v>Affiliate</v>
      </c>
      <c r="AP480" s="24" t="str">
        <f>INDEX('Step 2-12'!$V:$V,MATCH('Step 2-12'!$AH480,'Step 2-12'!$R:$R,0))</f>
        <v>North America</v>
      </c>
      <c r="AQ480" s="24" t="str">
        <f>INDEX('Step 2-12'!$W:$W,MATCH('Step 2-12'!$AH480,'Step 2-12'!$R:$R,0))</f>
        <v>Education</v>
      </c>
      <c r="AR480" s="24" t="str">
        <f>INDEX('Step 2-12'!$X:$X,MATCH('Step 2-12'!$AH480,'Step 2-12'!$R:$R,0))</f>
        <v>Enterprise</v>
      </c>
      <c r="AS480" s="23" t="str">
        <f>INDEX('Step 2-12'!$AA:$AA,MATCH('Step 2-12'!$AH480,'Step 2-12'!$R:$R,0))</f>
        <v>Basic</v>
      </c>
      <c r="AT480" s="23" t="str">
        <f>INDEX('Step 2-12'!$AB:$AB,MATCH('Step 2-12'!$AH480,'Step 2-12'!$R:$R,0))</f>
        <v>Monthly</v>
      </c>
      <c r="AU480" s="23" t="str">
        <f>INDEX($J$20:$J$1603,MATCH($AH480,$B$20:$B$1603,0))</f>
        <v/>
      </c>
    </row>
    <row r="481" spans="1:47" x14ac:dyDescent="0.25">
      <c r="A481" t="s">
        <v>538</v>
      </c>
      <c r="B481" t="s">
        <v>537</v>
      </c>
      <c r="C481" t="s">
        <v>86</v>
      </c>
      <c r="D481" t="s">
        <v>51</v>
      </c>
      <c r="E481" s="1">
        <v>45618</v>
      </c>
      <c r="F481" s="1">
        <v>45658</v>
      </c>
      <c r="G481" t="s">
        <v>19</v>
      </c>
      <c r="H481">
        <v>300</v>
      </c>
      <c r="I481" s="23" t="str">
        <f>IF(AND(E481&lt;=EOMONTH('Step 1'!$C$7,0),F481&gt;='Step 1'!$C$7),"Yes","No")</f>
        <v>No</v>
      </c>
      <c r="J481" s="23" t="str">
        <f>IF(I481="Yes",IF(COUNTIFS($B$21:$B481,B481,$I$21:$I481,"Yes")=1,"Yes",""),"")</f>
        <v/>
      </c>
      <c r="K481" s="23" t="str">
        <f>IF(J481="Yes",IF(COUNTIFS($B:$B,B481,$F:$F,"&gt;="&amp;'Step 1'!$C$8)&gt;0,"Retained","Churned"),"")</f>
        <v/>
      </c>
      <c r="L481" s="24">
        <f>_xlfn.MINIFS($E:$E,$B:$B,B481)</f>
        <v>45252</v>
      </c>
      <c r="M481" s="24" t="str">
        <f>INDEX($C:$C,MATCH($L481,$E:$E,0))</f>
        <v>Basic</v>
      </c>
      <c r="N481" s="24" t="str">
        <f>INDEX($D:$D,MATCH($L481,$E:$E,0))</f>
        <v>Monthly</v>
      </c>
      <c r="O481" s="23" t="str">
        <f>INDEX('Step 2-12'!$W:$W,MATCH('Step 2-12'!$B481,'Step 2-12'!$R:$R,0))</f>
        <v>Retail</v>
      </c>
      <c r="P481" s="23" t="str">
        <f>INDEX('Step 2-12'!$Z:$Z,MATCH('Step 2-12'!$B481,'Step 2-12'!$R:$R,0))</f>
        <v>Affiliate</v>
      </c>
      <c r="AG481" t="s">
        <v>2273</v>
      </c>
      <c r="AH481" t="s">
        <v>1143</v>
      </c>
      <c r="AI481" t="s">
        <v>1152</v>
      </c>
      <c r="AJ481" s="1">
        <v>45531</v>
      </c>
      <c r="AK481" t="s">
        <v>50</v>
      </c>
      <c r="AL481" t="s">
        <v>18</v>
      </c>
      <c r="AM481">
        <v>135</v>
      </c>
      <c r="AN481">
        <v>110.7</v>
      </c>
      <c r="AO481" s="24" t="str">
        <f>INDEX('Step 2-12'!$Z:$Z,MATCH('Step 2-12'!$AH481,'Step 2-12'!$R:$R,0))</f>
        <v>Affiliate</v>
      </c>
      <c r="AP481" s="24" t="str">
        <f>INDEX('Step 2-12'!$V:$V,MATCH('Step 2-12'!$AH481,'Step 2-12'!$R:$R,0))</f>
        <v>North America</v>
      </c>
      <c r="AQ481" s="24" t="str">
        <f>INDEX('Step 2-12'!$W:$W,MATCH('Step 2-12'!$AH481,'Step 2-12'!$R:$R,0))</f>
        <v>Education</v>
      </c>
      <c r="AR481" s="24" t="str">
        <f>INDEX('Step 2-12'!$X:$X,MATCH('Step 2-12'!$AH481,'Step 2-12'!$R:$R,0))</f>
        <v>Enterprise</v>
      </c>
      <c r="AS481" s="23" t="str">
        <f>INDEX('Step 2-12'!$AA:$AA,MATCH('Step 2-12'!$AH481,'Step 2-12'!$R:$R,0))</f>
        <v>Basic</v>
      </c>
      <c r="AT481" s="23" t="str">
        <f>INDEX('Step 2-12'!$AB:$AB,MATCH('Step 2-12'!$AH481,'Step 2-12'!$R:$R,0))</f>
        <v>Monthly</v>
      </c>
      <c r="AU481" s="23" t="str">
        <f>INDEX($J$20:$J$1603,MATCH($AH481,$B$20:$B$1603,0))</f>
        <v/>
      </c>
    </row>
    <row r="482" spans="1:47" x14ac:dyDescent="0.25">
      <c r="A482" t="s">
        <v>539</v>
      </c>
      <c r="B482" t="s">
        <v>540</v>
      </c>
      <c r="C482" t="s">
        <v>50</v>
      </c>
      <c r="D482" t="s">
        <v>51</v>
      </c>
      <c r="E482" s="1">
        <v>45576</v>
      </c>
      <c r="F482" s="1">
        <v>45658</v>
      </c>
      <c r="G482" t="s">
        <v>19</v>
      </c>
      <c r="H482">
        <v>120</v>
      </c>
      <c r="I482" s="23" t="str">
        <f>IF(AND(E482&lt;=EOMONTH('Step 1'!$C$7,0),F482&gt;='Step 1'!$C$7),"Yes","No")</f>
        <v>No</v>
      </c>
      <c r="J482" s="23" t="str">
        <f>IF(I482="Yes",IF(COUNTIFS($B$21:$B482,B482,$I$21:$I482,"Yes")=1,"Yes",""),"")</f>
        <v/>
      </c>
      <c r="K482" s="23" t="str">
        <f>IF(J482="Yes",IF(COUNTIFS($B:$B,B482,$F:$F,"&gt;="&amp;'Step 1'!$C$8)&gt;0,"Retained","Churned"),"")</f>
        <v/>
      </c>
      <c r="L482" s="24">
        <f>_xlfn.MINIFS($E:$E,$B:$B,B482)</f>
        <v>45576</v>
      </c>
      <c r="M482" s="24" t="str">
        <f>INDEX($C:$C,MATCH($L482,$E:$E,0))</f>
        <v>Pro</v>
      </c>
      <c r="N482" s="24" t="str">
        <f>INDEX($D:$D,MATCH($L482,$E:$E,0))</f>
        <v>Annual</v>
      </c>
      <c r="O482" s="23" t="str">
        <f>INDEX('Step 2-12'!$W:$W,MATCH('Step 2-12'!$B482,'Step 2-12'!$R:$R,0))</f>
        <v>Healthcare</v>
      </c>
      <c r="P482" s="23" t="str">
        <f>INDEX('Step 2-12'!$Z:$Z,MATCH('Step 2-12'!$B482,'Step 2-12'!$R:$R,0))</f>
        <v>Paid Search</v>
      </c>
      <c r="AG482" t="s">
        <v>2274</v>
      </c>
      <c r="AH482" t="s">
        <v>1143</v>
      </c>
      <c r="AI482" t="s">
        <v>1153</v>
      </c>
      <c r="AJ482" s="1">
        <v>45562</v>
      </c>
      <c r="AK482" t="s">
        <v>50</v>
      </c>
      <c r="AL482" t="s">
        <v>18</v>
      </c>
      <c r="AM482">
        <v>135</v>
      </c>
      <c r="AN482">
        <v>110.7</v>
      </c>
      <c r="AO482" s="24" t="str">
        <f>INDEX('Step 2-12'!$Z:$Z,MATCH('Step 2-12'!$AH482,'Step 2-12'!$R:$R,0))</f>
        <v>Affiliate</v>
      </c>
      <c r="AP482" s="24" t="str">
        <f>INDEX('Step 2-12'!$V:$V,MATCH('Step 2-12'!$AH482,'Step 2-12'!$R:$R,0))</f>
        <v>North America</v>
      </c>
      <c r="AQ482" s="24" t="str">
        <f>INDEX('Step 2-12'!$W:$W,MATCH('Step 2-12'!$AH482,'Step 2-12'!$R:$R,0))</f>
        <v>Education</v>
      </c>
      <c r="AR482" s="24" t="str">
        <f>INDEX('Step 2-12'!$X:$X,MATCH('Step 2-12'!$AH482,'Step 2-12'!$R:$R,0))</f>
        <v>Enterprise</v>
      </c>
      <c r="AS482" s="23" t="str">
        <f>INDEX('Step 2-12'!$AA:$AA,MATCH('Step 2-12'!$AH482,'Step 2-12'!$R:$R,0))</f>
        <v>Basic</v>
      </c>
      <c r="AT482" s="23" t="str">
        <f>INDEX('Step 2-12'!$AB:$AB,MATCH('Step 2-12'!$AH482,'Step 2-12'!$R:$R,0))</f>
        <v>Monthly</v>
      </c>
      <c r="AU482" s="23" t="str">
        <f>INDEX($J$20:$J$1603,MATCH($AH482,$B$20:$B$1603,0))</f>
        <v/>
      </c>
    </row>
    <row r="483" spans="1:47" x14ac:dyDescent="0.25">
      <c r="A483" t="s">
        <v>541</v>
      </c>
      <c r="B483" t="s">
        <v>542</v>
      </c>
      <c r="C483" t="s">
        <v>50</v>
      </c>
      <c r="D483" t="s">
        <v>18</v>
      </c>
      <c r="E483" s="1">
        <v>45356</v>
      </c>
      <c r="F483" s="1">
        <v>45386</v>
      </c>
      <c r="G483" t="s">
        <v>19</v>
      </c>
      <c r="H483">
        <v>135</v>
      </c>
      <c r="I483" s="23" t="str">
        <f>IF(AND(E483&lt;=EOMONTH('Step 1'!$C$7,0),F483&gt;='Step 1'!$C$7),"Yes","No")</f>
        <v>No</v>
      </c>
      <c r="J483" s="23" t="str">
        <f>IF(I483="Yes",IF(COUNTIFS($B$21:$B483,B483,$I$21:$I483,"Yes")=1,"Yes",""),"")</f>
        <v/>
      </c>
      <c r="K483" s="23" t="str">
        <f>IF(J483="Yes",IF(COUNTIFS($B:$B,B483,$F:$F,"&gt;="&amp;'Step 1'!$C$8)&gt;0,"Retained","Churned"),"")</f>
        <v/>
      </c>
      <c r="L483" s="24">
        <f>_xlfn.MINIFS($E:$E,$B:$B,B483)</f>
        <v>45356</v>
      </c>
      <c r="M483" s="24" t="str">
        <f>INDEX($C:$C,MATCH($L483,$E:$E,0))</f>
        <v>Pro</v>
      </c>
      <c r="N483" s="24" t="str">
        <f>INDEX($D:$D,MATCH($L483,$E:$E,0))</f>
        <v>Monthly</v>
      </c>
      <c r="O483" s="23" t="str">
        <f>INDEX('Step 2-12'!$W:$W,MATCH('Step 2-12'!$B483,'Step 2-12'!$R:$R,0))</f>
        <v>Other</v>
      </c>
      <c r="P483" s="23" t="str">
        <f>INDEX('Step 2-12'!$Z:$Z,MATCH('Step 2-12'!$B483,'Step 2-12'!$R:$R,0))</f>
        <v>Paid Search</v>
      </c>
      <c r="AG483" t="s">
        <v>2275</v>
      </c>
      <c r="AH483" t="s">
        <v>1143</v>
      </c>
      <c r="AI483" t="s">
        <v>1153</v>
      </c>
      <c r="AJ483" s="1">
        <v>45592</v>
      </c>
      <c r="AK483" t="s">
        <v>50</v>
      </c>
      <c r="AL483" t="s">
        <v>18</v>
      </c>
      <c r="AM483">
        <v>135</v>
      </c>
      <c r="AN483">
        <v>110.7</v>
      </c>
      <c r="AO483" s="24" t="str">
        <f>INDEX('Step 2-12'!$Z:$Z,MATCH('Step 2-12'!$AH483,'Step 2-12'!$R:$R,0))</f>
        <v>Affiliate</v>
      </c>
      <c r="AP483" s="24" t="str">
        <f>INDEX('Step 2-12'!$V:$V,MATCH('Step 2-12'!$AH483,'Step 2-12'!$R:$R,0))</f>
        <v>North America</v>
      </c>
      <c r="AQ483" s="24" t="str">
        <f>INDEX('Step 2-12'!$W:$W,MATCH('Step 2-12'!$AH483,'Step 2-12'!$R:$R,0))</f>
        <v>Education</v>
      </c>
      <c r="AR483" s="24" t="str">
        <f>INDEX('Step 2-12'!$X:$X,MATCH('Step 2-12'!$AH483,'Step 2-12'!$R:$R,0))</f>
        <v>Enterprise</v>
      </c>
      <c r="AS483" s="23" t="str">
        <f>INDEX('Step 2-12'!$AA:$AA,MATCH('Step 2-12'!$AH483,'Step 2-12'!$R:$R,0))</f>
        <v>Basic</v>
      </c>
      <c r="AT483" s="23" t="str">
        <f>INDEX('Step 2-12'!$AB:$AB,MATCH('Step 2-12'!$AH483,'Step 2-12'!$R:$R,0))</f>
        <v>Monthly</v>
      </c>
      <c r="AU483" s="23" t="str">
        <f>INDEX($J$20:$J$1603,MATCH($AH483,$B$20:$B$1603,0))</f>
        <v/>
      </c>
    </row>
    <row r="484" spans="1:47" x14ac:dyDescent="0.25">
      <c r="A484" t="s">
        <v>543</v>
      </c>
      <c r="B484" t="s">
        <v>542</v>
      </c>
      <c r="C484" t="s">
        <v>50</v>
      </c>
      <c r="D484" t="s">
        <v>18</v>
      </c>
      <c r="E484" s="1">
        <v>45387</v>
      </c>
      <c r="F484" s="1">
        <v>45417</v>
      </c>
      <c r="G484" t="s">
        <v>19</v>
      </c>
      <c r="H484">
        <v>135</v>
      </c>
      <c r="I484" s="23" t="str">
        <f>IF(AND(E484&lt;=EOMONTH('Step 1'!$C$7,0),F484&gt;='Step 1'!$C$7),"Yes","No")</f>
        <v>No</v>
      </c>
      <c r="J484" s="23" t="str">
        <f>IF(I484="Yes",IF(COUNTIFS($B$21:$B484,B484,$I$21:$I484,"Yes")=1,"Yes",""),"")</f>
        <v/>
      </c>
      <c r="K484" s="23" t="str">
        <f>IF(J484="Yes",IF(COUNTIFS($B:$B,B484,$F:$F,"&gt;="&amp;'Step 1'!$C$8)&gt;0,"Retained","Churned"),"")</f>
        <v/>
      </c>
      <c r="L484" s="24">
        <f>_xlfn.MINIFS($E:$E,$B:$B,B484)</f>
        <v>45356</v>
      </c>
      <c r="M484" s="24" t="str">
        <f>INDEX($C:$C,MATCH($L484,$E:$E,0))</f>
        <v>Pro</v>
      </c>
      <c r="N484" s="24" t="str">
        <f>INDEX($D:$D,MATCH($L484,$E:$E,0))</f>
        <v>Monthly</v>
      </c>
      <c r="O484" s="23" t="str">
        <f>INDEX('Step 2-12'!$W:$W,MATCH('Step 2-12'!$B484,'Step 2-12'!$R:$R,0))</f>
        <v>Other</v>
      </c>
      <c r="P484" s="23" t="str">
        <f>INDEX('Step 2-12'!$Z:$Z,MATCH('Step 2-12'!$B484,'Step 2-12'!$R:$R,0))</f>
        <v>Paid Search</v>
      </c>
      <c r="AG484" t="s">
        <v>2276</v>
      </c>
      <c r="AH484" t="s">
        <v>1143</v>
      </c>
      <c r="AI484" t="s">
        <v>1154</v>
      </c>
      <c r="AJ484" s="1">
        <v>45593</v>
      </c>
      <c r="AK484" t="s">
        <v>50</v>
      </c>
      <c r="AL484" t="s">
        <v>18</v>
      </c>
      <c r="AM484">
        <v>135</v>
      </c>
      <c r="AN484">
        <v>110.7</v>
      </c>
      <c r="AO484" s="24" t="str">
        <f>INDEX('Step 2-12'!$Z:$Z,MATCH('Step 2-12'!$AH484,'Step 2-12'!$R:$R,0))</f>
        <v>Affiliate</v>
      </c>
      <c r="AP484" s="24" t="str">
        <f>INDEX('Step 2-12'!$V:$V,MATCH('Step 2-12'!$AH484,'Step 2-12'!$R:$R,0))</f>
        <v>North America</v>
      </c>
      <c r="AQ484" s="24" t="str">
        <f>INDEX('Step 2-12'!$W:$W,MATCH('Step 2-12'!$AH484,'Step 2-12'!$R:$R,0))</f>
        <v>Education</v>
      </c>
      <c r="AR484" s="24" t="str">
        <f>INDEX('Step 2-12'!$X:$X,MATCH('Step 2-12'!$AH484,'Step 2-12'!$R:$R,0))</f>
        <v>Enterprise</v>
      </c>
      <c r="AS484" s="23" t="str">
        <f>INDEX('Step 2-12'!$AA:$AA,MATCH('Step 2-12'!$AH484,'Step 2-12'!$R:$R,0))</f>
        <v>Basic</v>
      </c>
      <c r="AT484" s="23" t="str">
        <f>INDEX('Step 2-12'!$AB:$AB,MATCH('Step 2-12'!$AH484,'Step 2-12'!$R:$R,0))</f>
        <v>Monthly</v>
      </c>
      <c r="AU484" s="23" t="str">
        <f>INDEX($J$20:$J$1603,MATCH($AH484,$B$20:$B$1603,0))</f>
        <v/>
      </c>
    </row>
    <row r="485" spans="1:47" x14ac:dyDescent="0.25">
      <c r="A485" t="s">
        <v>544</v>
      </c>
      <c r="B485" t="s">
        <v>542</v>
      </c>
      <c r="C485" t="s">
        <v>50</v>
      </c>
      <c r="D485" t="s">
        <v>18</v>
      </c>
      <c r="E485" s="1">
        <v>45418</v>
      </c>
      <c r="F485" s="1">
        <v>45448</v>
      </c>
      <c r="G485" t="s">
        <v>55</v>
      </c>
      <c r="H485">
        <v>135</v>
      </c>
      <c r="I485" s="23" t="str">
        <f>IF(AND(E485&lt;=EOMONTH('Step 1'!$C$7,0),F485&gt;='Step 1'!$C$7),"Yes","No")</f>
        <v>No</v>
      </c>
      <c r="J485" s="23" t="str">
        <f>IF(I485="Yes",IF(COUNTIFS($B$21:$B485,B485,$I$21:$I485,"Yes")=1,"Yes",""),"")</f>
        <v/>
      </c>
      <c r="K485" s="23" t="str">
        <f>IF(J485="Yes",IF(COUNTIFS($B:$B,B485,$F:$F,"&gt;="&amp;'Step 1'!$C$8)&gt;0,"Retained","Churned"),"")</f>
        <v/>
      </c>
      <c r="L485" s="24">
        <f>_xlfn.MINIFS($E:$E,$B:$B,B485)</f>
        <v>45356</v>
      </c>
      <c r="M485" s="24" t="str">
        <f>INDEX($C:$C,MATCH($L485,$E:$E,0))</f>
        <v>Pro</v>
      </c>
      <c r="N485" s="24" t="str">
        <f>INDEX($D:$D,MATCH($L485,$E:$E,0))</f>
        <v>Monthly</v>
      </c>
      <c r="O485" s="23" t="str">
        <f>INDEX('Step 2-12'!$W:$W,MATCH('Step 2-12'!$B485,'Step 2-12'!$R:$R,0))</f>
        <v>Other</v>
      </c>
      <c r="P485" s="23" t="str">
        <f>INDEX('Step 2-12'!$Z:$Z,MATCH('Step 2-12'!$B485,'Step 2-12'!$R:$R,0))</f>
        <v>Paid Search</v>
      </c>
      <c r="AG485" t="s">
        <v>2277</v>
      </c>
      <c r="AH485" t="s">
        <v>1143</v>
      </c>
      <c r="AI485" t="s">
        <v>1155</v>
      </c>
      <c r="AJ485" s="1">
        <v>45624</v>
      </c>
      <c r="AK485" t="s">
        <v>50</v>
      </c>
      <c r="AL485" t="s">
        <v>18</v>
      </c>
      <c r="AM485">
        <v>135</v>
      </c>
      <c r="AN485">
        <v>110.7</v>
      </c>
      <c r="AO485" s="24" t="str">
        <f>INDEX('Step 2-12'!$Z:$Z,MATCH('Step 2-12'!$AH485,'Step 2-12'!$R:$R,0))</f>
        <v>Affiliate</v>
      </c>
      <c r="AP485" s="24" t="str">
        <f>INDEX('Step 2-12'!$V:$V,MATCH('Step 2-12'!$AH485,'Step 2-12'!$R:$R,0))</f>
        <v>North America</v>
      </c>
      <c r="AQ485" s="24" t="str">
        <f>INDEX('Step 2-12'!$W:$W,MATCH('Step 2-12'!$AH485,'Step 2-12'!$R:$R,0))</f>
        <v>Education</v>
      </c>
      <c r="AR485" s="24" t="str">
        <f>INDEX('Step 2-12'!$X:$X,MATCH('Step 2-12'!$AH485,'Step 2-12'!$R:$R,0))</f>
        <v>Enterprise</v>
      </c>
      <c r="AS485" s="23" t="str">
        <f>INDEX('Step 2-12'!$AA:$AA,MATCH('Step 2-12'!$AH485,'Step 2-12'!$R:$R,0))</f>
        <v>Basic</v>
      </c>
      <c r="AT485" s="23" t="str">
        <f>INDEX('Step 2-12'!$AB:$AB,MATCH('Step 2-12'!$AH485,'Step 2-12'!$R:$R,0))</f>
        <v>Monthly</v>
      </c>
      <c r="AU485" s="23" t="str">
        <f>INDEX($J$20:$J$1603,MATCH($AH485,$B$20:$B$1603,0))</f>
        <v/>
      </c>
    </row>
    <row r="486" spans="1:47" x14ac:dyDescent="0.25">
      <c r="A486" t="s">
        <v>545</v>
      </c>
      <c r="B486" t="s">
        <v>542</v>
      </c>
      <c r="C486" t="s">
        <v>17</v>
      </c>
      <c r="D486" t="s">
        <v>18</v>
      </c>
      <c r="E486" s="1">
        <v>45449</v>
      </c>
      <c r="F486" s="1">
        <v>45479</v>
      </c>
      <c r="G486" t="s">
        <v>19</v>
      </c>
      <c r="H486">
        <v>75</v>
      </c>
      <c r="I486" s="23" t="str">
        <f>IF(AND(E486&lt;=EOMONTH('Step 1'!$C$7,0),F486&gt;='Step 1'!$C$7),"Yes","No")</f>
        <v>No</v>
      </c>
      <c r="J486" s="23" t="str">
        <f>IF(I486="Yes",IF(COUNTIFS($B$21:$B486,B486,$I$21:$I486,"Yes")=1,"Yes",""),"")</f>
        <v/>
      </c>
      <c r="K486" s="23" t="str">
        <f>IF(J486="Yes",IF(COUNTIFS($B:$B,B486,$F:$F,"&gt;="&amp;'Step 1'!$C$8)&gt;0,"Retained","Churned"),"")</f>
        <v/>
      </c>
      <c r="L486" s="24">
        <f>_xlfn.MINIFS($E:$E,$B:$B,B486)</f>
        <v>45356</v>
      </c>
      <c r="M486" s="24" t="str">
        <f>INDEX($C:$C,MATCH($L486,$E:$E,0))</f>
        <v>Pro</v>
      </c>
      <c r="N486" s="24" t="str">
        <f>INDEX($D:$D,MATCH($L486,$E:$E,0))</f>
        <v>Monthly</v>
      </c>
      <c r="O486" s="23" t="str">
        <f>INDEX('Step 2-12'!$W:$W,MATCH('Step 2-12'!$B486,'Step 2-12'!$R:$R,0))</f>
        <v>Other</v>
      </c>
      <c r="P486" s="23" t="str">
        <f>INDEX('Step 2-12'!$Z:$Z,MATCH('Step 2-12'!$B486,'Step 2-12'!$R:$R,0))</f>
        <v>Paid Search</v>
      </c>
      <c r="AG486" t="s">
        <v>2278</v>
      </c>
      <c r="AH486" t="s">
        <v>1143</v>
      </c>
      <c r="AI486" t="s">
        <v>1155</v>
      </c>
      <c r="AJ486" s="1">
        <v>45654</v>
      </c>
      <c r="AK486" t="s">
        <v>50</v>
      </c>
      <c r="AL486" t="s">
        <v>18</v>
      </c>
      <c r="AM486">
        <v>135</v>
      </c>
      <c r="AN486">
        <v>110.7</v>
      </c>
      <c r="AO486" s="24" t="str">
        <f>INDEX('Step 2-12'!$Z:$Z,MATCH('Step 2-12'!$AH486,'Step 2-12'!$R:$R,0))</f>
        <v>Affiliate</v>
      </c>
      <c r="AP486" s="24" t="str">
        <f>INDEX('Step 2-12'!$V:$V,MATCH('Step 2-12'!$AH486,'Step 2-12'!$R:$R,0))</f>
        <v>North America</v>
      </c>
      <c r="AQ486" s="24" t="str">
        <f>INDEX('Step 2-12'!$W:$W,MATCH('Step 2-12'!$AH486,'Step 2-12'!$R:$R,0))</f>
        <v>Education</v>
      </c>
      <c r="AR486" s="24" t="str">
        <f>INDEX('Step 2-12'!$X:$X,MATCH('Step 2-12'!$AH486,'Step 2-12'!$R:$R,0))</f>
        <v>Enterprise</v>
      </c>
      <c r="AS486" s="23" t="str">
        <f>INDEX('Step 2-12'!$AA:$AA,MATCH('Step 2-12'!$AH486,'Step 2-12'!$R:$R,0))</f>
        <v>Basic</v>
      </c>
      <c r="AT486" s="23" t="str">
        <f>INDEX('Step 2-12'!$AB:$AB,MATCH('Step 2-12'!$AH486,'Step 2-12'!$R:$R,0))</f>
        <v>Monthly</v>
      </c>
      <c r="AU486" s="23" t="str">
        <f>INDEX($J$20:$J$1603,MATCH($AH486,$B$20:$B$1603,0))</f>
        <v/>
      </c>
    </row>
    <row r="487" spans="1:47" x14ac:dyDescent="0.25">
      <c r="A487" t="s">
        <v>546</v>
      </c>
      <c r="B487" t="s">
        <v>542</v>
      </c>
      <c r="C487" t="s">
        <v>17</v>
      </c>
      <c r="D487" t="s">
        <v>18</v>
      </c>
      <c r="E487" s="1">
        <v>45480</v>
      </c>
      <c r="F487" s="1">
        <v>45510</v>
      </c>
      <c r="G487" t="s">
        <v>19</v>
      </c>
      <c r="H487">
        <v>75</v>
      </c>
      <c r="I487" s="23" t="str">
        <f>IF(AND(E487&lt;=EOMONTH('Step 1'!$C$7,0),F487&gt;='Step 1'!$C$7),"Yes","No")</f>
        <v>No</v>
      </c>
      <c r="J487" s="23" t="str">
        <f>IF(I487="Yes",IF(COUNTIFS($B$21:$B487,B487,$I$21:$I487,"Yes")=1,"Yes",""),"")</f>
        <v/>
      </c>
      <c r="K487" s="23" t="str">
        <f>IF(J487="Yes",IF(COUNTIFS($B:$B,B487,$F:$F,"&gt;="&amp;'Step 1'!$C$8)&gt;0,"Retained","Churned"),"")</f>
        <v/>
      </c>
      <c r="L487" s="24">
        <f>_xlfn.MINIFS($E:$E,$B:$B,B487)</f>
        <v>45356</v>
      </c>
      <c r="M487" s="24" t="str">
        <f>INDEX($C:$C,MATCH($L487,$E:$E,0))</f>
        <v>Pro</v>
      </c>
      <c r="N487" s="24" t="str">
        <f>INDEX($D:$D,MATCH($L487,$E:$E,0))</f>
        <v>Monthly</v>
      </c>
      <c r="O487" s="23" t="str">
        <f>INDEX('Step 2-12'!$W:$W,MATCH('Step 2-12'!$B487,'Step 2-12'!$R:$R,0))</f>
        <v>Other</v>
      </c>
      <c r="P487" s="23" t="str">
        <f>INDEX('Step 2-12'!$Z:$Z,MATCH('Step 2-12'!$B487,'Step 2-12'!$R:$R,0))</f>
        <v>Paid Search</v>
      </c>
      <c r="AG487" t="s">
        <v>2279</v>
      </c>
      <c r="AH487" t="s">
        <v>1143</v>
      </c>
      <c r="AI487" t="s">
        <v>1156</v>
      </c>
      <c r="AJ487" s="1">
        <v>45655</v>
      </c>
      <c r="AK487" t="s">
        <v>50</v>
      </c>
      <c r="AL487" t="s">
        <v>18</v>
      </c>
      <c r="AM487">
        <v>135</v>
      </c>
      <c r="AN487">
        <v>110.7</v>
      </c>
      <c r="AO487" s="24" t="str">
        <f>INDEX('Step 2-12'!$Z:$Z,MATCH('Step 2-12'!$AH487,'Step 2-12'!$R:$R,0))</f>
        <v>Affiliate</v>
      </c>
      <c r="AP487" s="24" t="str">
        <f>INDEX('Step 2-12'!$V:$V,MATCH('Step 2-12'!$AH487,'Step 2-12'!$R:$R,0))</f>
        <v>North America</v>
      </c>
      <c r="AQ487" s="24" t="str">
        <f>INDEX('Step 2-12'!$W:$W,MATCH('Step 2-12'!$AH487,'Step 2-12'!$R:$R,0))</f>
        <v>Education</v>
      </c>
      <c r="AR487" s="24" t="str">
        <f>INDEX('Step 2-12'!$X:$X,MATCH('Step 2-12'!$AH487,'Step 2-12'!$R:$R,0))</f>
        <v>Enterprise</v>
      </c>
      <c r="AS487" s="23" t="str">
        <f>INDEX('Step 2-12'!$AA:$AA,MATCH('Step 2-12'!$AH487,'Step 2-12'!$R:$R,0))</f>
        <v>Basic</v>
      </c>
      <c r="AT487" s="23" t="str">
        <f>INDEX('Step 2-12'!$AB:$AB,MATCH('Step 2-12'!$AH487,'Step 2-12'!$R:$R,0))</f>
        <v>Monthly</v>
      </c>
      <c r="AU487" s="23" t="str">
        <f>INDEX($J$20:$J$1603,MATCH($AH487,$B$20:$B$1603,0))</f>
        <v/>
      </c>
    </row>
    <row r="488" spans="1:47" x14ac:dyDescent="0.25">
      <c r="A488" t="s">
        <v>547</v>
      </c>
      <c r="B488" t="s">
        <v>542</v>
      </c>
      <c r="C488" t="s">
        <v>17</v>
      </c>
      <c r="D488" t="s">
        <v>18</v>
      </c>
      <c r="E488" s="1">
        <v>45511</v>
      </c>
      <c r="F488" s="1">
        <v>45541</v>
      </c>
      <c r="G488" t="s">
        <v>19</v>
      </c>
      <c r="H488">
        <v>75</v>
      </c>
      <c r="I488" s="23" t="str">
        <f>IF(AND(E488&lt;=EOMONTH('Step 1'!$C$7,0),F488&gt;='Step 1'!$C$7),"Yes","No")</f>
        <v>No</v>
      </c>
      <c r="J488" s="23" t="str">
        <f>IF(I488="Yes",IF(COUNTIFS($B$21:$B488,B488,$I$21:$I488,"Yes")=1,"Yes",""),"")</f>
        <v/>
      </c>
      <c r="K488" s="23" t="str">
        <f>IF(J488="Yes",IF(COUNTIFS($B:$B,B488,$F:$F,"&gt;="&amp;'Step 1'!$C$8)&gt;0,"Retained","Churned"),"")</f>
        <v/>
      </c>
      <c r="L488" s="24">
        <f>_xlfn.MINIFS($E:$E,$B:$B,B488)</f>
        <v>45356</v>
      </c>
      <c r="M488" s="24" t="str">
        <f>INDEX($C:$C,MATCH($L488,$E:$E,0))</f>
        <v>Pro</v>
      </c>
      <c r="N488" s="24" t="str">
        <f>INDEX($D:$D,MATCH($L488,$E:$E,0))</f>
        <v>Monthly</v>
      </c>
      <c r="O488" s="23" t="str">
        <f>INDEX('Step 2-12'!$W:$W,MATCH('Step 2-12'!$B488,'Step 2-12'!$R:$R,0))</f>
        <v>Other</v>
      </c>
      <c r="P488" s="23" t="str">
        <f>INDEX('Step 2-12'!$Z:$Z,MATCH('Step 2-12'!$B488,'Step 2-12'!$R:$R,0))</f>
        <v>Paid Search</v>
      </c>
      <c r="AG488" t="s">
        <v>2280</v>
      </c>
      <c r="AH488" t="s">
        <v>1499</v>
      </c>
      <c r="AI488" t="s">
        <v>1498</v>
      </c>
      <c r="AJ488" s="1">
        <v>45011</v>
      </c>
      <c r="AK488" t="s">
        <v>17</v>
      </c>
      <c r="AL488" t="s">
        <v>18</v>
      </c>
      <c r="AM488">
        <v>75</v>
      </c>
      <c r="AN488">
        <v>60</v>
      </c>
      <c r="AO488" s="24" t="str">
        <f>INDEX('Step 2-12'!$Z:$Z,MATCH('Step 2-12'!$AH488,'Step 2-12'!$R:$R,0))</f>
        <v>Paid Search</v>
      </c>
      <c r="AP488" s="24" t="str">
        <f>INDEX('Step 2-12'!$V:$V,MATCH('Step 2-12'!$AH488,'Step 2-12'!$R:$R,0))</f>
        <v>Europe</v>
      </c>
      <c r="AQ488" s="24" t="str">
        <f>INDEX('Step 2-12'!$W:$W,MATCH('Step 2-12'!$AH488,'Step 2-12'!$R:$R,0))</f>
        <v>Retail</v>
      </c>
      <c r="AR488" s="24" t="str">
        <f>INDEX('Step 2-12'!$X:$X,MATCH('Step 2-12'!$AH488,'Step 2-12'!$R:$R,0))</f>
        <v>SMBs</v>
      </c>
      <c r="AS488" s="23" t="str">
        <f>INDEX('Step 2-12'!$AA:$AA,MATCH('Step 2-12'!$AH488,'Step 2-12'!$R:$R,0))</f>
        <v>Basic</v>
      </c>
      <c r="AT488" s="23" t="str">
        <f>INDEX('Step 2-12'!$AB:$AB,MATCH('Step 2-12'!$AH488,'Step 2-12'!$R:$R,0))</f>
        <v>Monthly</v>
      </c>
      <c r="AU488" s="23" t="str">
        <f>INDEX($J$20:$J$1603,MATCH($AH488,$B$20:$B$1603,0))</f>
        <v/>
      </c>
    </row>
    <row r="489" spans="1:47" x14ac:dyDescent="0.25">
      <c r="A489" t="s">
        <v>548</v>
      </c>
      <c r="B489" t="s">
        <v>542</v>
      </c>
      <c r="C489" t="s">
        <v>17</v>
      </c>
      <c r="D489" t="s">
        <v>18</v>
      </c>
      <c r="E489" s="1">
        <v>45542</v>
      </c>
      <c r="F489" s="1">
        <v>45572</v>
      </c>
      <c r="G489" t="s">
        <v>19</v>
      </c>
      <c r="H489">
        <v>75</v>
      </c>
      <c r="I489" s="23" t="str">
        <f>IF(AND(E489&lt;=EOMONTH('Step 1'!$C$7,0),F489&gt;='Step 1'!$C$7),"Yes","No")</f>
        <v>No</v>
      </c>
      <c r="J489" s="23" t="str">
        <f>IF(I489="Yes",IF(COUNTIFS($B$21:$B489,B489,$I$21:$I489,"Yes")=1,"Yes",""),"")</f>
        <v/>
      </c>
      <c r="K489" s="23" t="str">
        <f>IF(J489="Yes",IF(COUNTIFS($B:$B,B489,$F:$F,"&gt;="&amp;'Step 1'!$C$8)&gt;0,"Retained","Churned"),"")</f>
        <v/>
      </c>
      <c r="L489" s="24">
        <f>_xlfn.MINIFS($E:$E,$B:$B,B489)</f>
        <v>45356</v>
      </c>
      <c r="M489" s="24" t="str">
        <f>INDEX($C:$C,MATCH($L489,$E:$E,0))</f>
        <v>Pro</v>
      </c>
      <c r="N489" s="24" t="str">
        <f>INDEX($D:$D,MATCH($L489,$E:$E,0))</f>
        <v>Monthly</v>
      </c>
      <c r="O489" s="23" t="str">
        <f>INDEX('Step 2-12'!$W:$W,MATCH('Step 2-12'!$B489,'Step 2-12'!$R:$R,0))</f>
        <v>Other</v>
      </c>
      <c r="P489" s="23" t="str">
        <f>INDEX('Step 2-12'!$Z:$Z,MATCH('Step 2-12'!$B489,'Step 2-12'!$R:$R,0))</f>
        <v>Paid Search</v>
      </c>
      <c r="AG489" t="s">
        <v>2281</v>
      </c>
      <c r="AH489" t="s">
        <v>1499</v>
      </c>
      <c r="AI489" t="s">
        <v>1500</v>
      </c>
      <c r="AJ489" s="1">
        <v>45042</v>
      </c>
      <c r="AK489" t="s">
        <v>17</v>
      </c>
      <c r="AL489" t="s">
        <v>18</v>
      </c>
      <c r="AM489">
        <v>75</v>
      </c>
      <c r="AN489">
        <v>60</v>
      </c>
      <c r="AO489" s="24" t="str">
        <f>INDEX('Step 2-12'!$Z:$Z,MATCH('Step 2-12'!$AH489,'Step 2-12'!$R:$R,0))</f>
        <v>Paid Search</v>
      </c>
      <c r="AP489" s="24" t="str">
        <f>INDEX('Step 2-12'!$V:$V,MATCH('Step 2-12'!$AH489,'Step 2-12'!$R:$R,0))</f>
        <v>Europe</v>
      </c>
      <c r="AQ489" s="24" t="str">
        <f>INDEX('Step 2-12'!$W:$W,MATCH('Step 2-12'!$AH489,'Step 2-12'!$R:$R,0))</f>
        <v>Retail</v>
      </c>
      <c r="AR489" s="24" t="str">
        <f>INDEX('Step 2-12'!$X:$X,MATCH('Step 2-12'!$AH489,'Step 2-12'!$R:$R,0))</f>
        <v>SMBs</v>
      </c>
      <c r="AS489" s="23" t="str">
        <f>INDEX('Step 2-12'!$AA:$AA,MATCH('Step 2-12'!$AH489,'Step 2-12'!$R:$R,0))</f>
        <v>Basic</v>
      </c>
      <c r="AT489" s="23" t="str">
        <f>INDEX('Step 2-12'!$AB:$AB,MATCH('Step 2-12'!$AH489,'Step 2-12'!$R:$R,0))</f>
        <v>Monthly</v>
      </c>
      <c r="AU489" s="23" t="str">
        <f>INDEX($J$20:$J$1603,MATCH($AH489,$B$20:$B$1603,0))</f>
        <v/>
      </c>
    </row>
    <row r="490" spans="1:47" x14ac:dyDescent="0.25">
      <c r="A490" t="s">
        <v>549</v>
      </c>
      <c r="B490" t="s">
        <v>542</v>
      </c>
      <c r="C490" t="s">
        <v>17</v>
      </c>
      <c r="D490" t="s">
        <v>18</v>
      </c>
      <c r="E490" s="1">
        <v>45573</v>
      </c>
      <c r="F490" s="1">
        <v>45603</v>
      </c>
      <c r="G490" t="s">
        <v>73</v>
      </c>
      <c r="H490">
        <v>75</v>
      </c>
      <c r="I490" s="23" t="str">
        <f>IF(AND(E490&lt;=EOMONTH('Step 1'!$C$7,0),F490&gt;='Step 1'!$C$7),"Yes","No")</f>
        <v>No</v>
      </c>
      <c r="J490" s="23" t="str">
        <f>IF(I490="Yes",IF(COUNTIFS($B$21:$B490,B490,$I$21:$I490,"Yes")=1,"Yes",""),"")</f>
        <v/>
      </c>
      <c r="K490" s="23" t="str">
        <f>IF(J490="Yes",IF(COUNTIFS($B:$B,B490,$F:$F,"&gt;="&amp;'Step 1'!$C$8)&gt;0,"Retained","Churned"),"")</f>
        <v/>
      </c>
      <c r="L490" s="24">
        <f>_xlfn.MINIFS($E:$E,$B:$B,B490)</f>
        <v>45356</v>
      </c>
      <c r="M490" s="24" t="str">
        <f>INDEX($C:$C,MATCH($L490,$E:$E,0))</f>
        <v>Pro</v>
      </c>
      <c r="N490" s="24" t="str">
        <f>INDEX($D:$D,MATCH($L490,$E:$E,0))</f>
        <v>Monthly</v>
      </c>
      <c r="O490" s="23" t="str">
        <f>INDEX('Step 2-12'!$W:$W,MATCH('Step 2-12'!$B490,'Step 2-12'!$R:$R,0))</f>
        <v>Other</v>
      </c>
      <c r="P490" s="23" t="str">
        <f>INDEX('Step 2-12'!$Z:$Z,MATCH('Step 2-12'!$B490,'Step 2-12'!$R:$R,0))</f>
        <v>Paid Search</v>
      </c>
      <c r="AG490" t="s">
        <v>2282</v>
      </c>
      <c r="AH490" t="s">
        <v>1499</v>
      </c>
      <c r="AI490" t="s">
        <v>1500</v>
      </c>
      <c r="AJ490" s="1">
        <v>45072</v>
      </c>
      <c r="AK490" t="s">
        <v>17</v>
      </c>
      <c r="AL490" t="s">
        <v>18</v>
      </c>
      <c r="AM490">
        <v>75</v>
      </c>
      <c r="AN490">
        <v>60</v>
      </c>
      <c r="AO490" s="24" t="str">
        <f>INDEX('Step 2-12'!$Z:$Z,MATCH('Step 2-12'!$AH490,'Step 2-12'!$R:$R,0))</f>
        <v>Paid Search</v>
      </c>
      <c r="AP490" s="24" t="str">
        <f>INDEX('Step 2-12'!$V:$V,MATCH('Step 2-12'!$AH490,'Step 2-12'!$R:$R,0))</f>
        <v>Europe</v>
      </c>
      <c r="AQ490" s="24" t="str">
        <f>INDEX('Step 2-12'!$W:$W,MATCH('Step 2-12'!$AH490,'Step 2-12'!$R:$R,0))</f>
        <v>Retail</v>
      </c>
      <c r="AR490" s="24" t="str">
        <f>INDEX('Step 2-12'!$X:$X,MATCH('Step 2-12'!$AH490,'Step 2-12'!$R:$R,0))</f>
        <v>SMBs</v>
      </c>
      <c r="AS490" s="23" t="str">
        <f>INDEX('Step 2-12'!$AA:$AA,MATCH('Step 2-12'!$AH490,'Step 2-12'!$R:$R,0))</f>
        <v>Basic</v>
      </c>
      <c r="AT490" s="23" t="str">
        <f>INDEX('Step 2-12'!$AB:$AB,MATCH('Step 2-12'!$AH490,'Step 2-12'!$R:$R,0))</f>
        <v>Monthly</v>
      </c>
      <c r="AU490" s="23" t="str">
        <f>INDEX($J$20:$J$1603,MATCH($AH490,$B$20:$B$1603,0))</f>
        <v/>
      </c>
    </row>
    <row r="491" spans="1:47" x14ac:dyDescent="0.25">
      <c r="A491" t="s">
        <v>550</v>
      </c>
      <c r="B491" t="s">
        <v>542</v>
      </c>
      <c r="C491" t="s">
        <v>50</v>
      </c>
      <c r="D491" t="s">
        <v>18</v>
      </c>
      <c r="E491" s="1">
        <v>45604</v>
      </c>
      <c r="F491" s="1">
        <v>45620</v>
      </c>
      <c r="G491" t="s">
        <v>47</v>
      </c>
      <c r="H491">
        <v>135</v>
      </c>
      <c r="I491" s="23" t="str">
        <f>IF(AND(E491&lt;=EOMONTH('Step 1'!$C$7,0),F491&gt;='Step 1'!$C$7),"Yes","No")</f>
        <v>No</v>
      </c>
      <c r="J491" s="23" t="str">
        <f>IF(I491="Yes",IF(COUNTIFS($B$21:$B491,B491,$I$21:$I491,"Yes")=1,"Yes",""),"")</f>
        <v/>
      </c>
      <c r="K491" s="23" t="str">
        <f>IF(J491="Yes",IF(COUNTIFS($B:$B,B491,$F:$F,"&gt;="&amp;'Step 1'!$C$8)&gt;0,"Retained","Churned"),"")</f>
        <v/>
      </c>
      <c r="L491" s="24">
        <f>_xlfn.MINIFS($E:$E,$B:$B,B491)</f>
        <v>45356</v>
      </c>
      <c r="M491" s="24" t="str">
        <f>INDEX($C:$C,MATCH($L491,$E:$E,0))</f>
        <v>Pro</v>
      </c>
      <c r="N491" s="24" t="str">
        <f>INDEX($D:$D,MATCH($L491,$E:$E,0))</f>
        <v>Monthly</v>
      </c>
      <c r="O491" s="23" t="str">
        <f>INDEX('Step 2-12'!$W:$W,MATCH('Step 2-12'!$B491,'Step 2-12'!$R:$R,0))</f>
        <v>Other</v>
      </c>
      <c r="P491" s="23" t="str">
        <f>INDEX('Step 2-12'!$Z:$Z,MATCH('Step 2-12'!$B491,'Step 2-12'!$R:$R,0))</f>
        <v>Paid Search</v>
      </c>
      <c r="AG491" t="s">
        <v>2283</v>
      </c>
      <c r="AH491" t="s">
        <v>1499</v>
      </c>
      <c r="AI491" t="s">
        <v>1501</v>
      </c>
      <c r="AJ491" s="1">
        <v>45073</v>
      </c>
      <c r="AK491" t="s">
        <v>17</v>
      </c>
      <c r="AL491" t="s">
        <v>18</v>
      </c>
      <c r="AM491">
        <v>75</v>
      </c>
      <c r="AN491">
        <v>60</v>
      </c>
      <c r="AO491" s="24" t="str">
        <f>INDEX('Step 2-12'!$Z:$Z,MATCH('Step 2-12'!$AH491,'Step 2-12'!$R:$R,0))</f>
        <v>Paid Search</v>
      </c>
      <c r="AP491" s="24" t="str">
        <f>INDEX('Step 2-12'!$V:$V,MATCH('Step 2-12'!$AH491,'Step 2-12'!$R:$R,0))</f>
        <v>Europe</v>
      </c>
      <c r="AQ491" s="24" t="str">
        <f>INDEX('Step 2-12'!$W:$W,MATCH('Step 2-12'!$AH491,'Step 2-12'!$R:$R,0))</f>
        <v>Retail</v>
      </c>
      <c r="AR491" s="24" t="str">
        <f>INDEX('Step 2-12'!$X:$X,MATCH('Step 2-12'!$AH491,'Step 2-12'!$R:$R,0))</f>
        <v>SMBs</v>
      </c>
      <c r="AS491" s="23" t="str">
        <f>INDEX('Step 2-12'!$AA:$AA,MATCH('Step 2-12'!$AH491,'Step 2-12'!$R:$R,0))</f>
        <v>Basic</v>
      </c>
      <c r="AT491" s="23" t="str">
        <f>INDEX('Step 2-12'!$AB:$AB,MATCH('Step 2-12'!$AH491,'Step 2-12'!$R:$R,0))</f>
        <v>Monthly</v>
      </c>
      <c r="AU491" s="23" t="str">
        <f>INDEX($J$20:$J$1603,MATCH($AH491,$B$20:$B$1603,0))</f>
        <v/>
      </c>
    </row>
    <row r="492" spans="1:47" x14ac:dyDescent="0.25">
      <c r="A492" t="s">
        <v>551</v>
      </c>
      <c r="B492" t="s">
        <v>552</v>
      </c>
      <c r="C492" t="s">
        <v>50</v>
      </c>
      <c r="D492" t="s">
        <v>18</v>
      </c>
      <c r="E492" s="1">
        <v>45502</v>
      </c>
      <c r="F492" s="1">
        <v>45532</v>
      </c>
      <c r="G492" t="s">
        <v>19</v>
      </c>
      <c r="H492">
        <v>135</v>
      </c>
      <c r="I492" s="23" t="str">
        <f>IF(AND(E492&lt;=EOMONTH('Step 1'!$C$7,0),F492&gt;='Step 1'!$C$7),"Yes","No")</f>
        <v>No</v>
      </c>
      <c r="J492" s="23" t="str">
        <f>IF(I492="Yes",IF(COUNTIFS($B$21:$B492,B492,$I$21:$I492,"Yes")=1,"Yes",""),"")</f>
        <v/>
      </c>
      <c r="K492" s="23" t="str">
        <f>IF(J492="Yes",IF(COUNTIFS($B:$B,B492,$F:$F,"&gt;="&amp;'Step 1'!$C$8)&gt;0,"Retained","Churned"),"")</f>
        <v/>
      </c>
      <c r="L492" s="24">
        <f>_xlfn.MINIFS($E:$E,$B:$B,B492)</f>
        <v>45502</v>
      </c>
      <c r="M492" s="24" t="str">
        <f>INDEX($C:$C,MATCH($L492,$E:$E,0))</f>
        <v>Pro</v>
      </c>
      <c r="N492" s="24" t="str">
        <f>INDEX($D:$D,MATCH($L492,$E:$E,0))</f>
        <v>Monthly</v>
      </c>
      <c r="O492" s="23" t="str">
        <f>INDEX('Step 2-12'!$W:$W,MATCH('Step 2-12'!$B492,'Step 2-12'!$R:$R,0))</f>
        <v>Education</v>
      </c>
      <c r="P492" s="23" t="str">
        <f>INDEX('Step 2-12'!$Z:$Z,MATCH('Step 2-12'!$B492,'Step 2-12'!$R:$R,0))</f>
        <v>Social Media</v>
      </c>
      <c r="AG492" t="s">
        <v>2284</v>
      </c>
      <c r="AH492" t="s">
        <v>1499</v>
      </c>
      <c r="AI492" t="s">
        <v>1502</v>
      </c>
      <c r="AJ492" s="1">
        <v>45104</v>
      </c>
      <c r="AK492" t="s">
        <v>17</v>
      </c>
      <c r="AL492" t="s">
        <v>18</v>
      </c>
      <c r="AM492">
        <v>75</v>
      </c>
      <c r="AN492">
        <v>60</v>
      </c>
      <c r="AO492" s="24" t="str">
        <f>INDEX('Step 2-12'!$Z:$Z,MATCH('Step 2-12'!$AH492,'Step 2-12'!$R:$R,0))</f>
        <v>Paid Search</v>
      </c>
      <c r="AP492" s="24" t="str">
        <f>INDEX('Step 2-12'!$V:$V,MATCH('Step 2-12'!$AH492,'Step 2-12'!$R:$R,0))</f>
        <v>Europe</v>
      </c>
      <c r="AQ492" s="24" t="str">
        <f>INDEX('Step 2-12'!$W:$W,MATCH('Step 2-12'!$AH492,'Step 2-12'!$R:$R,0))</f>
        <v>Retail</v>
      </c>
      <c r="AR492" s="24" t="str">
        <f>INDEX('Step 2-12'!$X:$X,MATCH('Step 2-12'!$AH492,'Step 2-12'!$R:$R,0))</f>
        <v>SMBs</v>
      </c>
      <c r="AS492" s="23" t="str">
        <f>INDEX('Step 2-12'!$AA:$AA,MATCH('Step 2-12'!$AH492,'Step 2-12'!$R:$R,0))</f>
        <v>Basic</v>
      </c>
      <c r="AT492" s="23" t="str">
        <f>INDEX('Step 2-12'!$AB:$AB,MATCH('Step 2-12'!$AH492,'Step 2-12'!$R:$R,0))</f>
        <v>Monthly</v>
      </c>
      <c r="AU492" s="23" t="str">
        <f>INDEX($J$20:$J$1603,MATCH($AH492,$B$20:$B$1603,0))</f>
        <v/>
      </c>
    </row>
    <row r="493" spans="1:47" x14ac:dyDescent="0.25">
      <c r="A493" t="s">
        <v>553</v>
      </c>
      <c r="B493" t="s">
        <v>552</v>
      </c>
      <c r="C493" t="s">
        <v>50</v>
      </c>
      <c r="D493" t="s">
        <v>18</v>
      </c>
      <c r="E493" s="1">
        <v>45533</v>
      </c>
      <c r="F493" s="1">
        <v>45563</v>
      </c>
      <c r="G493" t="s">
        <v>19</v>
      </c>
      <c r="H493">
        <v>135</v>
      </c>
      <c r="I493" s="23" t="str">
        <f>IF(AND(E493&lt;=EOMONTH('Step 1'!$C$7,0),F493&gt;='Step 1'!$C$7),"Yes","No")</f>
        <v>No</v>
      </c>
      <c r="J493" s="23" t="str">
        <f>IF(I493="Yes",IF(COUNTIFS($B$21:$B493,B493,$I$21:$I493,"Yes")=1,"Yes",""),"")</f>
        <v/>
      </c>
      <c r="K493" s="23" t="str">
        <f>IF(J493="Yes",IF(COUNTIFS($B:$B,B493,$F:$F,"&gt;="&amp;'Step 1'!$C$8)&gt;0,"Retained","Churned"),"")</f>
        <v/>
      </c>
      <c r="L493" s="24">
        <f>_xlfn.MINIFS($E:$E,$B:$B,B493)</f>
        <v>45502</v>
      </c>
      <c r="M493" s="24" t="str">
        <f>INDEX($C:$C,MATCH($L493,$E:$E,0))</f>
        <v>Pro</v>
      </c>
      <c r="N493" s="24" t="str">
        <f>INDEX($D:$D,MATCH($L493,$E:$E,0))</f>
        <v>Monthly</v>
      </c>
      <c r="O493" s="23" t="str">
        <f>INDEX('Step 2-12'!$W:$W,MATCH('Step 2-12'!$B493,'Step 2-12'!$R:$R,0))</f>
        <v>Education</v>
      </c>
      <c r="P493" s="23" t="str">
        <f>INDEX('Step 2-12'!$Z:$Z,MATCH('Step 2-12'!$B493,'Step 2-12'!$R:$R,0))</f>
        <v>Social Media</v>
      </c>
      <c r="AG493" t="s">
        <v>2285</v>
      </c>
      <c r="AH493" t="s">
        <v>1499</v>
      </c>
      <c r="AI493" t="s">
        <v>1502</v>
      </c>
      <c r="AJ493" s="1">
        <v>45134</v>
      </c>
      <c r="AK493" t="s">
        <v>17</v>
      </c>
      <c r="AL493" t="s">
        <v>18</v>
      </c>
      <c r="AM493">
        <v>75</v>
      </c>
      <c r="AN493">
        <v>60</v>
      </c>
      <c r="AO493" s="24" t="str">
        <f>INDEX('Step 2-12'!$Z:$Z,MATCH('Step 2-12'!$AH493,'Step 2-12'!$R:$R,0))</f>
        <v>Paid Search</v>
      </c>
      <c r="AP493" s="24" t="str">
        <f>INDEX('Step 2-12'!$V:$V,MATCH('Step 2-12'!$AH493,'Step 2-12'!$R:$R,0))</f>
        <v>Europe</v>
      </c>
      <c r="AQ493" s="24" t="str">
        <f>INDEX('Step 2-12'!$W:$W,MATCH('Step 2-12'!$AH493,'Step 2-12'!$R:$R,0))</f>
        <v>Retail</v>
      </c>
      <c r="AR493" s="24" t="str">
        <f>INDEX('Step 2-12'!$X:$X,MATCH('Step 2-12'!$AH493,'Step 2-12'!$R:$R,0))</f>
        <v>SMBs</v>
      </c>
      <c r="AS493" s="23" t="str">
        <f>INDEX('Step 2-12'!$AA:$AA,MATCH('Step 2-12'!$AH493,'Step 2-12'!$R:$R,0))</f>
        <v>Basic</v>
      </c>
      <c r="AT493" s="23" t="str">
        <f>INDEX('Step 2-12'!$AB:$AB,MATCH('Step 2-12'!$AH493,'Step 2-12'!$R:$R,0))</f>
        <v>Monthly</v>
      </c>
      <c r="AU493" s="23" t="str">
        <f>INDEX($J$20:$J$1603,MATCH($AH493,$B$20:$B$1603,0))</f>
        <v/>
      </c>
    </row>
    <row r="494" spans="1:47" x14ac:dyDescent="0.25">
      <c r="A494" t="s">
        <v>554</v>
      </c>
      <c r="B494" t="s">
        <v>552</v>
      </c>
      <c r="C494" t="s">
        <v>50</v>
      </c>
      <c r="D494" t="s">
        <v>18</v>
      </c>
      <c r="E494" s="1">
        <v>45564</v>
      </c>
      <c r="F494" s="1">
        <v>45594</v>
      </c>
      <c r="G494" t="s">
        <v>19</v>
      </c>
      <c r="H494">
        <v>135</v>
      </c>
      <c r="I494" s="23" t="str">
        <f>IF(AND(E494&lt;=EOMONTH('Step 1'!$C$7,0),F494&gt;='Step 1'!$C$7),"Yes","No")</f>
        <v>No</v>
      </c>
      <c r="J494" s="23" t="str">
        <f>IF(I494="Yes",IF(COUNTIFS($B$21:$B494,B494,$I$21:$I494,"Yes")=1,"Yes",""),"")</f>
        <v/>
      </c>
      <c r="K494" s="23" t="str">
        <f>IF(J494="Yes",IF(COUNTIFS($B:$B,B494,$F:$F,"&gt;="&amp;'Step 1'!$C$8)&gt;0,"Retained","Churned"),"")</f>
        <v/>
      </c>
      <c r="L494" s="24">
        <f>_xlfn.MINIFS($E:$E,$B:$B,B494)</f>
        <v>45502</v>
      </c>
      <c r="M494" s="24" t="str">
        <f>INDEX($C:$C,MATCH($L494,$E:$E,0))</f>
        <v>Pro</v>
      </c>
      <c r="N494" s="24" t="str">
        <f>INDEX($D:$D,MATCH($L494,$E:$E,0))</f>
        <v>Monthly</v>
      </c>
      <c r="O494" s="23" t="str">
        <f>INDEX('Step 2-12'!$W:$W,MATCH('Step 2-12'!$B494,'Step 2-12'!$R:$R,0))</f>
        <v>Education</v>
      </c>
      <c r="P494" s="23" t="str">
        <f>INDEX('Step 2-12'!$Z:$Z,MATCH('Step 2-12'!$B494,'Step 2-12'!$R:$R,0))</f>
        <v>Social Media</v>
      </c>
      <c r="AG494" t="s">
        <v>2286</v>
      </c>
      <c r="AH494" t="s">
        <v>1499</v>
      </c>
      <c r="AI494" t="s">
        <v>1503</v>
      </c>
      <c r="AJ494" s="1">
        <v>45135</v>
      </c>
      <c r="AK494" t="s">
        <v>17</v>
      </c>
      <c r="AL494" t="s">
        <v>18</v>
      </c>
      <c r="AM494">
        <v>75</v>
      </c>
      <c r="AN494">
        <v>60</v>
      </c>
      <c r="AO494" s="24" t="str">
        <f>INDEX('Step 2-12'!$Z:$Z,MATCH('Step 2-12'!$AH494,'Step 2-12'!$R:$R,0))</f>
        <v>Paid Search</v>
      </c>
      <c r="AP494" s="24" t="str">
        <f>INDEX('Step 2-12'!$V:$V,MATCH('Step 2-12'!$AH494,'Step 2-12'!$R:$R,0))</f>
        <v>Europe</v>
      </c>
      <c r="AQ494" s="24" t="str">
        <f>INDEX('Step 2-12'!$W:$W,MATCH('Step 2-12'!$AH494,'Step 2-12'!$R:$R,0))</f>
        <v>Retail</v>
      </c>
      <c r="AR494" s="24" t="str">
        <f>INDEX('Step 2-12'!$X:$X,MATCH('Step 2-12'!$AH494,'Step 2-12'!$R:$R,0))</f>
        <v>SMBs</v>
      </c>
      <c r="AS494" s="23" t="str">
        <f>INDEX('Step 2-12'!$AA:$AA,MATCH('Step 2-12'!$AH494,'Step 2-12'!$R:$R,0))</f>
        <v>Basic</v>
      </c>
      <c r="AT494" s="23" t="str">
        <f>INDEX('Step 2-12'!$AB:$AB,MATCH('Step 2-12'!$AH494,'Step 2-12'!$R:$R,0))</f>
        <v>Monthly</v>
      </c>
      <c r="AU494" s="23" t="str">
        <f>INDEX($J$20:$J$1603,MATCH($AH494,$B$20:$B$1603,0))</f>
        <v/>
      </c>
    </row>
    <row r="495" spans="1:47" x14ac:dyDescent="0.25">
      <c r="A495" t="s">
        <v>555</v>
      </c>
      <c r="B495" t="s">
        <v>552</v>
      </c>
      <c r="C495" t="s">
        <v>50</v>
      </c>
      <c r="D495" t="s">
        <v>18</v>
      </c>
      <c r="E495" s="1">
        <v>45595</v>
      </c>
      <c r="F495" s="1">
        <v>45625</v>
      </c>
      <c r="G495" t="s">
        <v>19</v>
      </c>
      <c r="H495">
        <v>135</v>
      </c>
      <c r="I495" s="23" t="str">
        <f>IF(AND(E495&lt;=EOMONTH('Step 1'!$C$7,0),F495&gt;='Step 1'!$C$7),"Yes","No")</f>
        <v>No</v>
      </c>
      <c r="J495" s="23" t="str">
        <f>IF(I495="Yes",IF(COUNTIFS($B$21:$B495,B495,$I$21:$I495,"Yes")=1,"Yes",""),"")</f>
        <v/>
      </c>
      <c r="K495" s="23" t="str">
        <f>IF(J495="Yes",IF(COUNTIFS($B:$B,B495,$F:$F,"&gt;="&amp;'Step 1'!$C$8)&gt;0,"Retained","Churned"),"")</f>
        <v/>
      </c>
      <c r="L495" s="24">
        <f>_xlfn.MINIFS($E:$E,$B:$B,B495)</f>
        <v>45502</v>
      </c>
      <c r="M495" s="24" t="str">
        <f>INDEX($C:$C,MATCH($L495,$E:$E,0))</f>
        <v>Pro</v>
      </c>
      <c r="N495" s="24" t="str">
        <f>INDEX($D:$D,MATCH($L495,$E:$E,0))</f>
        <v>Monthly</v>
      </c>
      <c r="O495" s="23" t="str">
        <f>INDEX('Step 2-12'!$W:$W,MATCH('Step 2-12'!$B495,'Step 2-12'!$R:$R,0))</f>
        <v>Education</v>
      </c>
      <c r="P495" s="23" t="str">
        <f>INDEX('Step 2-12'!$Z:$Z,MATCH('Step 2-12'!$B495,'Step 2-12'!$R:$R,0))</f>
        <v>Social Media</v>
      </c>
      <c r="AG495" t="s">
        <v>2287</v>
      </c>
      <c r="AH495" t="s">
        <v>1499</v>
      </c>
      <c r="AI495" t="s">
        <v>1504</v>
      </c>
      <c r="AJ495" s="1">
        <v>45166</v>
      </c>
      <c r="AK495" t="s">
        <v>17</v>
      </c>
      <c r="AL495" t="s">
        <v>18</v>
      </c>
      <c r="AM495">
        <v>75</v>
      </c>
      <c r="AN495">
        <v>60</v>
      </c>
      <c r="AO495" s="24" t="str">
        <f>INDEX('Step 2-12'!$Z:$Z,MATCH('Step 2-12'!$AH495,'Step 2-12'!$R:$R,0))</f>
        <v>Paid Search</v>
      </c>
      <c r="AP495" s="24" t="str">
        <f>INDEX('Step 2-12'!$V:$V,MATCH('Step 2-12'!$AH495,'Step 2-12'!$R:$R,0))</f>
        <v>Europe</v>
      </c>
      <c r="AQ495" s="24" t="str">
        <f>INDEX('Step 2-12'!$W:$W,MATCH('Step 2-12'!$AH495,'Step 2-12'!$R:$R,0))</f>
        <v>Retail</v>
      </c>
      <c r="AR495" s="24" t="str">
        <f>INDEX('Step 2-12'!$X:$X,MATCH('Step 2-12'!$AH495,'Step 2-12'!$R:$R,0))</f>
        <v>SMBs</v>
      </c>
      <c r="AS495" s="23" t="str">
        <f>INDEX('Step 2-12'!$AA:$AA,MATCH('Step 2-12'!$AH495,'Step 2-12'!$R:$R,0))</f>
        <v>Basic</v>
      </c>
      <c r="AT495" s="23" t="str">
        <f>INDEX('Step 2-12'!$AB:$AB,MATCH('Step 2-12'!$AH495,'Step 2-12'!$R:$R,0))</f>
        <v>Monthly</v>
      </c>
      <c r="AU495" s="23" t="str">
        <f>INDEX($J$20:$J$1603,MATCH($AH495,$B$20:$B$1603,0))</f>
        <v/>
      </c>
    </row>
    <row r="496" spans="1:47" x14ac:dyDescent="0.25">
      <c r="A496" t="s">
        <v>556</v>
      </c>
      <c r="B496" t="s">
        <v>552</v>
      </c>
      <c r="C496" t="s">
        <v>50</v>
      </c>
      <c r="D496" t="s">
        <v>18</v>
      </c>
      <c r="E496" s="1">
        <v>45626</v>
      </c>
      <c r="F496" s="1">
        <v>45656</v>
      </c>
      <c r="G496" t="s">
        <v>19</v>
      </c>
      <c r="H496">
        <v>135</v>
      </c>
      <c r="I496" s="23" t="str">
        <f>IF(AND(E496&lt;=EOMONTH('Step 1'!$C$7,0),F496&gt;='Step 1'!$C$7),"Yes","No")</f>
        <v>No</v>
      </c>
      <c r="J496" s="23" t="str">
        <f>IF(I496="Yes",IF(COUNTIFS($B$21:$B496,B496,$I$21:$I496,"Yes")=1,"Yes",""),"")</f>
        <v/>
      </c>
      <c r="K496" s="23" t="str">
        <f>IF(J496="Yes",IF(COUNTIFS($B:$B,B496,$F:$F,"&gt;="&amp;'Step 1'!$C$8)&gt;0,"Retained","Churned"),"")</f>
        <v/>
      </c>
      <c r="L496" s="24">
        <f>_xlfn.MINIFS($E:$E,$B:$B,B496)</f>
        <v>45502</v>
      </c>
      <c r="M496" s="24" t="str">
        <f>INDEX($C:$C,MATCH($L496,$E:$E,0))</f>
        <v>Pro</v>
      </c>
      <c r="N496" s="24" t="str">
        <f>INDEX($D:$D,MATCH($L496,$E:$E,0))</f>
        <v>Monthly</v>
      </c>
      <c r="O496" s="23" t="str">
        <f>INDEX('Step 2-12'!$W:$W,MATCH('Step 2-12'!$B496,'Step 2-12'!$R:$R,0))</f>
        <v>Education</v>
      </c>
      <c r="P496" s="23" t="str">
        <f>INDEX('Step 2-12'!$Z:$Z,MATCH('Step 2-12'!$B496,'Step 2-12'!$R:$R,0))</f>
        <v>Social Media</v>
      </c>
      <c r="AG496" t="s">
        <v>2288</v>
      </c>
      <c r="AH496" t="s">
        <v>1499</v>
      </c>
      <c r="AI496" t="s">
        <v>1505</v>
      </c>
      <c r="AJ496" s="1">
        <v>45197</v>
      </c>
      <c r="AK496" t="s">
        <v>17</v>
      </c>
      <c r="AL496" t="s">
        <v>18</v>
      </c>
      <c r="AM496">
        <v>75</v>
      </c>
      <c r="AN496">
        <v>60</v>
      </c>
      <c r="AO496" s="24" t="str">
        <f>INDEX('Step 2-12'!$Z:$Z,MATCH('Step 2-12'!$AH496,'Step 2-12'!$R:$R,0))</f>
        <v>Paid Search</v>
      </c>
      <c r="AP496" s="24" t="str">
        <f>INDEX('Step 2-12'!$V:$V,MATCH('Step 2-12'!$AH496,'Step 2-12'!$R:$R,0))</f>
        <v>Europe</v>
      </c>
      <c r="AQ496" s="24" t="str">
        <f>INDEX('Step 2-12'!$W:$W,MATCH('Step 2-12'!$AH496,'Step 2-12'!$R:$R,0))</f>
        <v>Retail</v>
      </c>
      <c r="AR496" s="24" t="str">
        <f>INDEX('Step 2-12'!$X:$X,MATCH('Step 2-12'!$AH496,'Step 2-12'!$R:$R,0))</f>
        <v>SMBs</v>
      </c>
      <c r="AS496" s="23" t="str">
        <f>INDEX('Step 2-12'!$AA:$AA,MATCH('Step 2-12'!$AH496,'Step 2-12'!$R:$R,0))</f>
        <v>Basic</v>
      </c>
      <c r="AT496" s="23" t="str">
        <f>INDEX('Step 2-12'!$AB:$AB,MATCH('Step 2-12'!$AH496,'Step 2-12'!$R:$R,0))</f>
        <v>Monthly</v>
      </c>
      <c r="AU496" s="23" t="str">
        <f>INDEX($J$20:$J$1603,MATCH($AH496,$B$20:$B$1603,0))</f>
        <v/>
      </c>
    </row>
    <row r="497" spans="1:47" x14ac:dyDescent="0.25">
      <c r="A497" t="s">
        <v>557</v>
      </c>
      <c r="B497" t="s">
        <v>552</v>
      </c>
      <c r="C497" t="s">
        <v>50</v>
      </c>
      <c r="D497" t="s">
        <v>18</v>
      </c>
      <c r="E497" s="1">
        <v>45657</v>
      </c>
      <c r="F497" s="1">
        <v>45658</v>
      </c>
      <c r="G497" t="s">
        <v>19</v>
      </c>
      <c r="H497">
        <v>135</v>
      </c>
      <c r="I497" s="23" t="str">
        <f>IF(AND(E497&lt;=EOMONTH('Step 1'!$C$7,0),F497&gt;='Step 1'!$C$7),"Yes","No")</f>
        <v>No</v>
      </c>
      <c r="J497" s="23" t="str">
        <f>IF(I497="Yes",IF(COUNTIFS($B$21:$B497,B497,$I$21:$I497,"Yes")=1,"Yes",""),"")</f>
        <v/>
      </c>
      <c r="K497" s="23" t="str">
        <f>IF(J497="Yes",IF(COUNTIFS($B:$B,B497,$F:$F,"&gt;="&amp;'Step 1'!$C$8)&gt;0,"Retained","Churned"),"")</f>
        <v/>
      </c>
      <c r="L497" s="24">
        <f>_xlfn.MINIFS($E:$E,$B:$B,B497)</f>
        <v>45502</v>
      </c>
      <c r="M497" s="24" t="str">
        <f>INDEX($C:$C,MATCH($L497,$E:$E,0))</f>
        <v>Pro</v>
      </c>
      <c r="N497" s="24" t="str">
        <f>INDEX($D:$D,MATCH($L497,$E:$E,0))</f>
        <v>Monthly</v>
      </c>
      <c r="O497" s="23" t="str">
        <f>INDEX('Step 2-12'!$W:$W,MATCH('Step 2-12'!$B497,'Step 2-12'!$R:$R,0))</f>
        <v>Education</v>
      </c>
      <c r="P497" s="23" t="str">
        <f>INDEX('Step 2-12'!$Z:$Z,MATCH('Step 2-12'!$B497,'Step 2-12'!$R:$R,0))</f>
        <v>Social Media</v>
      </c>
      <c r="AG497" t="s">
        <v>2289</v>
      </c>
      <c r="AH497" t="s">
        <v>1499</v>
      </c>
      <c r="AI497" t="s">
        <v>1505</v>
      </c>
      <c r="AJ497" s="1">
        <v>45227</v>
      </c>
      <c r="AK497" t="s">
        <v>17</v>
      </c>
      <c r="AL497" t="s">
        <v>18</v>
      </c>
      <c r="AM497">
        <v>75</v>
      </c>
      <c r="AN497">
        <v>60</v>
      </c>
      <c r="AO497" s="24" t="str">
        <f>INDEX('Step 2-12'!$Z:$Z,MATCH('Step 2-12'!$AH497,'Step 2-12'!$R:$R,0))</f>
        <v>Paid Search</v>
      </c>
      <c r="AP497" s="24" t="str">
        <f>INDEX('Step 2-12'!$V:$V,MATCH('Step 2-12'!$AH497,'Step 2-12'!$R:$R,0))</f>
        <v>Europe</v>
      </c>
      <c r="AQ497" s="24" t="str">
        <f>INDEX('Step 2-12'!$W:$W,MATCH('Step 2-12'!$AH497,'Step 2-12'!$R:$R,0))</f>
        <v>Retail</v>
      </c>
      <c r="AR497" s="24" t="str">
        <f>INDEX('Step 2-12'!$X:$X,MATCH('Step 2-12'!$AH497,'Step 2-12'!$R:$R,0))</f>
        <v>SMBs</v>
      </c>
      <c r="AS497" s="23" t="str">
        <f>INDEX('Step 2-12'!$AA:$AA,MATCH('Step 2-12'!$AH497,'Step 2-12'!$R:$R,0))</f>
        <v>Basic</v>
      </c>
      <c r="AT497" s="23" t="str">
        <f>INDEX('Step 2-12'!$AB:$AB,MATCH('Step 2-12'!$AH497,'Step 2-12'!$R:$R,0))</f>
        <v>Monthly</v>
      </c>
      <c r="AU497" s="23" t="str">
        <f>INDEX($J$20:$J$1603,MATCH($AH497,$B$20:$B$1603,0))</f>
        <v/>
      </c>
    </row>
    <row r="498" spans="1:47" x14ac:dyDescent="0.25">
      <c r="A498" t="s">
        <v>558</v>
      </c>
      <c r="B498" t="s">
        <v>559</v>
      </c>
      <c r="C498" t="s">
        <v>17</v>
      </c>
      <c r="D498" t="s">
        <v>51</v>
      </c>
      <c r="E498" s="1">
        <v>44818</v>
      </c>
      <c r="F498" s="1">
        <v>45089</v>
      </c>
      <c r="G498" t="s">
        <v>47</v>
      </c>
      <c r="H498">
        <v>50</v>
      </c>
      <c r="I498" s="23" t="str">
        <f>IF(AND(E498&lt;=EOMONTH('Step 1'!$C$7,0),F498&gt;='Step 1'!$C$7),"Yes","No")</f>
        <v>Yes</v>
      </c>
      <c r="J498" s="23" t="str">
        <f>IF(I498="Yes",IF(COUNTIFS($B$21:$B498,B498,$I$21:$I498,"Yes")=1,"Yes",""),"")</f>
        <v>Yes</v>
      </c>
      <c r="K498" s="23" t="str">
        <f>IF(J498="Yes",IF(COUNTIFS($B:$B,B498,$F:$F,"&gt;="&amp;'Step 1'!$C$8)&gt;0,"Retained","Churned"),"")</f>
        <v>Churned</v>
      </c>
      <c r="L498" s="24">
        <f>_xlfn.MINIFS($E:$E,$B:$B,B498)</f>
        <v>44818</v>
      </c>
      <c r="M498" s="24" t="str">
        <f>INDEX($C:$C,MATCH($L498,$E:$E,0))</f>
        <v>Basic</v>
      </c>
      <c r="N498" s="24" t="str">
        <f>INDEX($D:$D,MATCH($L498,$E:$E,0))</f>
        <v>Monthly</v>
      </c>
      <c r="O498" s="23" t="str">
        <f>INDEX('Step 2-12'!$W:$W,MATCH('Step 2-12'!$B498,'Step 2-12'!$R:$R,0))</f>
        <v>Tech</v>
      </c>
      <c r="P498" s="23" t="str">
        <f>INDEX('Step 2-12'!$Z:$Z,MATCH('Step 2-12'!$B498,'Step 2-12'!$R:$R,0))</f>
        <v>Paid Search</v>
      </c>
      <c r="AG498" t="s">
        <v>2290</v>
      </c>
      <c r="AH498" t="s">
        <v>1499</v>
      </c>
      <c r="AI498" t="s">
        <v>1506</v>
      </c>
      <c r="AJ498" s="1">
        <v>45228</v>
      </c>
      <c r="AK498" t="s">
        <v>17</v>
      </c>
      <c r="AL498" t="s">
        <v>18</v>
      </c>
      <c r="AM498">
        <v>75</v>
      </c>
      <c r="AN498">
        <v>60</v>
      </c>
      <c r="AO498" s="24" t="str">
        <f>INDEX('Step 2-12'!$Z:$Z,MATCH('Step 2-12'!$AH498,'Step 2-12'!$R:$R,0))</f>
        <v>Paid Search</v>
      </c>
      <c r="AP498" s="24" t="str">
        <f>INDEX('Step 2-12'!$V:$V,MATCH('Step 2-12'!$AH498,'Step 2-12'!$R:$R,0))</f>
        <v>Europe</v>
      </c>
      <c r="AQ498" s="24" t="str">
        <f>INDEX('Step 2-12'!$W:$W,MATCH('Step 2-12'!$AH498,'Step 2-12'!$R:$R,0))</f>
        <v>Retail</v>
      </c>
      <c r="AR498" s="24" t="str">
        <f>INDEX('Step 2-12'!$X:$X,MATCH('Step 2-12'!$AH498,'Step 2-12'!$R:$R,0))</f>
        <v>SMBs</v>
      </c>
      <c r="AS498" s="23" t="str">
        <f>INDEX('Step 2-12'!$AA:$AA,MATCH('Step 2-12'!$AH498,'Step 2-12'!$R:$R,0))</f>
        <v>Basic</v>
      </c>
      <c r="AT498" s="23" t="str">
        <f>INDEX('Step 2-12'!$AB:$AB,MATCH('Step 2-12'!$AH498,'Step 2-12'!$R:$R,0))</f>
        <v>Monthly</v>
      </c>
      <c r="AU498" s="23" t="str">
        <f>INDEX($J$20:$J$1603,MATCH($AH498,$B$20:$B$1603,0))</f>
        <v/>
      </c>
    </row>
    <row r="499" spans="1:47" x14ac:dyDescent="0.25">
      <c r="A499" t="s">
        <v>560</v>
      </c>
      <c r="B499" t="s">
        <v>561</v>
      </c>
      <c r="C499" t="s">
        <v>17</v>
      </c>
      <c r="D499" t="s">
        <v>18</v>
      </c>
      <c r="E499" s="1">
        <v>44709</v>
      </c>
      <c r="F499" s="1">
        <v>44739</v>
      </c>
      <c r="G499" t="s">
        <v>19</v>
      </c>
      <c r="H499">
        <v>75</v>
      </c>
      <c r="I499" s="23" t="str">
        <f>IF(AND(E499&lt;=EOMONTH('Step 1'!$C$7,0),F499&gt;='Step 1'!$C$7),"Yes","No")</f>
        <v>No</v>
      </c>
      <c r="J499" s="23" t="str">
        <f>IF(I499="Yes",IF(COUNTIFS($B$21:$B499,B499,$I$21:$I499,"Yes")=1,"Yes",""),"")</f>
        <v/>
      </c>
      <c r="K499" s="23" t="str">
        <f>IF(J499="Yes",IF(COUNTIFS($B:$B,B499,$F:$F,"&gt;="&amp;'Step 1'!$C$8)&gt;0,"Retained","Churned"),"")</f>
        <v/>
      </c>
      <c r="L499" s="24">
        <f>_xlfn.MINIFS($E:$E,$B:$B,B499)</f>
        <v>44709</v>
      </c>
      <c r="M499" s="24" t="str">
        <f>INDEX($C:$C,MATCH($L499,$E:$E,0))</f>
        <v>Basic</v>
      </c>
      <c r="N499" s="24" t="str">
        <f>INDEX($D:$D,MATCH($L499,$E:$E,0))</f>
        <v>Monthly</v>
      </c>
      <c r="O499" s="23" t="str">
        <f>INDEX('Step 2-12'!$W:$W,MATCH('Step 2-12'!$B499,'Step 2-12'!$R:$R,0))</f>
        <v>Tech</v>
      </c>
      <c r="P499" s="23" t="str">
        <f>INDEX('Step 2-12'!$Z:$Z,MATCH('Step 2-12'!$B499,'Step 2-12'!$R:$R,0))</f>
        <v>Social Media</v>
      </c>
      <c r="AG499" t="s">
        <v>2291</v>
      </c>
      <c r="AH499" t="s">
        <v>1499</v>
      </c>
      <c r="AI499" t="s">
        <v>1507</v>
      </c>
      <c r="AJ499" s="1">
        <v>45259</v>
      </c>
      <c r="AK499" t="s">
        <v>17</v>
      </c>
      <c r="AL499" t="s">
        <v>18</v>
      </c>
      <c r="AM499">
        <v>75</v>
      </c>
      <c r="AN499">
        <v>60</v>
      </c>
      <c r="AO499" s="24" t="str">
        <f>INDEX('Step 2-12'!$Z:$Z,MATCH('Step 2-12'!$AH499,'Step 2-12'!$R:$R,0))</f>
        <v>Paid Search</v>
      </c>
      <c r="AP499" s="24" t="str">
        <f>INDEX('Step 2-12'!$V:$V,MATCH('Step 2-12'!$AH499,'Step 2-12'!$R:$R,0))</f>
        <v>Europe</v>
      </c>
      <c r="AQ499" s="24" t="str">
        <f>INDEX('Step 2-12'!$W:$W,MATCH('Step 2-12'!$AH499,'Step 2-12'!$R:$R,0))</f>
        <v>Retail</v>
      </c>
      <c r="AR499" s="24" t="str">
        <f>INDEX('Step 2-12'!$X:$X,MATCH('Step 2-12'!$AH499,'Step 2-12'!$R:$R,0))</f>
        <v>SMBs</v>
      </c>
      <c r="AS499" s="23" t="str">
        <f>INDEX('Step 2-12'!$AA:$AA,MATCH('Step 2-12'!$AH499,'Step 2-12'!$R:$R,0))</f>
        <v>Basic</v>
      </c>
      <c r="AT499" s="23" t="str">
        <f>INDEX('Step 2-12'!$AB:$AB,MATCH('Step 2-12'!$AH499,'Step 2-12'!$R:$R,0))</f>
        <v>Monthly</v>
      </c>
      <c r="AU499" s="23" t="str">
        <f>INDEX($J$20:$J$1603,MATCH($AH499,$B$20:$B$1603,0))</f>
        <v/>
      </c>
    </row>
    <row r="500" spans="1:47" x14ac:dyDescent="0.25">
      <c r="A500" t="s">
        <v>562</v>
      </c>
      <c r="B500" t="s">
        <v>561</v>
      </c>
      <c r="C500" t="s">
        <v>17</v>
      </c>
      <c r="D500" t="s">
        <v>18</v>
      </c>
      <c r="E500" s="1">
        <v>44740</v>
      </c>
      <c r="F500" s="1">
        <v>44746</v>
      </c>
      <c r="G500" t="s">
        <v>47</v>
      </c>
      <c r="H500">
        <v>75</v>
      </c>
      <c r="I500" s="23" t="str">
        <f>IF(AND(E500&lt;=EOMONTH('Step 1'!$C$7,0),F500&gt;='Step 1'!$C$7),"Yes","No")</f>
        <v>No</v>
      </c>
      <c r="J500" s="23" t="str">
        <f>IF(I500="Yes",IF(COUNTIFS($B$21:$B500,B500,$I$21:$I500,"Yes")=1,"Yes",""),"")</f>
        <v/>
      </c>
      <c r="K500" s="23" t="str">
        <f>IF(J500="Yes",IF(COUNTIFS($B:$B,B500,$F:$F,"&gt;="&amp;'Step 1'!$C$8)&gt;0,"Retained","Churned"),"")</f>
        <v/>
      </c>
      <c r="L500" s="24">
        <f>_xlfn.MINIFS($E:$E,$B:$B,B500)</f>
        <v>44709</v>
      </c>
      <c r="M500" s="24" t="str">
        <f>INDEX($C:$C,MATCH($L500,$E:$E,0))</f>
        <v>Basic</v>
      </c>
      <c r="N500" s="24" t="str">
        <f>INDEX($D:$D,MATCH($L500,$E:$E,0))</f>
        <v>Monthly</v>
      </c>
      <c r="O500" s="23" t="str">
        <f>INDEX('Step 2-12'!$W:$W,MATCH('Step 2-12'!$B500,'Step 2-12'!$R:$R,0))</f>
        <v>Tech</v>
      </c>
      <c r="P500" s="23" t="str">
        <f>INDEX('Step 2-12'!$Z:$Z,MATCH('Step 2-12'!$B500,'Step 2-12'!$R:$R,0))</f>
        <v>Social Media</v>
      </c>
      <c r="AG500" t="s">
        <v>2292</v>
      </c>
      <c r="AH500" t="s">
        <v>1499</v>
      </c>
      <c r="AI500" t="s">
        <v>1507</v>
      </c>
      <c r="AJ500" s="1">
        <v>45289</v>
      </c>
      <c r="AK500" t="s">
        <v>17</v>
      </c>
      <c r="AL500" t="s">
        <v>18</v>
      </c>
      <c r="AM500">
        <v>75</v>
      </c>
      <c r="AN500">
        <v>60</v>
      </c>
      <c r="AO500" s="24" t="str">
        <f>INDEX('Step 2-12'!$Z:$Z,MATCH('Step 2-12'!$AH500,'Step 2-12'!$R:$R,0))</f>
        <v>Paid Search</v>
      </c>
      <c r="AP500" s="24" t="str">
        <f>INDEX('Step 2-12'!$V:$V,MATCH('Step 2-12'!$AH500,'Step 2-12'!$R:$R,0))</f>
        <v>Europe</v>
      </c>
      <c r="AQ500" s="24" t="str">
        <f>INDEX('Step 2-12'!$W:$W,MATCH('Step 2-12'!$AH500,'Step 2-12'!$R:$R,0))</f>
        <v>Retail</v>
      </c>
      <c r="AR500" s="24" t="str">
        <f>INDEX('Step 2-12'!$X:$X,MATCH('Step 2-12'!$AH500,'Step 2-12'!$R:$R,0))</f>
        <v>SMBs</v>
      </c>
      <c r="AS500" s="23" t="str">
        <f>INDEX('Step 2-12'!$AA:$AA,MATCH('Step 2-12'!$AH500,'Step 2-12'!$R:$R,0))</f>
        <v>Basic</v>
      </c>
      <c r="AT500" s="23" t="str">
        <f>INDEX('Step 2-12'!$AB:$AB,MATCH('Step 2-12'!$AH500,'Step 2-12'!$R:$R,0))</f>
        <v>Monthly</v>
      </c>
      <c r="AU500" s="23" t="str">
        <f>INDEX($J$20:$J$1603,MATCH($AH500,$B$20:$B$1603,0))</f>
        <v/>
      </c>
    </row>
    <row r="501" spans="1:47" x14ac:dyDescent="0.25">
      <c r="A501" t="s">
        <v>563</v>
      </c>
      <c r="B501" t="s">
        <v>564</v>
      </c>
      <c r="C501" t="s">
        <v>50</v>
      </c>
      <c r="D501" t="s">
        <v>18</v>
      </c>
      <c r="E501" s="1">
        <v>45344</v>
      </c>
      <c r="F501" s="1">
        <v>45374</v>
      </c>
      <c r="G501" t="s">
        <v>19</v>
      </c>
      <c r="H501">
        <v>135</v>
      </c>
      <c r="I501" s="23" t="str">
        <f>IF(AND(E501&lt;=EOMONTH('Step 1'!$C$7,0),F501&gt;='Step 1'!$C$7),"Yes","No")</f>
        <v>No</v>
      </c>
      <c r="J501" s="23" t="str">
        <f>IF(I501="Yes",IF(COUNTIFS($B$21:$B501,B501,$I$21:$I501,"Yes")=1,"Yes",""),"")</f>
        <v/>
      </c>
      <c r="K501" s="23" t="str">
        <f>IF(J501="Yes",IF(COUNTIFS($B:$B,B501,$F:$F,"&gt;="&amp;'Step 1'!$C$8)&gt;0,"Retained","Churned"),"")</f>
        <v/>
      </c>
      <c r="L501" s="24">
        <f>_xlfn.MINIFS($E:$E,$B:$B,B501)</f>
        <v>45344</v>
      </c>
      <c r="M501" s="24" t="str">
        <f>INDEX($C:$C,MATCH($L501,$E:$E,0))</f>
        <v>Enterprise</v>
      </c>
      <c r="N501" s="24" t="str">
        <f>INDEX($D:$D,MATCH($L501,$E:$E,0))</f>
        <v>Annual</v>
      </c>
      <c r="O501" s="23" t="str">
        <f>INDEX('Step 2-12'!$W:$W,MATCH('Step 2-12'!$B501,'Step 2-12'!$R:$R,0))</f>
        <v>Education</v>
      </c>
      <c r="P501" s="23" t="str">
        <f>INDEX('Step 2-12'!$Z:$Z,MATCH('Step 2-12'!$B501,'Step 2-12'!$R:$R,0))</f>
        <v>Paid Search</v>
      </c>
      <c r="AG501" t="s">
        <v>2293</v>
      </c>
      <c r="AH501" t="s">
        <v>1499</v>
      </c>
      <c r="AI501" t="s">
        <v>1508</v>
      </c>
      <c r="AJ501" s="1">
        <v>45290</v>
      </c>
      <c r="AK501" t="s">
        <v>17</v>
      </c>
      <c r="AL501" t="s">
        <v>18</v>
      </c>
      <c r="AM501">
        <v>75</v>
      </c>
      <c r="AN501">
        <v>60</v>
      </c>
      <c r="AO501" s="24" t="str">
        <f>INDEX('Step 2-12'!$Z:$Z,MATCH('Step 2-12'!$AH501,'Step 2-12'!$R:$R,0))</f>
        <v>Paid Search</v>
      </c>
      <c r="AP501" s="24" t="str">
        <f>INDEX('Step 2-12'!$V:$V,MATCH('Step 2-12'!$AH501,'Step 2-12'!$R:$R,0))</f>
        <v>Europe</v>
      </c>
      <c r="AQ501" s="24" t="str">
        <f>INDEX('Step 2-12'!$W:$W,MATCH('Step 2-12'!$AH501,'Step 2-12'!$R:$R,0))</f>
        <v>Retail</v>
      </c>
      <c r="AR501" s="24" t="str">
        <f>INDEX('Step 2-12'!$X:$X,MATCH('Step 2-12'!$AH501,'Step 2-12'!$R:$R,0))</f>
        <v>SMBs</v>
      </c>
      <c r="AS501" s="23" t="str">
        <f>INDEX('Step 2-12'!$AA:$AA,MATCH('Step 2-12'!$AH501,'Step 2-12'!$R:$R,0))</f>
        <v>Basic</v>
      </c>
      <c r="AT501" s="23" t="str">
        <f>INDEX('Step 2-12'!$AB:$AB,MATCH('Step 2-12'!$AH501,'Step 2-12'!$R:$R,0))</f>
        <v>Monthly</v>
      </c>
      <c r="AU501" s="23" t="str">
        <f>INDEX($J$20:$J$1603,MATCH($AH501,$B$20:$B$1603,0))</f>
        <v/>
      </c>
    </row>
    <row r="502" spans="1:47" x14ac:dyDescent="0.25">
      <c r="A502" t="s">
        <v>565</v>
      </c>
      <c r="B502" t="s">
        <v>564</v>
      </c>
      <c r="C502" t="s">
        <v>50</v>
      </c>
      <c r="D502" t="s">
        <v>18</v>
      </c>
      <c r="E502" s="1">
        <v>45375</v>
      </c>
      <c r="F502" s="1">
        <v>45405</v>
      </c>
      <c r="G502" t="s">
        <v>73</v>
      </c>
      <c r="H502">
        <v>135</v>
      </c>
      <c r="I502" s="23" t="str">
        <f>IF(AND(E502&lt;=EOMONTH('Step 1'!$C$7,0),F502&gt;='Step 1'!$C$7),"Yes","No")</f>
        <v>No</v>
      </c>
      <c r="J502" s="23" t="str">
        <f>IF(I502="Yes",IF(COUNTIFS($B$21:$B502,B502,$I$21:$I502,"Yes")=1,"Yes",""),"")</f>
        <v/>
      </c>
      <c r="K502" s="23" t="str">
        <f>IF(J502="Yes",IF(COUNTIFS($B:$B,B502,$F:$F,"&gt;="&amp;'Step 1'!$C$8)&gt;0,"Retained","Churned"),"")</f>
        <v/>
      </c>
      <c r="L502" s="24">
        <f>_xlfn.MINIFS($E:$E,$B:$B,B502)</f>
        <v>45344</v>
      </c>
      <c r="M502" s="24" t="str">
        <f>INDEX($C:$C,MATCH($L502,$E:$E,0))</f>
        <v>Enterprise</v>
      </c>
      <c r="N502" s="24" t="str">
        <f>INDEX($D:$D,MATCH($L502,$E:$E,0))</f>
        <v>Annual</v>
      </c>
      <c r="O502" s="23" t="str">
        <f>INDEX('Step 2-12'!$W:$W,MATCH('Step 2-12'!$B502,'Step 2-12'!$R:$R,0))</f>
        <v>Education</v>
      </c>
      <c r="P502" s="23" t="str">
        <f>INDEX('Step 2-12'!$Z:$Z,MATCH('Step 2-12'!$B502,'Step 2-12'!$R:$R,0))</f>
        <v>Paid Search</v>
      </c>
      <c r="AG502" t="s">
        <v>2294</v>
      </c>
      <c r="AH502" t="s">
        <v>1499</v>
      </c>
      <c r="AI502" t="s">
        <v>1509</v>
      </c>
      <c r="AJ502" s="1">
        <v>45321</v>
      </c>
      <c r="AK502" t="s">
        <v>17</v>
      </c>
      <c r="AL502" t="s">
        <v>18</v>
      </c>
      <c r="AM502">
        <v>75</v>
      </c>
      <c r="AN502">
        <v>60</v>
      </c>
      <c r="AO502" s="24" t="str">
        <f>INDEX('Step 2-12'!$Z:$Z,MATCH('Step 2-12'!$AH502,'Step 2-12'!$R:$R,0))</f>
        <v>Paid Search</v>
      </c>
      <c r="AP502" s="24" t="str">
        <f>INDEX('Step 2-12'!$V:$V,MATCH('Step 2-12'!$AH502,'Step 2-12'!$R:$R,0))</f>
        <v>Europe</v>
      </c>
      <c r="AQ502" s="24" t="str">
        <f>INDEX('Step 2-12'!$W:$W,MATCH('Step 2-12'!$AH502,'Step 2-12'!$R:$R,0))</f>
        <v>Retail</v>
      </c>
      <c r="AR502" s="24" t="str">
        <f>INDEX('Step 2-12'!$X:$X,MATCH('Step 2-12'!$AH502,'Step 2-12'!$R:$R,0))</f>
        <v>SMBs</v>
      </c>
      <c r="AS502" s="23" t="str">
        <f>INDEX('Step 2-12'!$AA:$AA,MATCH('Step 2-12'!$AH502,'Step 2-12'!$R:$R,0))</f>
        <v>Basic</v>
      </c>
      <c r="AT502" s="23" t="str">
        <f>INDEX('Step 2-12'!$AB:$AB,MATCH('Step 2-12'!$AH502,'Step 2-12'!$R:$R,0))</f>
        <v>Monthly</v>
      </c>
      <c r="AU502" s="23" t="str">
        <f>INDEX($J$20:$J$1603,MATCH($AH502,$B$20:$B$1603,0))</f>
        <v/>
      </c>
    </row>
    <row r="503" spans="1:47" x14ac:dyDescent="0.25">
      <c r="A503" t="s">
        <v>566</v>
      </c>
      <c r="B503" t="s">
        <v>564</v>
      </c>
      <c r="C503" t="s">
        <v>86</v>
      </c>
      <c r="D503" t="s">
        <v>18</v>
      </c>
      <c r="E503" s="1">
        <v>45406</v>
      </c>
      <c r="F503" s="1">
        <v>45436</v>
      </c>
      <c r="G503" t="s">
        <v>19</v>
      </c>
      <c r="H503">
        <v>315</v>
      </c>
      <c r="I503" s="23" t="str">
        <f>IF(AND(E503&lt;=EOMONTH('Step 1'!$C$7,0),F503&gt;='Step 1'!$C$7),"Yes","No")</f>
        <v>No</v>
      </c>
      <c r="J503" s="23" t="str">
        <f>IF(I503="Yes",IF(COUNTIFS($B$21:$B503,B503,$I$21:$I503,"Yes")=1,"Yes",""),"")</f>
        <v/>
      </c>
      <c r="K503" s="23" t="str">
        <f>IF(J503="Yes",IF(COUNTIFS($B:$B,B503,$F:$F,"&gt;="&amp;'Step 1'!$C$8)&gt;0,"Retained","Churned"),"")</f>
        <v/>
      </c>
      <c r="L503" s="24">
        <f>_xlfn.MINIFS($E:$E,$B:$B,B503)</f>
        <v>45344</v>
      </c>
      <c r="M503" s="24" t="str">
        <f>INDEX($C:$C,MATCH($L503,$E:$E,0))</f>
        <v>Enterprise</v>
      </c>
      <c r="N503" s="24" t="str">
        <f>INDEX($D:$D,MATCH($L503,$E:$E,0))</f>
        <v>Annual</v>
      </c>
      <c r="O503" s="23" t="str">
        <f>INDEX('Step 2-12'!$W:$W,MATCH('Step 2-12'!$B503,'Step 2-12'!$R:$R,0))</f>
        <v>Education</v>
      </c>
      <c r="P503" s="23" t="str">
        <f>INDEX('Step 2-12'!$Z:$Z,MATCH('Step 2-12'!$B503,'Step 2-12'!$R:$R,0))</f>
        <v>Paid Search</v>
      </c>
      <c r="AG503" t="s">
        <v>2295</v>
      </c>
      <c r="AH503" t="s">
        <v>1499</v>
      </c>
      <c r="AI503" t="s">
        <v>1509</v>
      </c>
      <c r="AJ503" s="1">
        <v>45351</v>
      </c>
      <c r="AK503" t="s">
        <v>17</v>
      </c>
      <c r="AL503" t="s">
        <v>18</v>
      </c>
      <c r="AM503">
        <v>75</v>
      </c>
      <c r="AN503">
        <v>60</v>
      </c>
      <c r="AO503" s="24" t="str">
        <f>INDEX('Step 2-12'!$Z:$Z,MATCH('Step 2-12'!$AH503,'Step 2-12'!$R:$R,0))</f>
        <v>Paid Search</v>
      </c>
      <c r="AP503" s="24" t="str">
        <f>INDEX('Step 2-12'!$V:$V,MATCH('Step 2-12'!$AH503,'Step 2-12'!$R:$R,0))</f>
        <v>Europe</v>
      </c>
      <c r="AQ503" s="24" t="str">
        <f>INDEX('Step 2-12'!$W:$W,MATCH('Step 2-12'!$AH503,'Step 2-12'!$R:$R,0))</f>
        <v>Retail</v>
      </c>
      <c r="AR503" s="24" t="str">
        <f>INDEX('Step 2-12'!$X:$X,MATCH('Step 2-12'!$AH503,'Step 2-12'!$R:$R,0))</f>
        <v>SMBs</v>
      </c>
      <c r="AS503" s="23" t="str">
        <f>INDEX('Step 2-12'!$AA:$AA,MATCH('Step 2-12'!$AH503,'Step 2-12'!$R:$R,0))</f>
        <v>Basic</v>
      </c>
      <c r="AT503" s="23" t="str">
        <f>INDEX('Step 2-12'!$AB:$AB,MATCH('Step 2-12'!$AH503,'Step 2-12'!$R:$R,0))</f>
        <v>Monthly</v>
      </c>
      <c r="AU503" s="23" t="str">
        <f>INDEX($J$20:$J$1603,MATCH($AH503,$B$20:$B$1603,0))</f>
        <v/>
      </c>
    </row>
    <row r="504" spans="1:47" x14ac:dyDescent="0.25">
      <c r="A504" t="s">
        <v>567</v>
      </c>
      <c r="B504" t="s">
        <v>564</v>
      </c>
      <c r="C504" t="s">
        <v>86</v>
      </c>
      <c r="D504" t="s">
        <v>18</v>
      </c>
      <c r="E504" s="1">
        <v>45437</v>
      </c>
      <c r="F504" s="1">
        <v>45467</v>
      </c>
      <c r="G504" t="s">
        <v>19</v>
      </c>
      <c r="H504">
        <v>315</v>
      </c>
      <c r="I504" s="23" t="str">
        <f>IF(AND(E504&lt;=EOMONTH('Step 1'!$C$7,0),F504&gt;='Step 1'!$C$7),"Yes","No")</f>
        <v>No</v>
      </c>
      <c r="J504" s="23" t="str">
        <f>IF(I504="Yes",IF(COUNTIFS($B$21:$B504,B504,$I$21:$I504,"Yes")=1,"Yes",""),"")</f>
        <v/>
      </c>
      <c r="K504" s="23" t="str">
        <f>IF(J504="Yes",IF(COUNTIFS($B:$B,B504,$F:$F,"&gt;="&amp;'Step 1'!$C$8)&gt;0,"Retained","Churned"),"")</f>
        <v/>
      </c>
      <c r="L504" s="24">
        <f>_xlfn.MINIFS($E:$E,$B:$B,B504)</f>
        <v>45344</v>
      </c>
      <c r="M504" s="24" t="str">
        <f>INDEX($C:$C,MATCH($L504,$E:$E,0))</f>
        <v>Enterprise</v>
      </c>
      <c r="N504" s="24" t="str">
        <f>INDEX($D:$D,MATCH($L504,$E:$E,0))</f>
        <v>Annual</v>
      </c>
      <c r="O504" s="23" t="str">
        <f>INDEX('Step 2-12'!$W:$W,MATCH('Step 2-12'!$B504,'Step 2-12'!$R:$R,0))</f>
        <v>Education</v>
      </c>
      <c r="P504" s="23" t="str">
        <f>INDEX('Step 2-12'!$Z:$Z,MATCH('Step 2-12'!$B504,'Step 2-12'!$R:$R,0))</f>
        <v>Paid Search</v>
      </c>
      <c r="AG504" t="s">
        <v>2296</v>
      </c>
      <c r="AH504" t="s">
        <v>1499</v>
      </c>
      <c r="AI504" t="s">
        <v>1510</v>
      </c>
      <c r="AJ504" s="1">
        <v>45352</v>
      </c>
      <c r="AK504" t="s">
        <v>17</v>
      </c>
      <c r="AL504" t="s">
        <v>18</v>
      </c>
      <c r="AM504">
        <v>75</v>
      </c>
      <c r="AN504">
        <v>60</v>
      </c>
      <c r="AO504" s="24" t="str">
        <f>INDEX('Step 2-12'!$Z:$Z,MATCH('Step 2-12'!$AH504,'Step 2-12'!$R:$R,0))</f>
        <v>Paid Search</v>
      </c>
      <c r="AP504" s="24" t="str">
        <f>INDEX('Step 2-12'!$V:$V,MATCH('Step 2-12'!$AH504,'Step 2-12'!$R:$R,0))</f>
        <v>Europe</v>
      </c>
      <c r="AQ504" s="24" t="str">
        <f>INDEX('Step 2-12'!$W:$W,MATCH('Step 2-12'!$AH504,'Step 2-12'!$R:$R,0))</f>
        <v>Retail</v>
      </c>
      <c r="AR504" s="24" t="str">
        <f>INDEX('Step 2-12'!$X:$X,MATCH('Step 2-12'!$AH504,'Step 2-12'!$R:$R,0))</f>
        <v>SMBs</v>
      </c>
      <c r="AS504" s="23" t="str">
        <f>INDEX('Step 2-12'!$AA:$AA,MATCH('Step 2-12'!$AH504,'Step 2-12'!$R:$R,0))</f>
        <v>Basic</v>
      </c>
      <c r="AT504" s="23" t="str">
        <f>INDEX('Step 2-12'!$AB:$AB,MATCH('Step 2-12'!$AH504,'Step 2-12'!$R:$R,0))</f>
        <v>Monthly</v>
      </c>
      <c r="AU504" s="23" t="str">
        <f>INDEX($J$20:$J$1603,MATCH($AH504,$B$20:$B$1603,0))</f>
        <v/>
      </c>
    </row>
    <row r="505" spans="1:47" x14ac:dyDescent="0.25">
      <c r="A505" t="s">
        <v>568</v>
      </c>
      <c r="B505" t="s">
        <v>564</v>
      </c>
      <c r="C505" t="s">
        <v>86</v>
      </c>
      <c r="D505" t="s">
        <v>18</v>
      </c>
      <c r="E505" s="1">
        <v>45468</v>
      </c>
      <c r="F505" s="1">
        <v>45498</v>
      </c>
      <c r="G505" t="s">
        <v>19</v>
      </c>
      <c r="H505">
        <v>315</v>
      </c>
      <c r="I505" s="23" t="str">
        <f>IF(AND(E505&lt;=EOMONTH('Step 1'!$C$7,0),F505&gt;='Step 1'!$C$7),"Yes","No")</f>
        <v>No</v>
      </c>
      <c r="J505" s="23" t="str">
        <f>IF(I505="Yes",IF(COUNTIFS($B$21:$B505,B505,$I$21:$I505,"Yes")=1,"Yes",""),"")</f>
        <v/>
      </c>
      <c r="K505" s="23" t="str">
        <f>IF(J505="Yes",IF(COUNTIFS($B:$B,B505,$F:$F,"&gt;="&amp;'Step 1'!$C$8)&gt;0,"Retained","Churned"),"")</f>
        <v/>
      </c>
      <c r="L505" s="24">
        <f>_xlfn.MINIFS($E:$E,$B:$B,B505)</f>
        <v>45344</v>
      </c>
      <c r="M505" s="24" t="str">
        <f>INDEX($C:$C,MATCH($L505,$E:$E,0))</f>
        <v>Enterprise</v>
      </c>
      <c r="N505" s="24" t="str">
        <f>INDEX($D:$D,MATCH($L505,$E:$E,0))</f>
        <v>Annual</v>
      </c>
      <c r="O505" s="23" t="str">
        <f>INDEX('Step 2-12'!$W:$W,MATCH('Step 2-12'!$B505,'Step 2-12'!$R:$R,0))</f>
        <v>Education</v>
      </c>
      <c r="P505" s="23" t="str">
        <f>INDEX('Step 2-12'!$Z:$Z,MATCH('Step 2-12'!$B505,'Step 2-12'!$R:$R,0))</f>
        <v>Paid Search</v>
      </c>
      <c r="AG505" t="s">
        <v>2297</v>
      </c>
      <c r="AH505" t="s">
        <v>1499</v>
      </c>
      <c r="AI505" t="s">
        <v>1511</v>
      </c>
      <c r="AJ505" s="1">
        <v>45383</v>
      </c>
      <c r="AK505" t="s">
        <v>17</v>
      </c>
      <c r="AL505" t="s">
        <v>18</v>
      </c>
      <c r="AM505">
        <v>75</v>
      </c>
      <c r="AN505">
        <v>60</v>
      </c>
      <c r="AO505" s="24" t="str">
        <f>INDEX('Step 2-12'!$Z:$Z,MATCH('Step 2-12'!$AH505,'Step 2-12'!$R:$R,0))</f>
        <v>Paid Search</v>
      </c>
      <c r="AP505" s="24" t="str">
        <f>INDEX('Step 2-12'!$V:$V,MATCH('Step 2-12'!$AH505,'Step 2-12'!$R:$R,0))</f>
        <v>Europe</v>
      </c>
      <c r="AQ505" s="24" t="str">
        <f>INDEX('Step 2-12'!$W:$W,MATCH('Step 2-12'!$AH505,'Step 2-12'!$R:$R,0))</f>
        <v>Retail</v>
      </c>
      <c r="AR505" s="24" t="str">
        <f>INDEX('Step 2-12'!$X:$X,MATCH('Step 2-12'!$AH505,'Step 2-12'!$R:$R,0))</f>
        <v>SMBs</v>
      </c>
      <c r="AS505" s="23" t="str">
        <f>INDEX('Step 2-12'!$AA:$AA,MATCH('Step 2-12'!$AH505,'Step 2-12'!$R:$R,0))</f>
        <v>Basic</v>
      </c>
      <c r="AT505" s="23" t="str">
        <f>INDEX('Step 2-12'!$AB:$AB,MATCH('Step 2-12'!$AH505,'Step 2-12'!$R:$R,0))</f>
        <v>Monthly</v>
      </c>
      <c r="AU505" s="23" t="str">
        <f>INDEX($J$20:$J$1603,MATCH($AH505,$B$20:$B$1603,0))</f>
        <v/>
      </c>
    </row>
    <row r="506" spans="1:47" x14ac:dyDescent="0.25">
      <c r="A506" t="s">
        <v>569</v>
      </c>
      <c r="B506" t="s">
        <v>564</v>
      </c>
      <c r="C506" t="s">
        <v>86</v>
      </c>
      <c r="D506" t="s">
        <v>18</v>
      </c>
      <c r="E506" s="1">
        <v>45499</v>
      </c>
      <c r="F506" s="1">
        <v>45529</v>
      </c>
      <c r="G506" t="s">
        <v>19</v>
      </c>
      <c r="H506">
        <v>315</v>
      </c>
      <c r="I506" s="23" t="str">
        <f>IF(AND(E506&lt;=EOMONTH('Step 1'!$C$7,0),F506&gt;='Step 1'!$C$7),"Yes","No")</f>
        <v>No</v>
      </c>
      <c r="J506" s="23" t="str">
        <f>IF(I506="Yes",IF(COUNTIFS($B$21:$B506,B506,$I$21:$I506,"Yes")=1,"Yes",""),"")</f>
        <v/>
      </c>
      <c r="K506" s="23" t="str">
        <f>IF(J506="Yes",IF(COUNTIFS($B:$B,B506,$F:$F,"&gt;="&amp;'Step 1'!$C$8)&gt;0,"Retained","Churned"),"")</f>
        <v/>
      </c>
      <c r="L506" s="24">
        <f>_xlfn.MINIFS($E:$E,$B:$B,B506)</f>
        <v>45344</v>
      </c>
      <c r="M506" s="24" t="str">
        <f>INDEX($C:$C,MATCH($L506,$E:$E,0))</f>
        <v>Enterprise</v>
      </c>
      <c r="N506" s="24" t="str">
        <f>INDEX($D:$D,MATCH($L506,$E:$E,0))</f>
        <v>Annual</v>
      </c>
      <c r="O506" s="23" t="str">
        <f>INDEX('Step 2-12'!$W:$W,MATCH('Step 2-12'!$B506,'Step 2-12'!$R:$R,0))</f>
        <v>Education</v>
      </c>
      <c r="P506" s="23" t="str">
        <f>INDEX('Step 2-12'!$Z:$Z,MATCH('Step 2-12'!$B506,'Step 2-12'!$R:$R,0))</f>
        <v>Paid Search</v>
      </c>
      <c r="AG506" t="s">
        <v>2298</v>
      </c>
      <c r="AH506" t="s">
        <v>1499</v>
      </c>
      <c r="AI506" t="s">
        <v>1511</v>
      </c>
      <c r="AJ506" s="1">
        <v>45413</v>
      </c>
      <c r="AK506" t="s">
        <v>17</v>
      </c>
      <c r="AL506" t="s">
        <v>18</v>
      </c>
      <c r="AM506">
        <v>75</v>
      </c>
      <c r="AN506">
        <v>60</v>
      </c>
      <c r="AO506" s="24" t="str">
        <f>INDEX('Step 2-12'!$Z:$Z,MATCH('Step 2-12'!$AH506,'Step 2-12'!$R:$R,0))</f>
        <v>Paid Search</v>
      </c>
      <c r="AP506" s="24" t="str">
        <f>INDEX('Step 2-12'!$V:$V,MATCH('Step 2-12'!$AH506,'Step 2-12'!$R:$R,0))</f>
        <v>Europe</v>
      </c>
      <c r="AQ506" s="24" t="str">
        <f>INDEX('Step 2-12'!$W:$W,MATCH('Step 2-12'!$AH506,'Step 2-12'!$R:$R,0))</f>
        <v>Retail</v>
      </c>
      <c r="AR506" s="24" t="str">
        <f>INDEX('Step 2-12'!$X:$X,MATCH('Step 2-12'!$AH506,'Step 2-12'!$R:$R,0))</f>
        <v>SMBs</v>
      </c>
      <c r="AS506" s="23" t="str">
        <f>INDEX('Step 2-12'!$AA:$AA,MATCH('Step 2-12'!$AH506,'Step 2-12'!$R:$R,0))</f>
        <v>Basic</v>
      </c>
      <c r="AT506" s="23" t="str">
        <f>INDEX('Step 2-12'!$AB:$AB,MATCH('Step 2-12'!$AH506,'Step 2-12'!$R:$R,0))</f>
        <v>Monthly</v>
      </c>
      <c r="AU506" s="23" t="str">
        <f>INDEX($J$20:$J$1603,MATCH($AH506,$B$20:$B$1603,0))</f>
        <v/>
      </c>
    </row>
    <row r="507" spans="1:47" x14ac:dyDescent="0.25">
      <c r="A507" t="s">
        <v>570</v>
      </c>
      <c r="B507" t="s">
        <v>564</v>
      </c>
      <c r="C507" t="s">
        <v>86</v>
      </c>
      <c r="D507" t="s">
        <v>18</v>
      </c>
      <c r="E507" s="1">
        <v>45530</v>
      </c>
      <c r="F507" s="1">
        <v>45560</v>
      </c>
      <c r="G507" t="s">
        <v>55</v>
      </c>
      <c r="H507">
        <v>315</v>
      </c>
      <c r="I507" s="23" t="str">
        <f>IF(AND(E507&lt;=EOMONTH('Step 1'!$C$7,0),F507&gt;='Step 1'!$C$7),"Yes","No")</f>
        <v>No</v>
      </c>
      <c r="J507" s="23" t="str">
        <f>IF(I507="Yes",IF(COUNTIFS($B$21:$B507,B507,$I$21:$I507,"Yes")=1,"Yes",""),"")</f>
        <v/>
      </c>
      <c r="K507" s="23" t="str">
        <f>IF(J507="Yes",IF(COUNTIFS($B:$B,B507,$F:$F,"&gt;="&amp;'Step 1'!$C$8)&gt;0,"Retained","Churned"),"")</f>
        <v/>
      </c>
      <c r="L507" s="24">
        <f>_xlfn.MINIFS($E:$E,$B:$B,B507)</f>
        <v>45344</v>
      </c>
      <c r="M507" s="24" t="str">
        <f>INDEX($C:$C,MATCH($L507,$E:$E,0))</f>
        <v>Enterprise</v>
      </c>
      <c r="N507" s="24" t="str">
        <f>INDEX($D:$D,MATCH($L507,$E:$E,0))</f>
        <v>Annual</v>
      </c>
      <c r="O507" s="23" t="str">
        <f>INDEX('Step 2-12'!$W:$W,MATCH('Step 2-12'!$B507,'Step 2-12'!$R:$R,0))</f>
        <v>Education</v>
      </c>
      <c r="P507" s="23" t="str">
        <f>INDEX('Step 2-12'!$Z:$Z,MATCH('Step 2-12'!$B507,'Step 2-12'!$R:$R,0))</f>
        <v>Paid Search</v>
      </c>
      <c r="AG507" t="s">
        <v>2299</v>
      </c>
      <c r="AH507" t="s">
        <v>1499</v>
      </c>
      <c r="AI507" t="s">
        <v>1512</v>
      </c>
      <c r="AJ507" s="1">
        <v>45414</v>
      </c>
      <c r="AK507" t="s">
        <v>50</v>
      </c>
      <c r="AL507" t="s">
        <v>18</v>
      </c>
      <c r="AM507">
        <v>135</v>
      </c>
      <c r="AN507">
        <v>110.7</v>
      </c>
      <c r="AO507" s="24" t="str">
        <f>INDEX('Step 2-12'!$Z:$Z,MATCH('Step 2-12'!$AH507,'Step 2-12'!$R:$R,0))</f>
        <v>Paid Search</v>
      </c>
      <c r="AP507" s="24" t="str">
        <f>INDEX('Step 2-12'!$V:$V,MATCH('Step 2-12'!$AH507,'Step 2-12'!$R:$R,0))</f>
        <v>Europe</v>
      </c>
      <c r="AQ507" s="24" t="str">
        <f>INDEX('Step 2-12'!$W:$W,MATCH('Step 2-12'!$AH507,'Step 2-12'!$R:$R,0))</f>
        <v>Retail</v>
      </c>
      <c r="AR507" s="24" t="str">
        <f>INDEX('Step 2-12'!$X:$X,MATCH('Step 2-12'!$AH507,'Step 2-12'!$R:$R,0))</f>
        <v>SMBs</v>
      </c>
      <c r="AS507" s="23" t="str">
        <f>INDEX('Step 2-12'!$AA:$AA,MATCH('Step 2-12'!$AH507,'Step 2-12'!$R:$R,0))</f>
        <v>Basic</v>
      </c>
      <c r="AT507" s="23" t="str">
        <f>INDEX('Step 2-12'!$AB:$AB,MATCH('Step 2-12'!$AH507,'Step 2-12'!$R:$R,0))</f>
        <v>Monthly</v>
      </c>
      <c r="AU507" s="23" t="str">
        <f>INDEX($J$20:$J$1603,MATCH($AH507,$B$20:$B$1603,0))</f>
        <v/>
      </c>
    </row>
    <row r="508" spans="1:47" x14ac:dyDescent="0.25">
      <c r="A508" t="s">
        <v>571</v>
      </c>
      <c r="B508" t="s">
        <v>564</v>
      </c>
      <c r="C508" t="s">
        <v>50</v>
      </c>
      <c r="D508" t="s">
        <v>18</v>
      </c>
      <c r="E508" s="1">
        <v>45561</v>
      </c>
      <c r="F508" s="1">
        <v>45591</v>
      </c>
      <c r="G508" t="s">
        <v>19</v>
      </c>
      <c r="H508">
        <v>135</v>
      </c>
      <c r="I508" s="23" t="str">
        <f>IF(AND(E508&lt;=EOMONTH('Step 1'!$C$7,0),F508&gt;='Step 1'!$C$7),"Yes","No")</f>
        <v>No</v>
      </c>
      <c r="J508" s="23" t="str">
        <f>IF(I508="Yes",IF(COUNTIFS($B$21:$B508,B508,$I$21:$I508,"Yes")=1,"Yes",""),"")</f>
        <v/>
      </c>
      <c r="K508" s="23" t="str">
        <f>IF(J508="Yes",IF(COUNTIFS($B:$B,B508,$F:$F,"&gt;="&amp;'Step 1'!$C$8)&gt;0,"Retained","Churned"),"")</f>
        <v/>
      </c>
      <c r="L508" s="24">
        <f>_xlfn.MINIFS($E:$E,$B:$B,B508)</f>
        <v>45344</v>
      </c>
      <c r="M508" s="24" t="str">
        <f>INDEX($C:$C,MATCH($L508,$E:$E,0))</f>
        <v>Enterprise</v>
      </c>
      <c r="N508" s="24" t="str">
        <f>INDEX($D:$D,MATCH($L508,$E:$E,0))</f>
        <v>Annual</v>
      </c>
      <c r="O508" s="23" t="str">
        <f>INDEX('Step 2-12'!$W:$W,MATCH('Step 2-12'!$B508,'Step 2-12'!$R:$R,0))</f>
        <v>Education</v>
      </c>
      <c r="P508" s="23" t="str">
        <f>INDEX('Step 2-12'!$Z:$Z,MATCH('Step 2-12'!$B508,'Step 2-12'!$R:$R,0))</f>
        <v>Paid Search</v>
      </c>
      <c r="AG508" t="s">
        <v>2300</v>
      </c>
      <c r="AH508" t="s">
        <v>1499</v>
      </c>
      <c r="AI508" t="s">
        <v>1513</v>
      </c>
      <c r="AJ508" s="1">
        <v>45445</v>
      </c>
      <c r="AK508" t="s">
        <v>50</v>
      </c>
      <c r="AL508" t="s">
        <v>18</v>
      </c>
      <c r="AM508">
        <v>135</v>
      </c>
      <c r="AN508">
        <v>110.7</v>
      </c>
      <c r="AO508" s="24" t="str">
        <f>INDEX('Step 2-12'!$Z:$Z,MATCH('Step 2-12'!$AH508,'Step 2-12'!$R:$R,0))</f>
        <v>Paid Search</v>
      </c>
      <c r="AP508" s="24" t="str">
        <f>INDEX('Step 2-12'!$V:$V,MATCH('Step 2-12'!$AH508,'Step 2-12'!$R:$R,0))</f>
        <v>Europe</v>
      </c>
      <c r="AQ508" s="24" t="str">
        <f>INDEX('Step 2-12'!$W:$W,MATCH('Step 2-12'!$AH508,'Step 2-12'!$R:$R,0))</f>
        <v>Retail</v>
      </c>
      <c r="AR508" s="24" t="str">
        <f>INDEX('Step 2-12'!$X:$X,MATCH('Step 2-12'!$AH508,'Step 2-12'!$R:$R,0))</f>
        <v>SMBs</v>
      </c>
      <c r="AS508" s="23" t="str">
        <f>INDEX('Step 2-12'!$AA:$AA,MATCH('Step 2-12'!$AH508,'Step 2-12'!$R:$R,0))</f>
        <v>Basic</v>
      </c>
      <c r="AT508" s="23" t="str">
        <f>INDEX('Step 2-12'!$AB:$AB,MATCH('Step 2-12'!$AH508,'Step 2-12'!$R:$R,0))</f>
        <v>Monthly</v>
      </c>
      <c r="AU508" s="23" t="str">
        <f>INDEX($J$20:$J$1603,MATCH($AH508,$B$20:$B$1603,0))</f>
        <v/>
      </c>
    </row>
    <row r="509" spans="1:47" x14ac:dyDescent="0.25">
      <c r="A509" t="s">
        <v>572</v>
      </c>
      <c r="B509" t="s">
        <v>564</v>
      </c>
      <c r="C509" t="s">
        <v>50</v>
      </c>
      <c r="D509" t="s">
        <v>18</v>
      </c>
      <c r="E509" s="1">
        <v>45592</v>
      </c>
      <c r="F509" s="1">
        <v>45622</v>
      </c>
      <c r="G509" t="s">
        <v>19</v>
      </c>
      <c r="H509">
        <v>135</v>
      </c>
      <c r="I509" s="23" t="str">
        <f>IF(AND(E509&lt;=EOMONTH('Step 1'!$C$7,0),F509&gt;='Step 1'!$C$7),"Yes","No")</f>
        <v>No</v>
      </c>
      <c r="J509" s="23" t="str">
        <f>IF(I509="Yes",IF(COUNTIFS($B$21:$B509,B509,$I$21:$I509,"Yes")=1,"Yes",""),"")</f>
        <v/>
      </c>
      <c r="K509" s="23" t="str">
        <f>IF(J509="Yes",IF(COUNTIFS($B:$B,B509,$F:$F,"&gt;="&amp;'Step 1'!$C$8)&gt;0,"Retained","Churned"),"")</f>
        <v/>
      </c>
      <c r="L509" s="24">
        <f>_xlfn.MINIFS($E:$E,$B:$B,B509)</f>
        <v>45344</v>
      </c>
      <c r="M509" s="24" t="str">
        <f>INDEX($C:$C,MATCH($L509,$E:$E,0))</f>
        <v>Enterprise</v>
      </c>
      <c r="N509" s="24" t="str">
        <f>INDEX($D:$D,MATCH($L509,$E:$E,0))</f>
        <v>Annual</v>
      </c>
      <c r="O509" s="23" t="str">
        <f>INDEX('Step 2-12'!$W:$W,MATCH('Step 2-12'!$B509,'Step 2-12'!$R:$R,0))</f>
        <v>Education</v>
      </c>
      <c r="P509" s="23" t="str">
        <f>INDEX('Step 2-12'!$Z:$Z,MATCH('Step 2-12'!$B509,'Step 2-12'!$R:$R,0))</f>
        <v>Paid Search</v>
      </c>
      <c r="AG509" t="s">
        <v>2301</v>
      </c>
      <c r="AH509" t="s">
        <v>1499</v>
      </c>
      <c r="AI509" t="s">
        <v>1513</v>
      </c>
      <c r="AJ509" s="1">
        <v>45475</v>
      </c>
      <c r="AK509" t="s">
        <v>50</v>
      </c>
      <c r="AL509" t="s">
        <v>18</v>
      </c>
      <c r="AM509">
        <v>135</v>
      </c>
      <c r="AN509">
        <v>110.7</v>
      </c>
      <c r="AO509" s="24" t="str">
        <f>INDEX('Step 2-12'!$Z:$Z,MATCH('Step 2-12'!$AH509,'Step 2-12'!$R:$R,0))</f>
        <v>Paid Search</v>
      </c>
      <c r="AP509" s="24" t="str">
        <f>INDEX('Step 2-12'!$V:$V,MATCH('Step 2-12'!$AH509,'Step 2-12'!$R:$R,0))</f>
        <v>Europe</v>
      </c>
      <c r="AQ509" s="24" t="str">
        <f>INDEX('Step 2-12'!$W:$W,MATCH('Step 2-12'!$AH509,'Step 2-12'!$R:$R,0))</f>
        <v>Retail</v>
      </c>
      <c r="AR509" s="24" t="str">
        <f>INDEX('Step 2-12'!$X:$X,MATCH('Step 2-12'!$AH509,'Step 2-12'!$R:$R,0))</f>
        <v>SMBs</v>
      </c>
      <c r="AS509" s="23" t="str">
        <f>INDEX('Step 2-12'!$AA:$AA,MATCH('Step 2-12'!$AH509,'Step 2-12'!$R:$R,0))</f>
        <v>Basic</v>
      </c>
      <c r="AT509" s="23" t="str">
        <f>INDEX('Step 2-12'!$AB:$AB,MATCH('Step 2-12'!$AH509,'Step 2-12'!$R:$R,0))</f>
        <v>Monthly</v>
      </c>
      <c r="AU509" s="23" t="str">
        <f>INDEX($J$20:$J$1603,MATCH($AH509,$B$20:$B$1603,0))</f>
        <v/>
      </c>
    </row>
    <row r="510" spans="1:47" x14ac:dyDescent="0.25">
      <c r="A510" t="s">
        <v>573</v>
      </c>
      <c r="B510" t="s">
        <v>564</v>
      </c>
      <c r="C510" t="s">
        <v>50</v>
      </c>
      <c r="D510" t="s">
        <v>18</v>
      </c>
      <c r="E510" s="1">
        <v>45623</v>
      </c>
      <c r="F510" s="1">
        <v>45653</v>
      </c>
      <c r="G510" t="s">
        <v>19</v>
      </c>
      <c r="H510">
        <v>135</v>
      </c>
      <c r="I510" s="23" t="str">
        <f>IF(AND(E510&lt;=EOMONTH('Step 1'!$C$7,0),F510&gt;='Step 1'!$C$7),"Yes","No")</f>
        <v>No</v>
      </c>
      <c r="J510" s="23" t="str">
        <f>IF(I510="Yes",IF(COUNTIFS($B$21:$B510,B510,$I$21:$I510,"Yes")=1,"Yes",""),"")</f>
        <v/>
      </c>
      <c r="K510" s="23" t="str">
        <f>IF(J510="Yes",IF(COUNTIFS($B:$B,B510,$F:$F,"&gt;="&amp;'Step 1'!$C$8)&gt;0,"Retained","Churned"),"")</f>
        <v/>
      </c>
      <c r="L510" s="24">
        <f>_xlfn.MINIFS($E:$E,$B:$B,B510)</f>
        <v>45344</v>
      </c>
      <c r="M510" s="24" t="str">
        <f>INDEX($C:$C,MATCH($L510,$E:$E,0))</f>
        <v>Enterprise</v>
      </c>
      <c r="N510" s="24" t="str">
        <f>INDEX($D:$D,MATCH($L510,$E:$E,0))</f>
        <v>Annual</v>
      </c>
      <c r="O510" s="23" t="str">
        <f>INDEX('Step 2-12'!$W:$W,MATCH('Step 2-12'!$B510,'Step 2-12'!$R:$R,0))</f>
        <v>Education</v>
      </c>
      <c r="P510" s="23" t="str">
        <f>INDEX('Step 2-12'!$Z:$Z,MATCH('Step 2-12'!$B510,'Step 2-12'!$R:$R,0))</f>
        <v>Paid Search</v>
      </c>
      <c r="AG510" t="s">
        <v>2302</v>
      </c>
      <c r="AH510" t="s">
        <v>1499</v>
      </c>
      <c r="AI510" t="s">
        <v>1514</v>
      </c>
      <c r="AJ510" s="1">
        <v>45476</v>
      </c>
      <c r="AK510" t="s">
        <v>50</v>
      </c>
      <c r="AL510" t="s">
        <v>18</v>
      </c>
      <c r="AM510">
        <v>135</v>
      </c>
      <c r="AN510">
        <v>110.7</v>
      </c>
      <c r="AO510" s="24" t="str">
        <f>INDEX('Step 2-12'!$Z:$Z,MATCH('Step 2-12'!$AH510,'Step 2-12'!$R:$R,0))</f>
        <v>Paid Search</v>
      </c>
      <c r="AP510" s="24" t="str">
        <f>INDEX('Step 2-12'!$V:$V,MATCH('Step 2-12'!$AH510,'Step 2-12'!$R:$R,0))</f>
        <v>Europe</v>
      </c>
      <c r="AQ510" s="24" t="str">
        <f>INDEX('Step 2-12'!$W:$W,MATCH('Step 2-12'!$AH510,'Step 2-12'!$R:$R,0))</f>
        <v>Retail</v>
      </c>
      <c r="AR510" s="24" t="str">
        <f>INDEX('Step 2-12'!$X:$X,MATCH('Step 2-12'!$AH510,'Step 2-12'!$R:$R,0))</f>
        <v>SMBs</v>
      </c>
      <c r="AS510" s="23" t="str">
        <f>INDEX('Step 2-12'!$AA:$AA,MATCH('Step 2-12'!$AH510,'Step 2-12'!$R:$R,0))</f>
        <v>Basic</v>
      </c>
      <c r="AT510" s="23" t="str">
        <f>INDEX('Step 2-12'!$AB:$AB,MATCH('Step 2-12'!$AH510,'Step 2-12'!$R:$R,0))</f>
        <v>Monthly</v>
      </c>
      <c r="AU510" s="23" t="str">
        <f>INDEX($J$20:$J$1603,MATCH($AH510,$B$20:$B$1603,0))</f>
        <v/>
      </c>
    </row>
    <row r="511" spans="1:47" x14ac:dyDescent="0.25">
      <c r="A511" t="s">
        <v>574</v>
      </c>
      <c r="B511" t="s">
        <v>564</v>
      </c>
      <c r="C511" t="s">
        <v>50</v>
      </c>
      <c r="D511" t="s">
        <v>18</v>
      </c>
      <c r="E511" s="1">
        <v>45654</v>
      </c>
      <c r="F511" s="1">
        <v>45658</v>
      </c>
      <c r="G511" t="s">
        <v>19</v>
      </c>
      <c r="H511">
        <v>135</v>
      </c>
      <c r="I511" s="23" t="str">
        <f>IF(AND(E511&lt;=EOMONTH('Step 1'!$C$7,0),F511&gt;='Step 1'!$C$7),"Yes","No")</f>
        <v>No</v>
      </c>
      <c r="J511" s="23" t="str">
        <f>IF(I511="Yes",IF(COUNTIFS($B$21:$B511,B511,$I$21:$I511,"Yes")=1,"Yes",""),"")</f>
        <v/>
      </c>
      <c r="K511" s="23" t="str">
        <f>IF(J511="Yes",IF(COUNTIFS($B:$B,B511,$F:$F,"&gt;="&amp;'Step 1'!$C$8)&gt;0,"Retained","Churned"),"")</f>
        <v/>
      </c>
      <c r="L511" s="24">
        <f>_xlfn.MINIFS($E:$E,$B:$B,B511)</f>
        <v>45344</v>
      </c>
      <c r="M511" s="24" t="str">
        <f>INDEX($C:$C,MATCH($L511,$E:$E,0))</f>
        <v>Enterprise</v>
      </c>
      <c r="N511" s="24" t="str">
        <f>INDEX($D:$D,MATCH($L511,$E:$E,0))</f>
        <v>Annual</v>
      </c>
      <c r="O511" s="23" t="str">
        <f>INDEX('Step 2-12'!$W:$W,MATCH('Step 2-12'!$B511,'Step 2-12'!$R:$R,0))</f>
        <v>Education</v>
      </c>
      <c r="P511" s="23" t="str">
        <f>INDEX('Step 2-12'!$Z:$Z,MATCH('Step 2-12'!$B511,'Step 2-12'!$R:$R,0))</f>
        <v>Paid Search</v>
      </c>
      <c r="AG511" t="s">
        <v>2303</v>
      </c>
      <c r="AH511" t="s">
        <v>1499</v>
      </c>
      <c r="AI511" t="s">
        <v>1515</v>
      </c>
      <c r="AJ511" s="1">
        <v>45507</v>
      </c>
      <c r="AK511" t="s">
        <v>50</v>
      </c>
      <c r="AL511" t="s">
        <v>18</v>
      </c>
      <c r="AM511">
        <v>135</v>
      </c>
      <c r="AN511">
        <v>110.7</v>
      </c>
      <c r="AO511" s="24" t="str">
        <f>INDEX('Step 2-12'!$Z:$Z,MATCH('Step 2-12'!$AH511,'Step 2-12'!$R:$R,0))</f>
        <v>Paid Search</v>
      </c>
      <c r="AP511" s="24" t="str">
        <f>INDEX('Step 2-12'!$V:$V,MATCH('Step 2-12'!$AH511,'Step 2-12'!$R:$R,0))</f>
        <v>Europe</v>
      </c>
      <c r="AQ511" s="24" t="str">
        <f>INDEX('Step 2-12'!$W:$W,MATCH('Step 2-12'!$AH511,'Step 2-12'!$R:$R,0))</f>
        <v>Retail</v>
      </c>
      <c r="AR511" s="24" t="str">
        <f>INDEX('Step 2-12'!$X:$X,MATCH('Step 2-12'!$AH511,'Step 2-12'!$R:$R,0))</f>
        <v>SMBs</v>
      </c>
      <c r="AS511" s="23" t="str">
        <f>INDEX('Step 2-12'!$AA:$AA,MATCH('Step 2-12'!$AH511,'Step 2-12'!$R:$R,0))</f>
        <v>Basic</v>
      </c>
      <c r="AT511" s="23" t="str">
        <f>INDEX('Step 2-12'!$AB:$AB,MATCH('Step 2-12'!$AH511,'Step 2-12'!$R:$R,0))</f>
        <v>Monthly</v>
      </c>
      <c r="AU511" s="23" t="str">
        <f>INDEX($J$20:$J$1603,MATCH($AH511,$B$20:$B$1603,0))</f>
        <v/>
      </c>
    </row>
    <row r="512" spans="1:47" x14ac:dyDescent="0.25">
      <c r="A512" t="s">
        <v>575</v>
      </c>
      <c r="B512" t="s">
        <v>576</v>
      </c>
      <c r="C512" t="s">
        <v>17</v>
      </c>
      <c r="D512" t="s">
        <v>18</v>
      </c>
      <c r="E512" s="1">
        <v>44652</v>
      </c>
      <c r="F512" s="1">
        <v>44676</v>
      </c>
      <c r="G512" t="s">
        <v>47</v>
      </c>
      <c r="H512">
        <v>75</v>
      </c>
      <c r="I512" s="23" t="str">
        <f>IF(AND(E512&lt;=EOMONTH('Step 1'!$C$7,0),F512&gt;='Step 1'!$C$7),"Yes","No")</f>
        <v>No</v>
      </c>
      <c r="J512" s="23" t="str">
        <f>IF(I512="Yes",IF(COUNTIFS($B$21:$B512,B512,$I$21:$I512,"Yes")=1,"Yes",""),"")</f>
        <v/>
      </c>
      <c r="K512" s="23" t="str">
        <f>IF(J512="Yes",IF(COUNTIFS($B:$B,B512,$F:$F,"&gt;="&amp;'Step 1'!$C$8)&gt;0,"Retained","Churned"),"")</f>
        <v/>
      </c>
      <c r="L512" s="24">
        <f>_xlfn.MINIFS($E:$E,$B:$B,B512)</f>
        <v>44652</v>
      </c>
      <c r="M512" s="24" t="str">
        <f>INDEX($C:$C,MATCH($L512,$E:$E,0))</f>
        <v>Basic</v>
      </c>
      <c r="N512" s="24" t="str">
        <f>INDEX($D:$D,MATCH($L512,$E:$E,0))</f>
        <v>Monthly</v>
      </c>
      <c r="O512" s="23" t="str">
        <f>INDEX('Step 2-12'!$W:$W,MATCH('Step 2-12'!$B512,'Step 2-12'!$R:$R,0))</f>
        <v>Healthcare</v>
      </c>
      <c r="P512" s="23" t="str">
        <f>INDEX('Step 2-12'!$Z:$Z,MATCH('Step 2-12'!$B512,'Step 2-12'!$R:$R,0))</f>
        <v>Paid Search</v>
      </c>
      <c r="AG512" t="s">
        <v>2304</v>
      </c>
      <c r="AH512" t="s">
        <v>1701</v>
      </c>
      <c r="AI512" t="s">
        <v>1700</v>
      </c>
      <c r="AJ512" s="1">
        <v>45313</v>
      </c>
      <c r="AK512" t="s">
        <v>17</v>
      </c>
      <c r="AL512" t="s">
        <v>18</v>
      </c>
      <c r="AM512">
        <v>75</v>
      </c>
      <c r="AN512">
        <v>60</v>
      </c>
      <c r="AO512" s="24" t="str">
        <f>INDEX('Step 2-12'!$Z:$Z,MATCH('Step 2-12'!$AH512,'Step 2-12'!$R:$R,0))</f>
        <v>Email</v>
      </c>
      <c r="AP512" s="24" t="str">
        <f>INDEX('Step 2-12'!$V:$V,MATCH('Step 2-12'!$AH512,'Step 2-12'!$R:$R,0))</f>
        <v>North America</v>
      </c>
      <c r="AQ512" s="24" t="str">
        <f>INDEX('Step 2-12'!$W:$W,MATCH('Step 2-12'!$AH512,'Step 2-12'!$R:$R,0))</f>
        <v>Healthcare</v>
      </c>
      <c r="AR512" s="24" t="str">
        <f>INDEX('Step 2-12'!$X:$X,MATCH('Step 2-12'!$AH512,'Step 2-12'!$R:$R,0))</f>
        <v>SMBs</v>
      </c>
      <c r="AS512" s="23" t="str">
        <f>INDEX('Step 2-12'!$AA:$AA,MATCH('Step 2-12'!$AH512,'Step 2-12'!$R:$R,0))</f>
        <v>Basic</v>
      </c>
      <c r="AT512" s="23" t="str">
        <f>INDEX('Step 2-12'!$AB:$AB,MATCH('Step 2-12'!$AH512,'Step 2-12'!$R:$R,0))</f>
        <v>Monthly</v>
      </c>
      <c r="AU512" s="23" t="str">
        <f>INDEX($J$20:$J$1603,MATCH($AH512,$B$20:$B$1603,0))</f>
        <v/>
      </c>
    </row>
    <row r="513" spans="1:47" x14ac:dyDescent="0.25">
      <c r="A513" t="s">
        <v>577</v>
      </c>
      <c r="B513" t="s">
        <v>578</v>
      </c>
      <c r="C513" t="s">
        <v>17</v>
      </c>
      <c r="D513" t="s">
        <v>51</v>
      </c>
      <c r="E513" s="1">
        <v>45541</v>
      </c>
      <c r="F513" s="1">
        <v>45658</v>
      </c>
      <c r="G513" t="s">
        <v>19</v>
      </c>
      <c r="H513">
        <v>50</v>
      </c>
      <c r="I513" s="23" t="str">
        <f>IF(AND(E513&lt;=EOMONTH('Step 1'!$C$7,0),F513&gt;='Step 1'!$C$7),"Yes","No")</f>
        <v>No</v>
      </c>
      <c r="J513" s="23" t="str">
        <f>IF(I513="Yes",IF(COUNTIFS($B$21:$B513,B513,$I$21:$I513,"Yes")=1,"Yes",""),"")</f>
        <v/>
      </c>
      <c r="K513" s="23" t="str">
        <f>IF(J513="Yes",IF(COUNTIFS($B:$B,B513,$F:$F,"&gt;="&amp;'Step 1'!$C$8)&gt;0,"Retained","Churned"),"")</f>
        <v/>
      </c>
      <c r="L513" s="24">
        <f>_xlfn.MINIFS($E:$E,$B:$B,B513)</f>
        <v>45541</v>
      </c>
      <c r="M513" s="24" t="str">
        <f>INDEX($C:$C,MATCH($L513,$E:$E,0))</f>
        <v>Basic</v>
      </c>
      <c r="N513" s="24" t="str">
        <f>INDEX($D:$D,MATCH($L513,$E:$E,0))</f>
        <v>Monthly</v>
      </c>
      <c r="O513" s="23" t="str">
        <f>INDEX('Step 2-12'!$W:$W,MATCH('Step 2-12'!$B513,'Step 2-12'!$R:$R,0))</f>
        <v>Education</v>
      </c>
      <c r="P513" s="23" t="str">
        <f>INDEX('Step 2-12'!$Z:$Z,MATCH('Step 2-12'!$B513,'Step 2-12'!$R:$R,0))</f>
        <v>Social Media</v>
      </c>
      <c r="AG513" t="s">
        <v>2305</v>
      </c>
      <c r="AH513" t="s">
        <v>1701</v>
      </c>
      <c r="AI513" t="s">
        <v>1702</v>
      </c>
      <c r="AJ513" s="1">
        <v>45344</v>
      </c>
      <c r="AK513" t="s">
        <v>17</v>
      </c>
      <c r="AL513" t="s">
        <v>18</v>
      </c>
      <c r="AM513">
        <v>75</v>
      </c>
      <c r="AN513">
        <v>60</v>
      </c>
      <c r="AO513" s="24" t="str">
        <f>INDEX('Step 2-12'!$Z:$Z,MATCH('Step 2-12'!$AH513,'Step 2-12'!$R:$R,0))</f>
        <v>Email</v>
      </c>
      <c r="AP513" s="24" t="str">
        <f>INDEX('Step 2-12'!$V:$V,MATCH('Step 2-12'!$AH513,'Step 2-12'!$R:$R,0))</f>
        <v>North America</v>
      </c>
      <c r="AQ513" s="24" t="str">
        <f>INDEX('Step 2-12'!$W:$W,MATCH('Step 2-12'!$AH513,'Step 2-12'!$R:$R,0))</f>
        <v>Healthcare</v>
      </c>
      <c r="AR513" s="24" t="str">
        <f>INDEX('Step 2-12'!$X:$X,MATCH('Step 2-12'!$AH513,'Step 2-12'!$R:$R,0))</f>
        <v>SMBs</v>
      </c>
      <c r="AS513" s="23" t="str">
        <f>INDEX('Step 2-12'!$AA:$AA,MATCH('Step 2-12'!$AH513,'Step 2-12'!$R:$R,0))</f>
        <v>Basic</v>
      </c>
      <c r="AT513" s="23" t="str">
        <f>INDEX('Step 2-12'!$AB:$AB,MATCH('Step 2-12'!$AH513,'Step 2-12'!$R:$R,0))</f>
        <v>Monthly</v>
      </c>
      <c r="AU513" s="23" t="str">
        <f>INDEX($J$20:$J$1603,MATCH($AH513,$B$20:$B$1603,0))</f>
        <v/>
      </c>
    </row>
    <row r="514" spans="1:47" x14ac:dyDescent="0.25">
      <c r="A514" t="s">
        <v>579</v>
      </c>
      <c r="B514" t="s">
        <v>580</v>
      </c>
      <c r="C514" t="s">
        <v>50</v>
      </c>
      <c r="D514" t="s">
        <v>18</v>
      </c>
      <c r="E514" s="1">
        <v>45328</v>
      </c>
      <c r="F514" s="1">
        <v>45358</v>
      </c>
      <c r="G514" t="s">
        <v>19</v>
      </c>
      <c r="H514">
        <v>135</v>
      </c>
      <c r="I514" s="23" t="str">
        <f>IF(AND(E514&lt;=EOMONTH('Step 1'!$C$7,0),F514&gt;='Step 1'!$C$7),"Yes","No")</f>
        <v>No</v>
      </c>
      <c r="J514" s="23" t="str">
        <f>IF(I514="Yes",IF(COUNTIFS($B$21:$B514,B514,$I$21:$I514,"Yes")=1,"Yes",""),"")</f>
        <v/>
      </c>
      <c r="K514" s="23" t="str">
        <f>IF(J514="Yes",IF(COUNTIFS($B:$B,B514,$F:$F,"&gt;="&amp;'Step 1'!$C$8)&gt;0,"Retained","Churned"),"")</f>
        <v/>
      </c>
      <c r="L514" s="24">
        <f>_xlfn.MINIFS($E:$E,$B:$B,B514)</f>
        <v>45328</v>
      </c>
      <c r="M514" s="24" t="str">
        <f>INDEX($C:$C,MATCH($L514,$E:$E,0))</f>
        <v>Pro</v>
      </c>
      <c r="N514" s="24" t="str">
        <f>INDEX($D:$D,MATCH($L514,$E:$E,0))</f>
        <v>Monthly</v>
      </c>
      <c r="O514" s="23" t="str">
        <f>INDEX('Step 2-12'!$W:$W,MATCH('Step 2-12'!$B514,'Step 2-12'!$R:$R,0))</f>
        <v>Tech</v>
      </c>
      <c r="P514" s="23" t="str">
        <f>INDEX('Step 2-12'!$Z:$Z,MATCH('Step 2-12'!$B514,'Step 2-12'!$R:$R,0))</f>
        <v>Paid Search</v>
      </c>
      <c r="AG514" t="s">
        <v>2306</v>
      </c>
      <c r="AH514" t="s">
        <v>1701</v>
      </c>
      <c r="AI514" t="s">
        <v>1702</v>
      </c>
      <c r="AJ514" s="1">
        <v>45373</v>
      </c>
      <c r="AK514" t="s">
        <v>17</v>
      </c>
      <c r="AL514" t="s">
        <v>18</v>
      </c>
      <c r="AM514">
        <v>75</v>
      </c>
      <c r="AN514">
        <v>60</v>
      </c>
      <c r="AO514" s="24" t="str">
        <f>INDEX('Step 2-12'!$Z:$Z,MATCH('Step 2-12'!$AH514,'Step 2-12'!$R:$R,0))</f>
        <v>Email</v>
      </c>
      <c r="AP514" s="24" t="str">
        <f>INDEX('Step 2-12'!$V:$V,MATCH('Step 2-12'!$AH514,'Step 2-12'!$R:$R,0))</f>
        <v>North America</v>
      </c>
      <c r="AQ514" s="24" t="str">
        <f>INDEX('Step 2-12'!$W:$W,MATCH('Step 2-12'!$AH514,'Step 2-12'!$R:$R,0))</f>
        <v>Healthcare</v>
      </c>
      <c r="AR514" s="24" t="str">
        <f>INDEX('Step 2-12'!$X:$X,MATCH('Step 2-12'!$AH514,'Step 2-12'!$R:$R,0))</f>
        <v>SMBs</v>
      </c>
      <c r="AS514" s="23" t="str">
        <f>INDEX('Step 2-12'!$AA:$AA,MATCH('Step 2-12'!$AH514,'Step 2-12'!$R:$R,0))</f>
        <v>Basic</v>
      </c>
      <c r="AT514" s="23" t="str">
        <f>INDEX('Step 2-12'!$AB:$AB,MATCH('Step 2-12'!$AH514,'Step 2-12'!$R:$R,0))</f>
        <v>Monthly</v>
      </c>
      <c r="AU514" s="23" t="str">
        <f>INDEX($J$20:$J$1603,MATCH($AH514,$B$20:$B$1603,0))</f>
        <v/>
      </c>
    </row>
    <row r="515" spans="1:47" x14ac:dyDescent="0.25">
      <c r="A515" t="s">
        <v>581</v>
      </c>
      <c r="B515" t="s">
        <v>580</v>
      </c>
      <c r="C515" t="s">
        <v>50</v>
      </c>
      <c r="D515" t="s">
        <v>18</v>
      </c>
      <c r="E515" s="1">
        <v>45359</v>
      </c>
      <c r="F515" s="1">
        <v>45389</v>
      </c>
      <c r="G515" t="s">
        <v>19</v>
      </c>
      <c r="H515">
        <v>135</v>
      </c>
      <c r="I515" s="23" t="str">
        <f>IF(AND(E515&lt;=EOMONTH('Step 1'!$C$7,0),F515&gt;='Step 1'!$C$7),"Yes","No")</f>
        <v>No</v>
      </c>
      <c r="J515" s="23" t="str">
        <f>IF(I515="Yes",IF(COUNTIFS($B$21:$B515,B515,$I$21:$I515,"Yes")=1,"Yes",""),"")</f>
        <v/>
      </c>
      <c r="K515" s="23" t="str">
        <f>IF(J515="Yes",IF(COUNTIFS($B:$B,B515,$F:$F,"&gt;="&amp;'Step 1'!$C$8)&gt;0,"Retained","Churned"),"")</f>
        <v/>
      </c>
      <c r="L515" s="24">
        <f>_xlfn.MINIFS($E:$E,$B:$B,B515)</f>
        <v>45328</v>
      </c>
      <c r="M515" s="24" t="str">
        <f>INDEX($C:$C,MATCH($L515,$E:$E,0))</f>
        <v>Pro</v>
      </c>
      <c r="N515" s="24" t="str">
        <f>INDEX($D:$D,MATCH($L515,$E:$E,0))</f>
        <v>Monthly</v>
      </c>
      <c r="O515" s="23" t="str">
        <f>INDEX('Step 2-12'!$W:$W,MATCH('Step 2-12'!$B515,'Step 2-12'!$R:$R,0))</f>
        <v>Tech</v>
      </c>
      <c r="P515" s="23" t="str">
        <f>INDEX('Step 2-12'!$Z:$Z,MATCH('Step 2-12'!$B515,'Step 2-12'!$R:$R,0))</f>
        <v>Paid Search</v>
      </c>
      <c r="AG515" t="s">
        <v>2307</v>
      </c>
      <c r="AH515" t="s">
        <v>1701</v>
      </c>
      <c r="AI515" t="s">
        <v>1703</v>
      </c>
      <c r="AJ515" s="1">
        <v>45375</v>
      </c>
      <c r="AK515" t="s">
        <v>17</v>
      </c>
      <c r="AL515" t="s">
        <v>18</v>
      </c>
      <c r="AM515">
        <v>75</v>
      </c>
      <c r="AN515">
        <v>60</v>
      </c>
      <c r="AO515" s="24" t="str">
        <f>INDEX('Step 2-12'!$Z:$Z,MATCH('Step 2-12'!$AH515,'Step 2-12'!$R:$R,0))</f>
        <v>Email</v>
      </c>
      <c r="AP515" s="24" t="str">
        <f>INDEX('Step 2-12'!$V:$V,MATCH('Step 2-12'!$AH515,'Step 2-12'!$R:$R,0))</f>
        <v>North America</v>
      </c>
      <c r="AQ515" s="24" t="str">
        <f>INDEX('Step 2-12'!$W:$W,MATCH('Step 2-12'!$AH515,'Step 2-12'!$R:$R,0))</f>
        <v>Healthcare</v>
      </c>
      <c r="AR515" s="24" t="str">
        <f>INDEX('Step 2-12'!$X:$X,MATCH('Step 2-12'!$AH515,'Step 2-12'!$R:$R,0))</f>
        <v>SMBs</v>
      </c>
      <c r="AS515" s="23" t="str">
        <f>INDEX('Step 2-12'!$AA:$AA,MATCH('Step 2-12'!$AH515,'Step 2-12'!$R:$R,0))</f>
        <v>Basic</v>
      </c>
      <c r="AT515" s="23" t="str">
        <f>INDEX('Step 2-12'!$AB:$AB,MATCH('Step 2-12'!$AH515,'Step 2-12'!$R:$R,0))</f>
        <v>Monthly</v>
      </c>
      <c r="AU515" s="23" t="str">
        <f>INDEX($J$20:$J$1603,MATCH($AH515,$B$20:$B$1603,0))</f>
        <v/>
      </c>
    </row>
    <row r="516" spans="1:47" x14ac:dyDescent="0.25">
      <c r="A516" t="s">
        <v>582</v>
      </c>
      <c r="B516" t="s">
        <v>580</v>
      </c>
      <c r="C516" t="s">
        <v>50</v>
      </c>
      <c r="D516" t="s">
        <v>18</v>
      </c>
      <c r="E516" s="1">
        <v>45390</v>
      </c>
      <c r="F516" s="1">
        <v>45420</v>
      </c>
      <c r="G516" t="s">
        <v>19</v>
      </c>
      <c r="H516">
        <v>135</v>
      </c>
      <c r="I516" s="23" t="str">
        <f>IF(AND(E516&lt;=EOMONTH('Step 1'!$C$7,0),F516&gt;='Step 1'!$C$7),"Yes","No")</f>
        <v>No</v>
      </c>
      <c r="J516" s="23" t="str">
        <f>IF(I516="Yes",IF(COUNTIFS($B$21:$B516,B516,$I$21:$I516,"Yes")=1,"Yes",""),"")</f>
        <v/>
      </c>
      <c r="K516" s="23" t="str">
        <f>IF(J516="Yes",IF(COUNTIFS($B:$B,B516,$F:$F,"&gt;="&amp;'Step 1'!$C$8)&gt;0,"Retained","Churned"),"")</f>
        <v/>
      </c>
      <c r="L516" s="24">
        <f>_xlfn.MINIFS($E:$E,$B:$B,B516)</f>
        <v>45328</v>
      </c>
      <c r="M516" s="24" t="str">
        <f>INDEX($C:$C,MATCH($L516,$E:$E,0))</f>
        <v>Pro</v>
      </c>
      <c r="N516" s="24" t="str">
        <f>INDEX($D:$D,MATCH($L516,$E:$E,0))</f>
        <v>Monthly</v>
      </c>
      <c r="O516" s="23" t="str">
        <f>INDEX('Step 2-12'!$W:$W,MATCH('Step 2-12'!$B516,'Step 2-12'!$R:$R,0))</f>
        <v>Tech</v>
      </c>
      <c r="P516" s="23" t="str">
        <f>INDEX('Step 2-12'!$Z:$Z,MATCH('Step 2-12'!$B516,'Step 2-12'!$R:$R,0))</f>
        <v>Paid Search</v>
      </c>
      <c r="AG516" t="s">
        <v>2308</v>
      </c>
      <c r="AH516" t="s">
        <v>1701</v>
      </c>
      <c r="AI516" t="s">
        <v>1704</v>
      </c>
      <c r="AJ516" s="1">
        <v>45406</v>
      </c>
      <c r="AK516" t="s">
        <v>17</v>
      </c>
      <c r="AL516" t="s">
        <v>18</v>
      </c>
      <c r="AM516">
        <v>75</v>
      </c>
      <c r="AN516">
        <v>60</v>
      </c>
      <c r="AO516" s="24" t="str">
        <f>INDEX('Step 2-12'!$Z:$Z,MATCH('Step 2-12'!$AH516,'Step 2-12'!$R:$R,0))</f>
        <v>Email</v>
      </c>
      <c r="AP516" s="24" t="str">
        <f>INDEX('Step 2-12'!$V:$V,MATCH('Step 2-12'!$AH516,'Step 2-12'!$R:$R,0))</f>
        <v>North America</v>
      </c>
      <c r="AQ516" s="24" t="str">
        <f>INDEX('Step 2-12'!$W:$W,MATCH('Step 2-12'!$AH516,'Step 2-12'!$R:$R,0))</f>
        <v>Healthcare</v>
      </c>
      <c r="AR516" s="24" t="str">
        <f>INDEX('Step 2-12'!$X:$X,MATCH('Step 2-12'!$AH516,'Step 2-12'!$R:$R,0))</f>
        <v>SMBs</v>
      </c>
      <c r="AS516" s="23" t="str">
        <f>INDEX('Step 2-12'!$AA:$AA,MATCH('Step 2-12'!$AH516,'Step 2-12'!$R:$R,0))</f>
        <v>Basic</v>
      </c>
      <c r="AT516" s="23" t="str">
        <f>INDEX('Step 2-12'!$AB:$AB,MATCH('Step 2-12'!$AH516,'Step 2-12'!$R:$R,0))</f>
        <v>Monthly</v>
      </c>
      <c r="AU516" s="23" t="str">
        <f>INDEX($J$20:$J$1603,MATCH($AH516,$B$20:$B$1603,0))</f>
        <v/>
      </c>
    </row>
    <row r="517" spans="1:47" x14ac:dyDescent="0.25">
      <c r="A517" t="s">
        <v>583</v>
      </c>
      <c r="B517" t="s">
        <v>580</v>
      </c>
      <c r="C517" t="s">
        <v>50</v>
      </c>
      <c r="D517" t="s">
        <v>18</v>
      </c>
      <c r="E517" s="1">
        <v>45421</v>
      </c>
      <c r="F517" s="1">
        <v>45451</v>
      </c>
      <c r="G517" t="s">
        <v>19</v>
      </c>
      <c r="H517">
        <v>135</v>
      </c>
      <c r="I517" s="23" t="str">
        <f>IF(AND(E517&lt;=EOMONTH('Step 1'!$C$7,0),F517&gt;='Step 1'!$C$7),"Yes","No")</f>
        <v>No</v>
      </c>
      <c r="J517" s="23" t="str">
        <f>IF(I517="Yes",IF(COUNTIFS($B$21:$B517,B517,$I$21:$I517,"Yes")=1,"Yes",""),"")</f>
        <v/>
      </c>
      <c r="K517" s="23" t="str">
        <f>IF(J517="Yes",IF(COUNTIFS($B:$B,B517,$F:$F,"&gt;="&amp;'Step 1'!$C$8)&gt;0,"Retained","Churned"),"")</f>
        <v/>
      </c>
      <c r="L517" s="24">
        <f>_xlfn.MINIFS($E:$E,$B:$B,B517)</f>
        <v>45328</v>
      </c>
      <c r="M517" s="24" t="str">
        <f>INDEX($C:$C,MATCH($L517,$E:$E,0))</f>
        <v>Pro</v>
      </c>
      <c r="N517" s="24" t="str">
        <f>INDEX($D:$D,MATCH($L517,$E:$E,0))</f>
        <v>Monthly</v>
      </c>
      <c r="O517" s="23" t="str">
        <f>INDEX('Step 2-12'!$W:$W,MATCH('Step 2-12'!$B517,'Step 2-12'!$R:$R,0))</f>
        <v>Tech</v>
      </c>
      <c r="P517" s="23" t="str">
        <f>INDEX('Step 2-12'!$Z:$Z,MATCH('Step 2-12'!$B517,'Step 2-12'!$R:$R,0))</f>
        <v>Paid Search</v>
      </c>
      <c r="AG517" t="s">
        <v>2309</v>
      </c>
      <c r="AH517" t="s">
        <v>1701</v>
      </c>
      <c r="AI517" t="s">
        <v>1704</v>
      </c>
      <c r="AJ517" s="1">
        <v>45436</v>
      </c>
      <c r="AK517" t="s">
        <v>17</v>
      </c>
      <c r="AL517" t="s">
        <v>18</v>
      </c>
      <c r="AM517">
        <v>75</v>
      </c>
      <c r="AN517">
        <v>60</v>
      </c>
      <c r="AO517" s="24" t="str">
        <f>INDEX('Step 2-12'!$Z:$Z,MATCH('Step 2-12'!$AH517,'Step 2-12'!$R:$R,0))</f>
        <v>Email</v>
      </c>
      <c r="AP517" s="24" t="str">
        <f>INDEX('Step 2-12'!$V:$V,MATCH('Step 2-12'!$AH517,'Step 2-12'!$R:$R,0))</f>
        <v>North America</v>
      </c>
      <c r="AQ517" s="24" t="str">
        <f>INDEX('Step 2-12'!$W:$W,MATCH('Step 2-12'!$AH517,'Step 2-12'!$R:$R,0))</f>
        <v>Healthcare</v>
      </c>
      <c r="AR517" s="24" t="str">
        <f>INDEX('Step 2-12'!$X:$X,MATCH('Step 2-12'!$AH517,'Step 2-12'!$R:$R,0))</f>
        <v>SMBs</v>
      </c>
      <c r="AS517" s="23" t="str">
        <f>INDEX('Step 2-12'!$AA:$AA,MATCH('Step 2-12'!$AH517,'Step 2-12'!$R:$R,0))</f>
        <v>Basic</v>
      </c>
      <c r="AT517" s="23" t="str">
        <f>INDEX('Step 2-12'!$AB:$AB,MATCH('Step 2-12'!$AH517,'Step 2-12'!$R:$R,0))</f>
        <v>Monthly</v>
      </c>
      <c r="AU517" s="23" t="str">
        <f>INDEX($J$20:$J$1603,MATCH($AH517,$B$20:$B$1603,0))</f>
        <v/>
      </c>
    </row>
    <row r="518" spans="1:47" x14ac:dyDescent="0.25">
      <c r="A518" t="s">
        <v>584</v>
      </c>
      <c r="B518" t="s">
        <v>580</v>
      </c>
      <c r="C518" t="s">
        <v>50</v>
      </c>
      <c r="D518" t="s">
        <v>18</v>
      </c>
      <c r="E518" s="1">
        <v>45452</v>
      </c>
      <c r="F518" s="1">
        <v>45482</v>
      </c>
      <c r="G518" t="s">
        <v>19</v>
      </c>
      <c r="H518">
        <v>135</v>
      </c>
      <c r="I518" s="23" t="str">
        <f>IF(AND(E518&lt;=EOMONTH('Step 1'!$C$7,0),F518&gt;='Step 1'!$C$7),"Yes","No")</f>
        <v>No</v>
      </c>
      <c r="J518" s="23" t="str">
        <f>IF(I518="Yes",IF(COUNTIFS($B$21:$B518,B518,$I$21:$I518,"Yes")=1,"Yes",""),"")</f>
        <v/>
      </c>
      <c r="K518" s="23" t="str">
        <f>IF(J518="Yes",IF(COUNTIFS($B:$B,B518,$F:$F,"&gt;="&amp;'Step 1'!$C$8)&gt;0,"Retained","Churned"),"")</f>
        <v/>
      </c>
      <c r="L518" s="24">
        <f>_xlfn.MINIFS($E:$E,$B:$B,B518)</f>
        <v>45328</v>
      </c>
      <c r="M518" s="24" t="str">
        <f>INDEX($C:$C,MATCH($L518,$E:$E,0))</f>
        <v>Pro</v>
      </c>
      <c r="N518" s="24" t="str">
        <f>INDEX($D:$D,MATCH($L518,$E:$E,0))</f>
        <v>Monthly</v>
      </c>
      <c r="O518" s="23" t="str">
        <f>INDEX('Step 2-12'!$W:$W,MATCH('Step 2-12'!$B518,'Step 2-12'!$R:$R,0))</f>
        <v>Tech</v>
      </c>
      <c r="P518" s="23" t="str">
        <f>INDEX('Step 2-12'!$Z:$Z,MATCH('Step 2-12'!$B518,'Step 2-12'!$R:$R,0))</f>
        <v>Paid Search</v>
      </c>
      <c r="AG518" t="s">
        <v>2310</v>
      </c>
      <c r="AH518" t="s">
        <v>1701</v>
      </c>
      <c r="AI518" t="s">
        <v>1705</v>
      </c>
      <c r="AJ518" s="1">
        <v>45437</v>
      </c>
      <c r="AK518" t="s">
        <v>17</v>
      </c>
      <c r="AL518" t="s">
        <v>18</v>
      </c>
      <c r="AM518">
        <v>75</v>
      </c>
      <c r="AN518">
        <v>60</v>
      </c>
      <c r="AO518" s="24" t="str">
        <f>INDEX('Step 2-12'!$Z:$Z,MATCH('Step 2-12'!$AH518,'Step 2-12'!$R:$R,0))</f>
        <v>Email</v>
      </c>
      <c r="AP518" s="24" t="str">
        <f>INDEX('Step 2-12'!$V:$V,MATCH('Step 2-12'!$AH518,'Step 2-12'!$R:$R,0))</f>
        <v>North America</v>
      </c>
      <c r="AQ518" s="24" t="str">
        <f>INDEX('Step 2-12'!$W:$W,MATCH('Step 2-12'!$AH518,'Step 2-12'!$R:$R,0))</f>
        <v>Healthcare</v>
      </c>
      <c r="AR518" s="24" t="str">
        <f>INDEX('Step 2-12'!$X:$X,MATCH('Step 2-12'!$AH518,'Step 2-12'!$R:$R,0))</f>
        <v>SMBs</v>
      </c>
      <c r="AS518" s="23" t="str">
        <f>INDEX('Step 2-12'!$AA:$AA,MATCH('Step 2-12'!$AH518,'Step 2-12'!$R:$R,0))</f>
        <v>Basic</v>
      </c>
      <c r="AT518" s="23" t="str">
        <f>INDEX('Step 2-12'!$AB:$AB,MATCH('Step 2-12'!$AH518,'Step 2-12'!$R:$R,0))</f>
        <v>Monthly</v>
      </c>
      <c r="AU518" s="23" t="str">
        <f>INDEX($J$20:$J$1603,MATCH($AH518,$B$20:$B$1603,0))</f>
        <v/>
      </c>
    </row>
    <row r="519" spans="1:47" x14ac:dyDescent="0.25">
      <c r="A519" t="s">
        <v>585</v>
      </c>
      <c r="B519" t="s">
        <v>580</v>
      </c>
      <c r="C519" t="s">
        <v>50</v>
      </c>
      <c r="D519" t="s">
        <v>18</v>
      </c>
      <c r="E519" s="1">
        <v>45483</v>
      </c>
      <c r="F519" s="1">
        <v>45513</v>
      </c>
      <c r="G519" t="s">
        <v>19</v>
      </c>
      <c r="H519">
        <v>135</v>
      </c>
      <c r="I519" s="23" t="str">
        <f>IF(AND(E519&lt;=EOMONTH('Step 1'!$C$7,0),F519&gt;='Step 1'!$C$7),"Yes","No")</f>
        <v>No</v>
      </c>
      <c r="J519" s="23" t="str">
        <f>IF(I519="Yes",IF(COUNTIFS($B$21:$B519,B519,$I$21:$I519,"Yes")=1,"Yes",""),"")</f>
        <v/>
      </c>
      <c r="K519" s="23" t="str">
        <f>IF(J519="Yes",IF(COUNTIFS($B:$B,B519,$F:$F,"&gt;="&amp;'Step 1'!$C$8)&gt;0,"Retained","Churned"),"")</f>
        <v/>
      </c>
      <c r="L519" s="24">
        <f>_xlfn.MINIFS($E:$E,$B:$B,B519)</f>
        <v>45328</v>
      </c>
      <c r="M519" s="24" t="str">
        <f>INDEX($C:$C,MATCH($L519,$E:$E,0))</f>
        <v>Pro</v>
      </c>
      <c r="N519" s="24" t="str">
        <f>INDEX($D:$D,MATCH($L519,$E:$E,0))</f>
        <v>Monthly</v>
      </c>
      <c r="O519" s="23" t="str">
        <f>INDEX('Step 2-12'!$W:$W,MATCH('Step 2-12'!$B519,'Step 2-12'!$R:$R,0))</f>
        <v>Tech</v>
      </c>
      <c r="P519" s="23" t="str">
        <f>INDEX('Step 2-12'!$Z:$Z,MATCH('Step 2-12'!$B519,'Step 2-12'!$R:$R,0))</f>
        <v>Paid Search</v>
      </c>
      <c r="AG519" t="s">
        <v>2311</v>
      </c>
      <c r="AH519" t="s">
        <v>1701</v>
      </c>
      <c r="AI519" t="s">
        <v>1706</v>
      </c>
      <c r="AJ519" s="1">
        <v>45468</v>
      </c>
      <c r="AK519" t="s">
        <v>17</v>
      </c>
      <c r="AL519" t="s">
        <v>18</v>
      </c>
      <c r="AM519">
        <v>75</v>
      </c>
      <c r="AN519">
        <v>60</v>
      </c>
      <c r="AO519" s="24" t="str">
        <f>INDEX('Step 2-12'!$Z:$Z,MATCH('Step 2-12'!$AH519,'Step 2-12'!$R:$R,0))</f>
        <v>Email</v>
      </c>
      <c r="AP519" s="24" t="str">
        <f>INDEX('Step 2-12'!$V:$V,MATCH('Step 2-12'!$AH519,'Step 2-12'!$R:$R,0))</f>
        <v>North America</v>
      </c>
      <c r="AQ519" s="24" t="str">
        <f>INDEX('Step 2-12'!$W:$W,MATCH('Step 2-12'!$AH519,'Step 2-12'!$R:$R,0))</f>
        <v>Healthcare</v>
      </c>
      <c r="AR519" s="24" t="str">
        <f>INDEX('Step 2-12'!$X:$X,MATCH('Step 2-12'!$AH519,'Step 2-12'!$R:$R,0))</f>
        <v>SMBs</v>
      </c>
      <c r="AS519" s="23" t="str">
        <f>INDEX('Step 2-12'!$AA:$AA,MATCH('Step 2-12'!$AH519,'Step 2-12'!$R:$R,0))</f>
        <v>Basic</v>
      </c>
      <c r="AT519" s="23" t="str">
        <f>INDEX('Step 2-12'!$AB:$AB,MATCH('Step 2-12'!$AH519,'Step 2-12'!$R:$R,0))</f>
        <v>Monthly</v>
      </c>
      <c r="AU519" s="23" t="str">
        <f>INDEX($J$20:$J$1603,MATCH($AH519,$B$20:$B$1603,0))</f>
        <v/>
      </c>
    </row>
    <row r="520" spans="1:47" x14ac:dyDescent="0.25">
      <c r="A520" t="s">
        <v>586</v>
      </c>
      <c r="B520" t="s">
        <v>580</v>
      </c>
      <c r="C520" t="s">
        <v>50</v>
      </c>
      <c r="D520" t="s">
        <v>18</v>
      </c>
      <c r="E520" s="1">
        <v>45514</v>
      </c>
      <c r="F520" s="1">
        <v>45544</v>
      </c>
      <c r="G520" t="s">
        <v>19</v>
      </c>
      <c r="H520">
        <v>135</v>
      </c>
      <c r="I520" s="23" t="str">
        <f>IF(AND(E520&lt;=EOMONTH('Step 1'!$C$7,0),F520&gt;='Step 1'!$C$7),"Yes","No")</f>
        <v>No</v>
      </c>
      <c r="J520" s="23" t="str">
        <f>IF(I520="Yes",IF(COUNTIFS($B$21:$B520,B520,$I$21:$I520,"Yes")=1,"Yes",""),"")</f>
        <v/>
      </c>
      <c r="K520" s="23" t="str">
        <f>IF(J520="Yes",IF(COUNTIFS($B:$B,B520,$F:$F,"&gt;="&amp;'Step 1'!$C$8)&gt;0,"Retained","Churned"),"")</f>
        <v/>
      </c>
      <c r="L520" s="24">
        <f>_xlfn.MINIFS($E:$E,$B:$B,B520)</f>
        <v>45328</v>
      </c>
      <c r="M520" s="24" t="str">
        <f>INDEX($C:$C,MATCH($L520,$E:$E,0))</f>
        <v>Pro</v>
      </c>
      <c r="N520" s="24" t="str">
        <f>INDEX($D:$D,MATCH($L520,$E:$E,0))</f>
        <v>Monthly</v>
      </c>
      <c r="O520" s="23" t="str">
        <f>INDEX('Step 2-12'!$W:$W,MATCH('Step 2-12'!$B520,'Step 2-12'!$R:$R,0))</f>
        <v>Tech</v>
      </c>
      <c r="P520" s="23" t="str">
        <f>INDEX('Step 2-12'!$Z:$Z,MATCH('Step 2-12'!$B520,'Step 2-12'!$R:$R,0))</f>
        <v>Paid Search</v>
      </c>
      <c r="AG520" t="s">
        <v>2312</v>
      </c>
      <c r="AH520" t="s">
        <v>1701</v>
      </c>
      <c r="AI520" t="s">
        <v>1706</v>
      </c>
      <c r="AJ520" s="1">
        <v>45498</v>
      </c>
      <c r="AK520" t="s">
        <v>17</v>
      </c>
      <c r="AL520" t="s">
        <v>18</v>
      </c>
      <c r="AM520">
        <v>75</v>
      </c>
      <c r="AN520">
        <v>60</v>
      </c>
      <c r="AO520" s="24" t="str">
        <f>INDEX('Step 2-12'!$Z:$Z,MATCH('Step 2-12'!$AH520,'Step 2-12'!$R:$R,0))</f>
        <v>Email</v>
      </c>
      <c r="AP520" s="24" t="str">
        <f>INDEX('Step 2-12'!$V:$V,MATCH('Step 2-12'!$AH520,'Step 2-12'!$R:$R,0))</f>
        <v>North America</v>
      </c>
      <c r="AQ520" s="24" t="str">
        <f>INDEX('Step 2-12'!$W:$W,MATCH('Step 2-12'!$AH520,'Step 2-12'!$R:$R,0))</f>
        <v>Healthcare</v>
      </c>
      <c r="AR520" s="24" t="str">
        <f>INDEX('Step 2-12'!$X:$X,MATCH('Step 2-12'!$AH520,'Step 2-12'!$R:$R,0))</f>
        <v>SMBs</v>
      </c>
      <c r="AS520" s="23" t="str">
        <f>INDEX('Step 2-12'!$AA:$AA,MATCH('Step 2-12'!$AH520,'Step 2-12'!$R:$R,0))</f>
        <v>Basic</v>
      </c>
      <c r="AT520" s="23" t="str">
        <f>INDEX('Step 2-12'!$AB:$AB,MATCH('Step 2-12'!$AH520,'Step 2-12'!$R:$R,0))</f>
        <v>Monthly</v>
      </c>
      <c r="AU520" s="23" t="str">
        <f>INDEX($J$20:$J$1603,MATCH($AH520,$B$20:$B$1603,0))</f>
        <v/>
      </c>
    </row>
    <row r="521" spans="1:47" x14ac:dyDescent="0.25">
      <c r="A521" t="s">
        <v>587</v>
      </c>
      <c r="B521" t="s">
        <v>580</v>
      </c>
      <c r="C521" t="s">
        <v>50</v>
      </c>
      <c r="D521" t="s">
        <v>18</v>
      </c>
      <c r="E521" s="1">
        <v>45545</v>
      </c>
      <c r="F521" s="1">
        <v>45575</v>
      </c>
      <c r="G521" t="s">
        <v>19</v>
      </c>
      <c r="H521">
        <v>135</v>
      </c>
      <c r="I521" s="23" t="str">
        <f>IF(AND(E521&lt;=EOMONTH('Step 1'!$C$7,0),F521&gt;='Step 1'!$C$7),"Yes","No")</f>
        <v>No</v>
      </c>
      <c r="J521" s="23" t="str">
        <f>IF(I521="Yes",IF(COUNTIFS($B$21:$B521,B521,$I$21:$I521,"Yes")=1,"Yes",""),"")</f>
        <v/>
      </c>
      <c r="K521" s="23" t="str">
        <f>IF(J521="Yes",IF(COUNTIFS($B:$B,B521,$F:$F,"&gt;="&amp;'Step 1'!$C$8)&gt;0,"Retained","Churned"),"")</f>
        <v/>
      </c>
      <c r="L521" s="24">
        <f>_xlfn.MINIFS($E:$E,$B:$B,B521)</f>
        <v>45328</v>
      </c>
      <c r="M521" s="24" t="str">
        <f>INDEX($C:$C,MATCH($L521,$E:$E,0))</f>
        <v>Pro</v>
      </c>
      <c r="N521" s="24" t="str">
        <f>INDEX($D:$D,MATCH($L521,$E:$E,0))</f>
        <v>Monthly</v>
      </c>
      <c r="O521" s="23" t="str">
        <f>INDEX('Step 2-12'!$W:$W,MATCH('Step 2-12'!$B521,'Step 2-12'!$R:$R,0))</f>
        <v>Tech</v>
      </c>
      <c r="P521" s="23" t="str">
        <f>INDEX('Step 2-12'!$Z:$Z,MATCH('Step 2-12'!$B521,'Step 2-12'!$R:$R,0))</f>
        <v>Paid Search</v>
      </c>
      <c r="AG521" t="s">
        <v>2313</v>
      </c>
      <c r="AH521" t="s">
        <v>1701</v>
      </c>
      <c r="AI521" t="s">
        <v>1707</v>
      </c>
      <c r="AJ521" s="1">
        <v>45499</v>
      </c>
      <c r="AK521" t="s">
        <v>50</v>
      </c>
      <c r="AL521" t="s">
        <v>18</v>
      </c>
      <c r="AM521">
        <v>135</v>
      </c>
      <c r="AN521">
        <v>110.7</v>
      </c>
      <c r="AO521" s="24" t="str">
        <f>INDEX('Step 2-12'!$Z:$Z,MATCH('Step 2-12'!$AH521,'Step 2-12'!$R:$R,0))</f>
        <v>Email</v>
      </c>
      <c r="AP521" s="24" t="str">
        <f>INDEX('Step 2-12'!$V:$V,MATCH('Step 2-12'!$AH521,'Step 2-12'!$R:$R,0))</f>
        <v>North America</v>
      </c>
      <c r="AQ521" s="24" t="str">
        <f>INDEX('Step 2-12'!$W:$W,MATCH('Step 2-12'!$AH521,'Step 2-12'!$R:$R,0))</f>
        <v>Healthcare</v>
      </c>
      <c r="AR521" s="24" t="str">
        <f>INDEX('Step 2-12'!$X:$X,MATCH('Step 2-12'!$AH521,'Step 2-12'!$R:$R,0))</f>
        <v>SMBs</v>
      </c>
      <c r="AS521" s="23" t="str">
        <f>INDEX('Step 2-12'!$AA:$AA,MATCH('Step 2-12'!$AH521,'Step 2-12'!$R:$R,0))</f>
        <v>Basic</v>
      </c>
      <c r="AT521" s="23" t="str">
        <f>INDEX('Step 2-12'!$AB:$AB,MATCH('Step 2-12'!$AH521,'Step 2-12'!$R:$R,0))</f>
        <v>Monthly</v>
      </c>
      <c r="AU521" s="23" t="str">
        <f>INDEX($J$20:$J$1603,MATCH($AH521,$B$20:$B$1603,0))</f>
        <v/>
      </c>
    </row>
    <row r="522" spans="1:47" x14ac:dyDescent="0.25">
      <c r="A522" t="s">
        <v>588</v>
      </c>
      <c r="B522" t="s">
        <v>580</v>
      </c>
      <c r="C522" t="s">
        <v>50</v>
      </c>
      <c r="D522" t="s">
        <v>18</v>
      </c>
      <c r="E522" s="1">
        <v>45576</v>
      </c>
      <c r="F522" s="1">
        <v>45606</v>
      </c>
      <c r="G522" t="s">
        <v>19</v>
      </c>
      <c r="H522">
        <v>135</v>
      </c>
      <c r="I522" s="23" t="str">
        <f>IF(AND(E522&lt;=EOMONTH('Step 1'!$C$7,0),F522&gt;='Step 1'!$C$7),"Yes","No")</f>
        <v>No</v>
      </c>
      <c r="J522" s="23" t="str">
        <f>IF(I522="Yes",IF(COUNTIFS($B$21:$B522,B522,$I$21:$I522,"Yes")=1,"Yes",""),"")</f>
        <v/>
      </c>
      <c r="K522" s="23" t="str">
        <f>IF(J522="Yes",IF(COUNTIFS($B:$B,B522,$F:$F,"&gt;="&amp;'Step 1'!$C$8)&gt;0,"Retained","Churned"),"")</f>
        <v/>
      </c>
      <c r="L522" s="24">
        <f>_xlfn.MINIFS($E:$E,$B:$B,B522)</f>
        <v>45328</v>
      </c>
      <c r="M522" s="24" t="str">
        <f>INDEX($C:$C,MATCH($L522,$E:$E,0))</f>
        <v>Pro</v>
      </c>
      <c r="N522" s="24" t="str">
        <f>INDEX($D:$D,MATCH($L522,$E:$E,0))</f>
        <v>Monthly</v>
      </c>
      <c r="O522" s="23" t="str">
        <f>INDEX('Step 2-12'!$W:$W,MATCH('Step 2-12'!$B522,'Step 2-12'!$R:$R,0))</f>
        <v>Tech</v>
      </c>
      <c r="P522" s="23" t="str">
        <f>INDEX('Step 2-12'!$Z:$Z,MATCH('Step 2-12'!$B522,'Step 2-12'!$R:$R,0))</f>
        <v>Paid Search</v>
      </c>
      <c r="AG522" t="s">
        <v>2314</v>
      </c>
      <c r="AH522" t="s">
        <v>1701</v>
      </c>
      <c r="AI522" t="s">
        <v>1708</v>
      </c>
      <c r="AJ522" s="1">
        <v>45530</v>
      </c>
      <c r="AK522" t="s">
        <v>50</v>
      </c>
      <c r="AL522" t="s">
        <v>18</v>
      </c>
      <c r="AM522">
        <v>135</v>
      </c>
      <c r="AN522">
        <v>110.7</v>
      </c>
      <c r="AO522" s="24" t="str">
        <f>INDEX('Step 2-12'!$Z:$Z,MATCH('Step 2-12'!$AH522,'Step 2-12'!$R:$R,0))</f>
        <v>Email</v>
      </c>
      <c r="AP522" s="24" t="str">
        <f>INDEX('Step 2-12'!$V:$V,MATCH('Step 2-12'!$AH522,'Step 2-12'!$R:$R,0))</f>
        <v>North America</v>
      </c>
      <c r="AQ522" s="24" t="str">
        <f>INDEX('Step 2-12'!$W:$W,MATCH('Step 2-12'!$AH522,'Step 2-12'!$R:$R,0))</f>
        <v>Healthcare</v>
      </c>
      <c r="AR522" s="24" t="str">
        <f>INDEX('Step 2-12'!$X:$X,MATCH('Step 2-12'!$AH522,'Step 2-12'!$R:$R,0))</f>
        <v>SMBs</v>
      </c>
      <c r="AS522" s="23" t="str">
        <f>INDEX('Step 2-12'!$AA:$AA,MATCH('Step 2-12'!$AH522,'Step 2-12'!$R:$R,0))</f>
        <v>Basic</v>
      </c>
      <c r="AT522" s="23" t="str">
        <f>INDEX('Step 2-12'!$AB:$AB,MATCH('Step 2-12'!$AH522,'Step 2-12'!$R:$R,0))</f>
        <v>Monthly</v>
      </c>
      <c r="AU522" s="23" t="str">
        <f>INDEX($J$20:$J$1603,MATCH($AH522,$B$20:$B$1603,0))</f>
        <v/>
      </c>
    </row>
    <row r="523" spans="1:47" x14ac:dyDescent="0.25">
      <c r="A523" t="s">
        <v>589</v>
      </c>
      <c r="B523" t="s">
        <v>580</v>
      </c>
      <c r="C523" t="s">
        <v>50</v>
      </c>
      <c r="D523" t="s">
        <v>18</v>
      </c>
      <c r="E523" s="1">
        <v>45607</v>
      </c>
      <c r="F523" s="1">
        <v>45637</v>
      </c>
      <c r="G523" t="s">
        <v>19</v>
      </c>
      <c r="H523">
        <v>135</v>
      </c>
      <c r="I523" s="23" t="str">
        <f>IF(AND(E523&lt;=EOMONTH('Step 1'!$C$7,0),F523&gt;='Step 1'!$C$7),"Yes","No")</f>
        <v>No</v>
      </c>
      <c r="J523" s="23" t="str">
        <f>IF(I523="Yes",IF(COUNTIFS($B$21:$B523,B523,$I$21:$I523,"Yes")=1,"Yes",""),"")</f>
        <v/>
      </c>
      <c r="K523" s="23" t="str">
        <f>IF(J523="Yes",IF(COUNTIFS($B:$B,B523,$F:$F,"&gt;="&amp;'Step 1'!$C$8)&gt;0,"Retained","Churned"),"")</f>
        <v/>
      </c>
      <c r="L523" s="24">
        <f>_xlfn.MINIFS($E:$E,$B:$B,B523)</f>
        <v>45328</v>
      </c>
      <c r="M523" s="24" t="str">
        <f>INDEX($C:$C,MATCH($L523,$E:$E,0))</f>
        <v>Pro</v>
      </c>
      <c r="N523" s="24" t="str">
        <f>INDEX($D:$D,MATCH($L523,$E:$E,0))</f>
        <v>Monthly</v>
      </c>
      <c r="O523" s="23" t="str">
        <f>INDEX('Step 2-12'!$W:$W,MATCH('Step 2-12'!$B523,'Step 2-12'!$R:$R,0))</f>
        <v>Tech</v>
      </c>
      <c r="P523" s="23" t="str">
        <f>INDEX('Step 2-12'!$Z:$Z,MATCH('Step 2-12'!$B523,'Step 2-12'!$R:$R,0))</f>
        <v>Paid Search</v>
      </c>
      <c r="AG523" t="s">
        <v>2315</v>
      </c>
      <c r="AH523" t="s">
        <v>1701</v>
      </c>
      <c r="AI523" t="s">
        <v>1709</v>
      </c>
      <c r="AJ523" s="1">
        <v>45561</v>
      </c>
      <c r="AK523" t="s">
        <v>50</v>
      </c>
      <c r="AL523" t="s">
        <v>18</v>
      </c>
      <c r="AM523">
        <v>135</v>
      </c>
      <c r="AN523">
        <v>110.7</v>
      </c>
      <c r="AO523" s="24" t="str">
        <f>INDEX('Step 2-12'!$Z:$Z,MATCH('Step 2-12'!$AH523,'Step 2-12'!$R:$R,0))</f>
        <v>Email</v>
      </c>
      <c r="AP523" s="24" t="str">
        <f>INDEX('Step 2-12'!$V:$V,MATCH('Step 2-12'!$AH523,'Step 2-12'!$R:$R,0))</f>
        <v>North America</v>
      </c>
      <c r="AQ523" s="24" t="str">
        <f>INDEX('Step 2-12'!$W:$W,MATCH('Step 2-12'!$AH523,'Step 2-12'!$R:$R,0))</f>
        <v>Healthcare</v>
      </c>
      <c r="AR523" s="24" t="str">
        <f>INDEX('Step 2-12'!$X:$X,MATCH('Step 2-12'!$AH523,'Step 2-12'!$R:$R,0))</f>
        <v>SMBs</v>
      </c>
      <c r="AS523" s="23" t="str">
        <f>INDEX('Step 2-12'!$AA:$AA,MATCH('Step 2-12'!$AH523,'Step 2-12'!$R:$R,0))</f>
        <v>Basic</v>
      </c>
      <c r="AT523" s="23" t="str">
        <f>INDEX('Step 2-12'!$AB:$AB,MATCH('Step 2-12'!$AH523,'Step 2-12'!$R:$R,0))</f>
        <v>Monthly</v>
      </c>
      <c r="AU523" s="23" t="str">
        <f>INDEX($J$20:$J$1603,MATCH($AH523,$B$20:$B$1603,0))</f>
        <v/>
      </c>
    </row>
    <row r="524" spans="1:47" x14ac:dyDescent="0.25">
      <c r="A524" t="s">
        <v>590</v>
      </c>
      <c r="B524" t="s">
        <v>580</v>
      </c>
      <c r="C524" t="s">
        <v>50</v>
      </c>
      <c r="D524" t="s">
        <v>18</v>
      </c>
      <c r="E524" s="1">
        <v>45638</v>
      </c>
      <c r="F524" s="1">
        <v>45658</v>
      </c>
      <c r="G524" t="s">
        <v>19</v>
      </c>
      <c r="H524">
        <v>135</v>
      </c>
      <c r="I524" s="23" t="str">
        <f>IF(AND(E524&lt;=EOMONTH('Step 1'!$C$7,0),F524&gt;='Step 1'!$C$7),"Yes","No")</f>
        <v>No</v>
      </c>
      <c r="J524" s="23" t="str">
        <f>IF(I524="Yes",IF(COUNTIFS($B$21:$B524,B524,$I$21:$I524,"Yes")=1,"Yes",""),"")</f>
        <v/>
      </c>
      <c r="K524" s="23" t="str">
        <f>IF(J524="Yes",IF(COUNTIFS($B:$B,B524,$F:$F,"&gt;="&amp;'Step 1'!$C$8)&gt;0,"Retained","Churned"),"")</f>
        <v/>
      </c>
      <c r="L524" s="24">
        <f>_xlfn.MINIFS($E:$E,$B:$B,B524)</f>
        <v>45328</v>
      </c>
      <c r="M524" s="24" t="str">
        <f>INDEX($C:$C,MATCH($L524,$E:$E,0))</f>
        <v>Pro</v>
      </c>
      <c r="N524" s="24" t="str">
        <f>INDEX($D:$D,MATCH($L524,$E:$E,0))</f>
        <v>Monthly</v>
      </c>
      <c r="O524" s="23" t="str">
        <f>INDEX('Step 2-12'!$W:$W,MATCH('Step 2-12'!$B524,'Step 2-12'!$R:$R,0))</f>
        <v>Tech</v>
      </c>
      <c r="P524" s="23" t="str">
        <f>INDEX('Step 2-12'!$Z:$Z,MATCH('Step 2-12'!$B524,'Step 2-12'!$R:$R,0))</f>
        <v>Paid Search</v>
      </c>
      <c r="AG524" t="s">
        <v>2316</v>
      </c>
      <c r="AH524" t="s">
        <v>1701</v>
      </c>
      <c r="AI524" t="s">
        <v>1709</v>
      </c>
      <c r="AJ524" s="1">
        <v>45591</v>
      </c>
      <c r="AK524" t="s">
        <v>50</v>
      </c>
      <c r="AL524" t="s">
        <v>18</v>
      </c>
      <c r="AM524">
        <v>135</v>
      </c>
      <c r="AN524">
        <v>110.7</v>
      </c>
      <c r="AO524" s="24" t="str">
        <f>INDEX('Step 2-12'!$Z:$Z,MATCH('Step 2-12'!$AH524,'Step 2-12'!$R:$R,0))</f>
        <v>Email</v>
      </c>
      <c r="AP524" s="24" t="str">
        <f>INDEX('Step 2-12'!$V:$V,MATCH('Step 2-12'!$AH524,'Step 2-12'!$R:$R,0))</f>
        <v>North America</v>
      </c>
      <c r="AQ524" s="24" t="str">
        <f>INDEX('Step 2-12'!$W:$W,MATCH('Step 2-12'!$AH524,'Step 2-12'!$R:$R,0))</f>
        <v>Healthcare</v>
      </c>
      <c r="AR524" s="24" t="str">
        <f>INDEX('Step 2-12'!$X:$X,MATCH('Step 2-12'!$AH524,'Step 2-12'!$R:$R,0))</f>
        <v>SMBs</v>
      </c>
      <c r="AS524" s="23" t="str">
        <f>INDEX('Step 2-12'!$AA:$AA,MATCH('Step 2-12'!$AH524,'Step 2-12'!$R:$R,0))</f>
        <v>Basic</v>
      </c>
      <c r="AT524" s="23" t="str">
        <f>INDEX('Step 2-12'!$AB:$AB,MATCH('Step 2-12'!$AH524,'Step 2-12'!$R:$R,0))</f>
        <v>Monthly</v>
      </c>
      <c r="AU524" s="23" t="str">
        <f>INDEX($J$20:$J$1603,MATCH($AH524,$B$20:$B$1603,0))</f>
        <v/>
      </c>
    </row>
    <row r="525" spans="1:47" x14ac:dyDescent="0.25">
      <c r="A525" t="s">
        <v>591</v>
      </c>
      <c r="B525" t="s">
        <v>592</v>
      </c>
      <c r="C525" t="s">
        <v>50</v>
      </c>
      <c r="D525" t="s">
        <v>18</v>
      </c>
      <c r="E525" s="1">
        <v>44819</v>
      </c>
      <c r="F525" s="1">
        <v>44849</v>
      </c>
      <c r="G525" t="s">
        <v>19</v>
      </c>
      <c r="H525">
        <v>135</v>
      </c>
      <c r="I525" s="23" t="str">
        <f>IF(AND(E525&lt;=EOMONTH('Step 1'!$C$7,0),F525&gt;='Step 1'!$C$7),"Yes","No")</f>
        <v>No</v>
      </c>
      <c r="J525" s="23" t="str">
        <f>IF(I525="Yes",IF(COUNTIFS($B$21:$B525,B525,$I$21:$I525,"Yes")=1,"Yes",""),"")</f>
        <v/>
      </c>
      <c r="K525" s="23" t="str">
        <f>IF(J525="Yes",IF(COUNTIFS($B:$B,B525,$F:$F,"&gt;="&amp;'Step 1'!$C$8)&gt;0,"Retained","Churned"),"")</f>
        <v/>
      </c>
      <c r="L525" s="24">
        <f>_xlfn.MINIFS($E:$E,$B:$B,B525)</f>
        <v>44819</v>
      </c>
      <c r="M525" s="24" t="str">
        <f>INDEX($C:$C,MATCH($L525,$E:$E,0))</f>
        <v>Pro</v>
      </c>
      <c r="N525" s="24" t="str">
        <f>INDEX($D:$D,MATCH($L525,$E:$E,0))</f>
        <v>Monthly</v>
      </c>
      <c r="O525" s="23" t="str">
        <f>INDEX('Step 2-12'!$W:$W,MATCH('Step 2-12'!$B525,'Step 2-12'!$R:$R,0))</f>
        <v>Tech</v>
      </c>
      <c r="P525" s="23" t="str">
        <f>INDEX('Step 2-12'!$Z:$Z,MATCH('Step 2-12'!$B525,'Step 2-12'!$R:$R,0))</f>
        <v>Affiliate</v>
      </c>
      <c r="AG525" t="s">
        <v>2317</v>
      </c>
      <c r="AH525" t="s">
        <v>1701</v>
      </c>
      <c r="AI525" t="s">
        <v>1710</v>
      </c>
      <c r="AJ525" s="1">
        <v>45592</v>
      </c>
      <c r="AK525" t="s">
        <v>50</v>
      </c>
      <c r="AL525" t="s">
        <v>18</v>
      </c>
      <c r="AM525">
        <v>135</v>
      </c>
      <c r="AN525">
        <v>110.7</v>
      </c>
      <c r="AO525" s="24" t="str">
        <f>INDEX('Step 2-12'!$Z:$Z,MATCH('Step 2-12'!$AH525,'Step 2-12'!$R:$R,0))</f>
        <v>Email</v>
      </c>
      <c r="AP525" s="24" t="str">
        <f>INDEX('Step 2-12'!$V:$V,MATCH('Step 2-12'!$AH525,'Step 2-12'!$R:$R,0))</f>
        <v>North America</v>
      </c>
      <c r="AQ525" s="24" t="str">
        <f>INDEX('Step 2-12'!$W:$W,MATCH('Step 2-12'!$AH525,'Step 2-12'!$R:$R,0))</f>
        <v>Healthcare</v>
      </c>
      <c r="AR525" s="24" t="str">
        <f>INDEX('Step 2-12'!$X:$X,MATCH('Step 2-12'!$AH525,'Step 2-12'!$R:$R,0))</f>
        <v>SMBs</v>
      </c>
      <c r="AS525" s="23" t="str">
        <f>INDEX('Step 2-12'!$AA:$AA,MATCH('Step 2-12'!$AH525,'Step 2-12'!$R:$R,0))</f>
        <v>Basic</v>
      </c>
      <c r="AT525" s="23" t="str">
        <f>INDEX('Step 2-12'!$AB:$AB,MATCH('Step 2-12'!$AH525,'Step 2-12'!$R:$R,0))</f>
        <v>Monthly</v>
      </c>
      <c r="AU525" s="23" t="str">
        <f>INDEX($J$20:$J$1603,MATCH($AH525,$B$20:$B$1603,0))</f>
        <v/>
      </c>
    </row>
    <row r="526" spans="1:47" x14ac:dyDescent="0.25">
      <c r="A526" t="s">
        <v>593</v>
      </c>
      <c r="B526" t="s">
        <v>592</v>
      </c>
      <c r="C526" t="s">
        <v>50</v>
      </c>
      <c r="D526" t="s">
        <v>18</v>
      </c>
      <c r="E526" s="1">
        <v>44850</v>
      </c>
      <c r="F526" s="1">
        <v>44880</v>
      </c>
      <c r="G526" t="s">
        <v>19</v>
      </c>
      <c r="H526">
        <v>135</v>
      </c>
      <c r="I526" s="23" t="str">
        <f>IF(AND(E526&lt;=EOMONTH('Step 1'!$C$7,0),F526&gt;='Step 1'!$C$7),"Yes","No")</f>
        <v>No</v>
      </c>
      <c r="J526" s="23" t="str">
        <f>IF(I526="Yes",IF(COUNTIFS($B$21:$B526,B526,$I$21:$I526,"Yes")=1,"Yes",""),"")</f>
        <v/>
      </c>
      <c r="K526" s="23" t="str">
        <f>IF(J526="Yes",IF(COUNTIFS($B:$B,B526,$F:$F,"&gt;="&amp;'Step 1'!$C$8)&gt;0,"Retained","Churned"),"")</f>
        <v/>
      </c>
      <c r="L526" s="24">
        <f>_xlfn.MINIFS($E:$E,$B:$B,B526)</f>
        <v>44819</v>
      </c>
      <c r="M526" s="24" t="str">
        <f>INDEX($C:$C,MATCH($L526,$E:$E,0))</f>
        <v>Pro</v>
      </c>
      <c r="N526" s="24" t="str">
        <f>INDEX($D:$D,MATCH($L526,$E:$E,0))</f>
        <v>Monthly</v>
      </c>
      <c r="O526" s="23" t="str">
        <f>INDEX('Step 2-12'!$W:$W,MATCH('Step 2-12'!$B526,'Step 2-12'!$R:$R,0))</f>
        <v>Tech</v>
      </c>
      <c r="P526" s="23" t="str">
        <f>INDEX('Step 2-12'!$Z:$Z,MATCH('Step 2-12'!$B526,'Step 2-12'!$R:$R,0))</f>
        <v>Affiliate</v>
      </c>
      <c r="AG526" t="s">
        <v>2318</v>
      </c>
      <c r="AH526" t="s">
        <v>1101</v>
      </c>
      <c r="AI526" t="s">
        <v>1100</v>
      </c>
      <c r="AJ526" s="1">
        <v>44740</v>
      </c>
      <c r="AK526" t="s">
        <v>50</v>
      </c>
      <c r="AL526" t="s">
        <v>18</v>
      </c>
      <c r="AM526">
        <v>135</v>
      </c>
      <c r="AN526">
        <v>110.7</v>
      </c>
      <c r="AO526" s="24" t="str">
        <f>INDEX('Step 2-12'!$Z:$Z,MATCH('Step 2-12'!$AH526,'Step 2-12'!$R:$R,0))</f>
        <v>Social Media</v>
      </c>
      <c r="AP526" s="24" t="str">
        <f>INDEX('Step 2-12'!$V:$V,MATCH('Step 2-12'!$AH526,'Step 2-12'!$R:$R,0))</f>
        <v>Asia-Pacific</v>
      </c>
      <c r="AQ526" s="24" t="str">
        <f>INDEX('Step 2-12'!$W:$W,MATCH('Step 2-12'!$AH526,'Step 2-12'!$R:$R,0))</f>
        <v>Retail</v>
      </c>
      <c r="AR526" s="24" t="str">
        <f>INDEX('Step 2-12'!$X:$X,MATCH('Step 2-12'!$AH526,'Step 2-12'!$R:$R,0))</f>
        <v>SMBs</v>
      </c>
      <c r="AS526" s="23" t="str">
        <f>INDEX('Step 2-12'!$AA:$AA,MATCH('Step 2-12'!$AH526,'Step 2-12'!$R:$R,0))</f>
        <v>Basic</v>
      </c>
      <c r="AT526" s="23" t="str">
        <f>INDEX('Step 2-12'!$AB:$AB,MATCH('Step 2-12'!$AH526,'Step 2-12'!$R:$R,0))</f>
        <v>Monthly</v>
      </c>
      <c r="AU526" s="23" t="str">
        <f>INDEX($J$20:$J$1603,MATCH($AH526,$B$20:$B$1603,0))</f>
        <v/>
      </c>
    </row>
    <row r="527" spans="1:47" x14ac:dyDescent="0.25">
      <c r="A527" t="s">
        <v>594</v>
      </c>
      <c r="B527" t="s">
        <v>592</v>
      </c>
      <c r="C527" t="s">
        <v>50</v>
      </c>
      <c r="D527" t="s">
        <v>18</v>
      </c>
      <c r="E527" s="1">
        <v>44881</v>
      </c>
      <c r="F527" s="1">
        <v>44911</v>
      </c>
      <c r="G527" t="s">
        <v>73</v>
      </c>
      <c r="H527">
        <v>135</v>
      </c>
      <c r="I527" s="23" t="str">
        <f>IF(AND(E527&lt;=EOMONTH('Step 1'!$C$7,0),F527&gt;='Step 1'!$C$7),"Yes","No")</f>
        <v>No</v>
      </c>
      <c r="J527" s="23" t="str">
        <f>IF(I527="Yes",IF(COUNTIFS($B$21:$B527,B527,$I$21:$I527,"Yes")=1,"Yes",""),"")</f>
        <v/>
      </c>
      <c r="K527" s="23" t="str">
        <f>IF(J527="Yes",IF(COUNTIFS($B:$B,B527,$F:$F,"&gt;="&amp;'Step 1'!$C$8)&gt;0,"Retained","Churned"),"")</f>
        <v/>
      </c>
      <c r="L527" s="24">
        <f>_xlfn.MINIFS($E:$E,$B:$B,B527)</f>
        <v>44819</v>
      </c>
      <c r="M527" s="24" t="str">
        <f>INDEX($C:$C,MATCH($L527,$E:$E,0))</f>
        <v>Pro</v>
      </c>
      <c r="N527" s="24" t="str">
        <f>INDEX($D:$D,MATCH($L527,$E:$E,0))</f>
        <v>Monthly</v>
      </c>
      <c r="O527" s="23" t="str">
        <f>INDEX('Step 2-12'!$W:$W,MATCH('Step 2-12'!$B527,'Step 2-12'!$R:$R,0))</f>
        <v>Tech</v>
      </c>
      <c r="P527" s="23" t="str">
        <f>INDEX('Step 2-12'!$Z:$Z,MATCH('Step 2-12'!$B527,'Step 2-12'!$R:$R,0))</f>
        <v>Affiliate</v>
      </c>
      <c r="AG527" t="s">
        <v>2319</v>
      </c>
      <c r="AH527" t="s">
        <v>1101</v>
      </c>
      <c r="AI527" t="s">
        <v>1100</v>
      </c>
      <c r="AJ527" s="1">
        <v>44770</v>
      </c>
      <c r="AK527" t="s">
        <v>50</v>
      </c>
      <c r="AL527" t="s">
        <v>18</v>
      </c>
      <c r="AM527">
        <v>135</v>
      </c>
      <c r="AN527">
        <v>110.7</v>
      </c>
      <c r="AO527" s="24" t="str">
        <f>INDEX('Step 2-12'!$Z:$Z,MATCH('Step 2-12'!$AH527,'Step 2-12'!$R:$R,0))</f>
        <v>Social Media</v>
      </c>
      <c r="AP527" s="24" t="str">
        <f>INDEX('Step 2-12'!$V:$V,MATCH('Step 2-12'!$AH527,'Step 2-12'!$R:$R,0))</f>
        <v>Asia-Pacific</v>
      </c>
      <c r="AQ527" s="24" t="str">
        <f>INDEX('Step 2-12'!$W:$W,MATCH('Step 2-12'!$AH527,'Step 2-12'!$R:$R,0))</f>
        <v>Retail</v>
      </c>
      <c r="AR527" s="24" t="str">
        <f>INDEX('Step 2-12'!$X:$X,MATCH('Step 2-12'!$AH527,'Step 2-12'!$R:$R,0))</f>
        <v>SMBs</v>
      </c>
      <c r="AS527" s="23" t="str">
        <f>INDEX('Step 2-12'!$AA:$AA,MATCH('Step 2-12'!$AH527,'Step 2-12'!$R:$R,0))</f>
        <v>Basic</v>
      </c>
      <c r="AT527" s="23" t="str">
        <f>INDEX('Step 2-12'!$AB:$AB,MATCH('Step 2-12'!$AH527,'Step 2-12'!$R:$R,0))</f>
        <v>Monthly</v>
      </c>
      <c r="AU527" s="23" t="str">
        <f>INDEX($J$20:$J$1603,MATCH($AH527,$B$20:$B$1603,0))</f>
        <v/>
      </c>
    </row>
    <row r="528" spans="1:47" x14ac:dyDescent="0.25">
      <c r="A528" t="s">
        <v>595</v>
      </c>
      <c r="B528" t="s">
        <v>592</v>
      </c>
      <c r="C528" t="s">
        <v>86</v>
      </c>
      <c r="D528" t="s">
        <v>18</v>
      </c>
      <c r="E528" s="1">
        <v>44912</v>
      </c>
      <c r="F528" s="1">
        <v>44942</v>
      </c>
      <c r="G528" t="s">
        <v>19</v>
      </c>
      <c r="H528">
        <v>315</v>
      </c>
      <c r="I528" s="23" t="str">
        <f>IF(AND(E528&lt;=EOMONTH('Step 1'!$C$7,0),F528&gt;='Step 1'!$C$7),"Yes","No")</f>
        <v>Yes</v>
      </c>
      <c r="J528" s="23" t="str">
        <f>IF(I528="Yes",IF(COUNTIFS($B$21:$B528,B528,$I$21:$I528,"Yes")=1,"Yes",""),"")</f>
        <v>Yes</v>
      </c>
      <c r="K528" s="23" t="str">
        <f>IF(J528="Yes",IF(COUNTIFS($B:$B,B528,$F:$F,"&gt;="&amp;'Step 1'!$C$8)&gt;0,"Retained","Churned"),"")</f>
        <v>Churned</v>
      </c>
      <c r="L528" s="24">
        <f>_xlfn.MINIFS($E:$E,$B:$B,B528)</f>
        <v>44819</v>
      </c>
      <c r="M528" s="24" t="str">
        <f>INDEX($C:$C,MATCH($L528,$E:$E,0))</f>
        <v>Pro</v>
      </c>
      <c r="N528" s="24" t="str">
        <f>INDEX($D:$D,MATCH($L528,$E:$E,0))</f>
        <v>Monthly</v>
      </c>
      <c r="O528" s="23" t="str">
        <f>INDEX('Step 2-12'!$W:$W,MATCH('Step 2-12'!$B528,'Step 2-12'!$R:$R,0))</f>
        <v>Tech</v>
      </c>
      <c r="P528" s="23" t="str">
        <f>INDEX('Step 2-12'!$Z:$Z,MATCH('Step 2-12'!$B528,'Step 2-12'!$R:$R,0))</f>
        <v>Affiliate</v>
      </c>
      <c r="AG528" t="s">
        <v>2320</v>
      </c>
      <c r="AH528" t="s">
        <v>1101</v>
      </c>
      <c r="AI528" t="s">
        <v>1102</v>
      </c>
      <c r="AJ528" s="1">
        <v>44771</v>
      </c>
      <c r="AK528" t="s">
        <v>50</v>
      </c>
      <c r="AL528" t="s">
        <v>18</v>
      </c>
      <c r="AM528">
        <v>135</v>
      </c>
      <c r="AN528">
        <v>110.7</v>
      </c>
      <c r="AO528" s="24" t="str">
        <f>INDEX('Step 2-12'!$Z:$Z,MATCH('Step 2-12'!$AH528,'Step 2-12'!$R:$R,0))</f>
        <v>Social Media</v>
      </c>
      <c r="AP528" s="24" t="str">
        <f>INDEX('Step 2-12'!$V:$V,MATCH('Step 2-12'!$AH528,'Step 2-12'!$R:$R,0))</f>
        <v>Asia-Pacific</v>
      </c>
      <c r="AQ528" s="24" t="str">
        <f>INDEX('Step 2-12'!$W:$W,MATCH('Step 2-12'!$AH528,'Step 2-12'!$R:$R,0))</f>
        <v>Retail</v>
      </c>
      <c r="AR528" s="24" t="str">
        <f>INDEX('Step 2-12'!$X:$X,MATCH('Step 2-12'!$AH528,'Step 2-12'!$R:$R,0))</f>
        <v>SMBs</v>
      </c>
      <c r="AS528" s="23" t="str">
        <f>INDEX('Step 2-12'!$AA:$AA,MATCH('Step 2-12'!$AH528,'Step 2-12'!$R:$R,0))</f>
        <v>Basic</v>
      </c>
      <c r="AT528" s="23" t="str">
        <f>INDEX('Step 2-12'!$AB:$AB,MATCH('Step 2-12'!$AH528,'Step 2-12'!$R:$R,0))</f>
        <v>Monthly</v>
      </c>
      <c r="AU528" s="23" t="str">
        <f>INDEX($J$20:$J$1603,MATCH($AH528,$B$20:$B$1603,0))</f>
        <v/>
      </c>
    </row>
    <row r="529" spans="1:47" x14ac:dyDescent="0.25">
      <c r="A529" t="s">
        <v>596</v>
      </c>
      <c r="B529" t="s">
        <v>592</v>
      </c>
      <c r="C529" t="s">
        <v>86</v>
      </c>
      <c r="D529" t="s">
        <v>18</v>
      </c>
      <c r="E529" s="1">
        <v>44943</v>
      </c>
      <c r="F529" s="1">
        <v>44973</v>
      </c>
      <c r="G529" t="s">
        <v>19</v>
      </c>
      <c r="H529">
        <v>315</v>
      </c>
      <c r="I529" s="23" t="str">
        <f>IF(AND(E529&lt;=EOMONTH('Step 1'!$C$7,0),F529&gt;='Step 1'!$C$7),"Yes","No")</f>
        <v>Yes</v>
      </c>
      <c r="J529" s="23" t="str">
        <f>IF(I529="Yes",IF(COUNTIFS($B$21:$B529,B529,$I$21:$I529,"Yes")=1,"Yes",""),"")</f>
        <v/>
      </c>
      <c r="K529" s="23" t="str">
        <f>IF(J529="Yes",IF(COUNTIFS($B:$B,B529,$F:$F,"&gt;="&amp;'Step 1'!$C$8)&gt;0,"Retained","Churned"),"")</f>
        <v/>
      </c>
      <c r="L529" s="24">
        <f>_xlfn.MINIFS($E:$E,$B:$B,B529)</f>
        <v>44819</v>
      </c>
      <c r="M529" s="24" t="str">
        <f>INDEX($C:$C,MATCH($L529,$E:$E,0))</f>
        <v>Pro</v>
      </c>
      <c r="N529" s="24" t="str">
        <f>INDEX($D:$D,MATCH($L529,$E:$E,0))</f>
        <v>Monthly</v>
      </c>
      <c r="O529" s="23" t="str">
        <f>INDEX('Step 2-12'!$W:$W,MATCH('Step 2-12'!$B529,'Step 2-12'!$R:$R,0))</f>
        <v>Tech</v>
      </c>
      <c r="P529" s="23" t="str">
        <f>INDEX('Step 2-12'!$Z:$Z,MATCH('Step 2-12'!$B529,'Step 2-12'!$R:$R,0))</f>
        <v>Affiliate</v>
      </c>
      <c r="AG529" t="s">
        <v>2321</v>
      </c>
      <c r="AH529" t="s">
        <v>1101</v>
      </c>
      <c r="AI529" t="s">
        <v>1103</v>
      </c>
      <c r="AJ529" s="1">
        <v>44802</v>
      </c>
      <c r="AK529" t="s">
        <v>50</v>
      </c>
      <c r="AL529" t="s">
        <v>18</v>
      </c>
      <c r="AM529">
        <v>135</v>
      </c>
      <c r="AN529">
        <v>110.7</v>
      </c>
      <c r="AO529" s="24" t="str">
        <f>INDEX('Step 2-12'!$Z:$Z,MATCH('Step 2-12'!$AH529,'Step 2-12'!$R:$R,0))</f>
        <v>Social Media</v>
      </c>
      <c r="AP529" s="24" t="str">
        <f>INDEX('Step 2-12'!$V:$V,MATCH('Step 2-12'!$AH529,'Step 2-12'!$R:$R,0))</f>
        <v>Asia-Pacific</v>
      </c>
      <c r="AQ529" s="24" t="str">
        <f>INDEX('Step 2-12'!$W:$W,MATCH('Step 2-12'!$AH529,'Step 2-12'!$R:$R,0))</f>
        <v>Retail</v>
      </c>
      <c r="AR529" s="24" t="str">
        <f>INDEX('Step 2-12'!$X:$X,MATCH('Step 2-12'!$AH529,'Step 2-12'!$R:$R,0))</f>
        <v>SMBs</v>
      </c>
      <c r="AS529" s="23" t="str">
        <f>INDEX('Step 2-12'!$AA:$AA,MATCH('Step 2-12'!$AH529,'Step 2-12'!$R:$R,0))</f>
        <v>Basic</v>
      </c>
      <c r="AT529" s="23" t="str">
        <f>INDEX('Step 2-12'!$AB:$AB,MATCH('Step 2-12'!$AH529,'Step 2-12'!$R:$R,0))</f>
        <v>Monthly</v>
      </c>
      <c r="AU529" s="23" t="str">
        <f>INDEX($J$20:$J$1603,MATCH($AH529,$B$20:$B$1603,0))</f>
        <v/>
      </c>
    </row>
    <row r="530" spans="1:47" x14ac:dyDescent="0.25">
      <c r="A530" t="s">
        <v>597</v>
      </c>
      <c r="B530" t="s">
        <v>592</v>
      </c>
      <c r="C530" t="s">
        <v>86</v>
      </c>
      <c r="D530" t="s">
        <v>18</v>
      </c>
      <c r="E530" s="1">
        <v>44974</v>
      </c>
      <c r="F530" s="1">
        <v>45004</v>
      </c>
      <c r="G530" t="s">
        <v>19</v>
      </c>
      <c r="H530">
        <v>315</v>
      </c>
      <c r="I530" s="23" t="str">
        <f>IF(AND(E530&lt;=EOMONTH('Step 1'!$C$7,0),F530&gt;='Step 1'!$C$7),"Yes","No")</f>
        <v>No</v>
      </c>
      <c r="J530" s="23" t="str">
        <f>IF(I530="Yes",IF(COUNTIFS($B$21:$B530,B530,$I$21:$I530,"Yes")=1,"Yes",""),"")</f>
        <v/>
      </c>
      <c r="K530" s="23" t="str">
        <f>IF(J530="Yes",IF(COUNTIFS($B:$B,B530,$F:$F,"&gt;="&amp;'Step 1'!$C$8)&gt;0,"Retained","Churned"),"")</f>
        <v/>
      </c>
      <c r="L530" s="24">
        <f>_xlfn.MINIFS($E:$E,$B:$B,B530)</f>
        <v>44819</v>
      </c>
      <c r="M530" s="24" t="str">
        <f>INDEX($C:$C,MATCH($L530,$E:$E,0))</f>
        <v>Pro</v>
      </c>
      <c r="N530" s="24" t="str">
        <f>INDEX($D:$D,MATCH($L530,$E:$E,0))</f>
        <v>Monthly</v>
      </c>
      <c r="O530" s="23" t="str">
        <f>INDEX('Step 2-12'!$W:$W,MATCH('Step 2-12'!$B530,'Step 2-12'!$R:$R,0))</f>
        <v>Tech</v>
      </c>
      <c r="P530" s="23" t="str">
        <f>INDEX('Step 2-12'!$Z:$Z,MATCH('Step 2-12'!$B530,'Step 2-12'!$R:$R,0))</f>
        <v>Affiliate</v>
      </c>
      <c r="AG530" t="s">
        <v>2322</v>
      </c>
      <c r="AH530" t="s">
        <v>1101</v>
      </c>
      <c r="AI530" t="s">
        <v>1104</v>
      </c>
      <c r="AJ530" s="1">
        <v>44833</v>
      </c>
      <c r="AK530" t="s">
        <v>50</v>
      </c>
      <c r="AL530" t="s">
        <v>18</v>
      </c>
      <c r="AM530">
        <v>135</v>
      </c>
      <c r="AN530">
        <v>110.7</v>
      </c>
      <c r="AO530" s="24" t="str">
        <f>INDEX('Step 2-12'!$Z:$Z,MATCH('Step 2-12'!$AH530,'Step 2-12'!$R:$R,0))</f>
        <v>Social Media</v>
      </c>
      <c r="AP530" s="24" t="str">
        <f>INDEX('Step 2-12'!$V:$V,MATCH('Step 2-12'!$AH530,'Step 2-12'!$R:$R,0))</f>
        <v>Asia-Pacific</v>
      </c>
      <c r="AQ530" s="24" t="str">
        <f>INDEX('Step 2-12'!$W:$W,MATCH('Step 2-12'!$AH530,'Step 2-12'!$R:$R,0))</f>
        <v>Retail</v>
      </c>
      <c r="AR530" s="24" t="str">
        <f>INDEX('Step 2-12'!$X:$X,MATCH('Step 2-12'!$AH530,'Step 2-12'!$R:$R,0))</f>
        <v>SMBs</v>
      </c>
      <c r="AS530" s="23" t="str">
        <f>INDEX('Step 2-12'!$AA:$AA,MATCH('Step 2-12'!$AH530,'Step 2-12'!$R:$R,0))</f>
        <v>Basic</v>
      </c>
      <c r="AT530" s="23" t="str">
        <f>INDEX('Step 2-12'!$AB:$AB,MATCH('Step 2-12'!$AH530,'Step 2-12'!$R:$R,0))</f>
        <v>Monthly</v>
      </c>
      <c r="AU530" s="23" t="str">
        <f>INDEX($J$20:$J$1603,MATCH($AH530,$B$20:$B$1603,0))</f>
        <v/>
      </c>
    </row>
    <row r="531" spans="1:47" x14ac:dyDescent="0.25">
      <c r="A531" t="s">
        <v>598</v>
      </c>
      <c r="B531" t="s">
        <v>592</v>
      </c>
      <c r="C531" t="s">
        <v>86</v>
      </c>
      <c r="D531" t="s">
        <v>18</v>
      </c>
      <c r="E531" s="1">
        <v>45005</v>
      </c>
      <c r="F531" s="1">
        <v>45013</v>
      </c>
      <c r="G531" t="s">
        <v>47</v>
      </c>
      <c r="H531">
        <v>315</v>
      </c>
      <c r="I531" s="23" t="str">
        <f>IF(AND(E531&lt;=EOMONTH('Step 1'!$C$7,0),F531&gt;='Step 1'!$C$7),"Yes","No")</f>
        <v>No</v>
      </c>
      <c r="J531" s="23" t="str">
        <f>IF(I531="Yes",IF(COUNTIFS($B$21:$B531,B531,$I$21:$I531,"Yes")=1,"Yes",""),"")</f>
        <v/>
      </c>
      <c r="K531" s="23" t="str">
        <f>IF(J531="Yes",IF(COUNTIFS($B:$B,B531,$F:$F,"&gt;="&amp;'Step 1'!$C$8)&gt;0,"Retained","Churned"),"")</f>
        <v/>
      </c>
      <c r="L531" s="24">
        <f>_xlfn.MINIFS($E:$E,$B:$B,B531)</f>
        <v>44819</v>
      </c>
      <c r="M531" s="24" t="str">
        <f>INDEX($C:$C,MATCH($L531,$E:$E,0))</f>
        <v>Pro</v>
      </c>
      <c r="N531" s="24" t="str">
        <f>INDEX($D:$D,MATCH($L531,$E:$E,0))</f>
        <v>Monthly</v>
      </c>
      <c r="O531" s="23" t="str">
        <f>INDEX('Step 2-12'!$W:$W,MATCH('Step 2-12'!$B531,'Step 2-12'!$R:$R,0))</f>
        <v>Tech</v>
      </c>
      <c r="P531" s="23" t="str">
        <f>INDEX('Step 2-12'!$Z:$Z,MATCH('Step 2-12'!$B531,'Step 2-12'!$R:$R,0))</f>
        <v>Affiliate</v>
      </c>
      <c r="AG531" t="s">
        <v>2323</v>
      </c>
      <c r="AH531" t="s">
        <v>1101</v>
      </c>
      <c r="AI531" t="s">
        <v>1104</v>
      </c>
      <c r="AJ531" s="1">
        <v>44863</v>
      </c>
      <c r="AK531" t="s">
        <v>50</v>
      </c>
      <c r="AL531" t="s">
        <v>18</v>
      </c>
      <c r="AM531">
        <v>135</v>
      </c>
      <c r="AN531">
        <v>110.7</v>
      </c>
      <c r="AO531" s="24" t="str">
        <f>INDEX('Step 2-12'!$Z:$Z,MATCH('Step 2-12'!$AH531,'Step 2-12'!$R:$R,0))</f>
        <v>Social Media</v>
      </c>
      <c r="AP531" s="24" t="str">
        <f>INDEX('Step 2-12'!$V:$V,MATCH('Step 2-12'!$AH531,'Step 2-12'!$R:$R,0))</f>
        <v>Asia-Pacific</v>
      </c>
      <c r="AQ531" s="24" t="str">
        <f>INDEX('Step 2-12'!$W:$W,MATCH('Step 2-12'!$AH531,'Step 2-12'!$R:$R,0))</f>
        <v>Retail</v>
      </c>
      <c r="AR531" s="24" t="str">
        <f>INDEX('Step 2-12'!$X:$X,MATCH('Step 2-12'!$AH531,'Step 2-12'!$R:$R,0))</f>
        <v>SMBs</v>
      </c>
      <c r="AS531" s="23" t="str">
        <f>INDEX('Step 2-12'!$AA:$AA,MATCH('Step 2-12'!$AH531,'Step 2-12'!$R:$R,0))</f>
        <v>Basic</v>
      </c>
      <c r="AT531" s="23" t="str">
        <f>INDEX('Step 2-12'!$AB:$AB,MATCH('Step 2-12'!$AH531,'Step 2-12'!$R:$R,0))</f>
        <v>Monthly</v>
      </c>
      <c r="AU531" s="23" t="str">
        <f>INDEX($J$20:$J$1603,MATCH($AH531,$B$20:$B$1603,0))</f>
        <v/>
      </c>
    </row>
    <row r="532" spans="1:47" x14ac:dyDescent="0.25">
      <c r="A532" t="s">
        <v>599</v>
      </c>
      <c r="B532" t="s">
        <v>600</v>
      </c>
      <c r="C532" t="s">
        <v>17</v>
      </c>
      <c r="D532" t="s">
        <v>18</v>
      </c>
      <c r="E532" s="1">
        <v>45160</v>
      </c>
      <c r="F532" s="1">
        <v>45190</v>
      </c>
      <c r="G532" t="s">
        <v>19</v>
      </c>
      <c r="H532">
        <v>75</v>
      </c>
      <c r="I532" s="23" t="str">
        <f>IF(AND(E532&lt;=EOMONTH('Step 1'!$C$7,0),F532&gt;='Step 1'!$C$7),"Yes","No")</f>
        <v>No</v>
      </c>
      <c r="J532" s="23" t="str">
        <f>IF(I532="Yes",IF(COUNTIFS($B$21:$B532,B532,$I$21:$I532,"Yes")=1,"Yes",""),"")</f>
        <v/>
      </c>
      <c r="K532" s="23" t="str">
        <f>IF(J532="Yes",IF(COUNTIFS($B:$B,B532,$F:$F,"&gt;="&amp;'Step 1'!$C$8)&gt;0,"Retained","Churned"),"")</f>
        <v/>
      </c>
      <c r="L532" s="24">
        <f>_xlfn.MINIFS($E:$E,$B:$B,B532)</f>
        <v>45160</v>
      </c>
      <c r="M532" s="24" t="str">
        <f>INDEX($C:$C,MATCH($L532,$E:$E,0))</f>
        <v>Basic</v>
      </c>
      <c r="N532" s="24" t="str">
        <f>INDEX($D:$D,MATCH($L532,$E:$E,0))</f>
        <v>Monthly</v>
      </c>
      <c r="O532" s="23" t="str">
        <f>INDEX('Step 2-12'!$W:$W,MATCH('Step 2-12'!$B532,'Step 2-12'!$R:$R,0))</f>
        <v>Retail</v>
      </c>
      <c r="P532" s="23" t="str">
        <f>INDEX('Step 2-12'!$Z:$Z,MATCH('Step 2-12'!$B532,'Step 2-12'!$R:$R,0))</f>
        <v>Social Media</v>
      </c>
      <c r="AG532" t="s">
        <v>2324</v>
      </c>
      <c r="AH532" t="s">
        <v>1101</v>
      </c>
      <c r="AI532" t="s">
        <v>1105</v>
      </c>
      <c r="AJ532" s="1">
        <v>44864</v>
      </c>
      <c r="AK532" t="s">
        <v>50</v>
      </c>
      <c r="AL532" t="s">
        <v>18</v>
      </c>
      <c r="AM532">
        <v>135</v>
      </c>
      <c r="AN532">
        <v>110.7</v>
      </c>
      <c r="AO532" s="24" t="str">
        <f>INDEX('Step 2-12'!$Z:$Z,MATCH('Step 2-12'!$AH532,'Step 2-12'!$R:$R,0))</f>
        <v>Social Media</v>
      </c>
      <c r="AP532" s="24" t="str">
        <f>INDEX('Step 2-12'!$V:$V,MATCH('Step 2-12'!$AH532,'Step 2-12'!$R:$R,0))</f>
        <v>Asia-Pacific</v>
      </c>
      <c r="AQ532" s="24" t="str">
        <f>INDEX('Step 2-12'!$W:$W,MATCH('Step 2-12'!$AH532,'Step 2-12'!$R:$R,0))</f>
        <v>Retail</v>
      </c>
      <c r="AR532" s="24" t="str">
        <f>INDEX('Step 2-12'!$X:$X,MATCH('Step 2-12'!$AH532,'Step 2-12'!$R:$R,0))</f>
        <v>SMBs</v>
      </c>
      <c r="AS532" s="23" t="str">
        <f>INDEX('Step 2-12'!$AA:$AA,MATCH('Step 2-12'!$AH532,'Step 2-12'!$R:$R,0))</f>
        <v>Basic</v>
      </c>
      <c r="AT532" s="23" t="str">
        <f>INDEX('Step 2-12'!$AB:$AB,MATCH('Step 2-12'!$AH532,'Step 2-12'!$R:$R,0))</f>
        <v>Monthly</v>
      </c>
      <c r="AU532" s="23" t="str">
        <f>INDEX($J$20:$J$1603,MATCH($AH532,$B$20:$B$1603,0))</f>
        <v/>
      </c>
    </row>
    <row r="533" spans="1:47" x14ac:dyDescent="0.25">
      <c r="A533" t="s">
        <v>601</v>
      </c>
      <c r="B533" t="s">
        <v>600</v>
      </c>
      <c r="C533" t="s">
        <v>17</v>
      </c>
      <c r="D533" t="s">
        <v>18</v>
      </c>
      <c r="E533" s="1">
        <v>45191</v>
      </c>
      <c r="F533" s="1">
        <v>45221</v>
      </c>
      <c r="G533" t="s">
        <v>19</v>
      </c>
      <c r="H533">
        <v>75</v>
      </c>
      <c r="I533" s="23" t="str">
        <f>IF(AND(E533&lt;=EOMONTH('Step 1'!$C$7,0),F533&gt;='Step 1'!$C$7),"Yes","No")</f>
        <v>No</v>
      </c>
      <c r="J533" s="23" t="str">
        <f>IF(I533="Yes",IF(COUNTIFS($B$21:$B533,B533,$I$21:$I533,"Yes")=1,"Yes",""),"")</f>
        <v/>
      </c>
      <c r="K533" s="23" t="str">
        <f>IF(J533="Yes",IF(COUNTIFS($B:$B,B533,$F:$F,"&gt;="&amp;'Step 1'!$C$8)&gt;0,"Retained","Churned"),"")</f>
        <v/>
      </c>
      <c r="L533" s="24">
        <f>_xlfn.MINIFS($E:$E,$B:$B,B533)</f>
        <v>45160</v>
      </c>
      <c r="M533" s="24" t="str">
        <f>INDEX($C:$C,MATCH($L533,$E:$E,0))</f>
        <v>Basic</v>
      </c>
      <c r="N533" s="24" t="str">
        <f>INDEX($D:$D,MATCH($L533,$E:$E,0))</f>
        <v>Monthly</v>
      </c>
      <c r="O533" s="23" t="str">
        <f>INDEX('Step 2-12'!$W:$W,MATCH('Step 2-12'!$B533,'Step 2-12'!$R:$R,0))</f>
        <v>Retail</v>
      </c>
      <c r="P533" s="23" t="str">
        <f>INDEX('Step 2-12'!$Z:$Z,MATCH('Step 2-12'!$B533,'Step 2-12'!$R:$R,0))</f>
        <v>Social Media</v>
      </c>
      <c r="AG533" t="s">
        <v>2325</v>
      </c>
      <c r="AH533" t="s">
        <v>1101</v>
      </c>
      <c r="AI533" t="s">
        <v>1106</v>
      </c>
      <c r="AJ533" s="1">
        <v>44895</v>
      </c>
      <c r="AK533" t="s">
        <v>17</v>
      </c>
      <c r="AL533" t="s">
        <v>18</v>
      </c>
      <c r="AM533">
        <v>75</v>
      </c>
      <c r="AN533">
        <v>60</v>
      </c>
      <c r="AO533" s="24" t="str">
        <f>INDEX('Step 2-12'!$Z:$Z,MATCH('Step 2-12'!$AH533,'Step 2-12'!$R:$R,0))</f>
        <v>Social Media</v>
      </c>
      <c r="AP533" s="24" t="str">
        <f>INDEX('Step 2-12'!$V:$V,MATCH('Step 2-12'!$AH533,'Step 2-12'!$R:$R,0))</f>
        <v>Asia-Pacific</v>
      </c>
      <c r="AQ533" s="24" t="str">
        <f>INDEX('Step 2-12'!$W:$W,MATCH('Step 2-12'!$AH533,'Step 2-12'!$R:$R,0))</f>
        <v>Retail</v>
      </c>
      <c r="AR533" s="24" t="str">
        <f>INDEX('Step 2-12'!$X:$X,MATCH('Step 2-12'!$AH533,'Step 2-12'!$R:$R,0))</f>
        <v>SMBs</v>
      </c>
      <c r="AS533" s="23" t="str">
        <f>INDEX('Step 2-12'!$AA:$AA,MATCH('Step 2-12'!$AH533,'Step 2-12'!$R:$R,0))</f>
        <v>Basic</v>
      </c>
      <c r="AT533" s="23" t="str">
        <f>INDEX('Step 2-12'!$AB:$AB,MATCH('Step 2-12'!$AH533,'Step 2-12'!$R:$R,0))</f>
        <v>Monthly</v>
      </c>
      <c r="AU533" s="23" t="str">
        <f>INDEX($J$20:$J$1603,MATCH($AH533,$B$20:$B$1603,0))</f>
        <v/>
      </c>
    </row>
    <row r="534" spans="1:47" x14ac:dyDescent="0.25">
      <c r="A534" t="s">
        <v>602</v>
      </c>
      <c r="B534" t="s">
        <v>600</v>
      </c>
      <c r="C534" t="s">
        <v>17</v>
      </c>
      <c r="D534" t="s">
        <v>18</v>
      </c>
      <c r="E534" s="1">
        <v>45222</v>
      </c>
      <c r="F534" s="1">
        <v>45252</v>
      </c>
      <c r="G534" t="s">
        <v>19</v>
      </c>
      <c r="H534">
        <v>75</v>
      </c>
      <c r="I534" s="23" t="str">
        <f>IF(AND(E534&lt;=EOMONTH('Step 1'!$C$7,0),F534&gt;='Step 1'!$C$7),"Yes","No")</f>
        <v>No</v>
      </c>
      <c r="J534" s="23" t="str">
        <f>IF(I534="Yes",IF(COUNTIFS($B$21:$B534,B534,$I$21:$I534,"Yes")=1,"Yes",""),"")</f>
        <v/>
      </c>
      <c r="K534" s="23" t="str">
        <f>IF(J534="Yes",IF(COUNTIFS($B:$B,B534,$F:$F,"&gt;="&amp;'Step 1'!$C$8)&gt;0,"Retained","Churned"),"")</f>
        <v/>
      </c>
      <c r="L534" s="24">
        <f>_xlfn.MINIFS($E:$E,$B:$B,B534)</f>
        <v>45160</v>
      </c>
      <c r="M534" s="24" t="str">
        <f>INDEX($C:$C,MATCH($L534,$E:$E,0))</f>
        <v>Basic</v>
      </c>
      <c r="N534" s="24" t="str">
        <f>INDEX($D:$D,MATCH($L534,$E:$E,0))</f>
        <v>Monthly</v>
      </c>
      <c r="O534" s="23" t="str">
        <f>INDEX('Step 2-12'!$W:$W,MATCH('Step 2-12'!$B534,'Step 2-12'!$R:$R,0))</f>
        <v>Retail</v>
      </c>
      <c r="P534" s="23" t="str">
        <f>INDEX('Step 2-12'!$Z:$Z,MATCH('Step 2-12'!$B534,'Step 2-12'!$R:$R,0))</f>
        <v>Social Media</v>
      </c>
      <c r="AG534" t="s">
        <v>2326</v>
      </c>
      <c r="AH534" t="s">
        <v>1101</v>
      </c>
      <c r="AI534" t="s">
        <v>1106</v>
      </c>
      <c r="AJ534" s="1">
        <v>44925</v>
      </c>
      <c r="AK534" t="s">
        <v>17</v>
      </c>
      <c r="AL534" t="s">
        <v>18</v>
      </c>
      <c r="AM534">
        <v>75</v>
      </c>
      <c r="AN534">
        <v>60</v>
      </c>
      <c r="AO534" s="24" t="str">
        <f>INDEX('Step 2-12'!$Z:$Z,MATCH('Step 2-12'!$AH534,'Step 2-12'!$R:$R,0))</f>
        <v>Social Media</v>
      </c>
      <c r="AP534" s="24" t="str">
        <f>INDEX('Step 2-12'!$V:$V,MATCH('Step 2-12'!$AH534,'Step 2-12'!$R:$R,0))</f>
        <v>Asia-Pacific</v>
      </c>
      <c r="AQ534" s="24" t="str">
        <f>INDEX('Step 2-12'!$W:$W,MATCH('Step 2-12'!$AH534,'Step 2-12'!$R:$R,0))</f>
        <v>Retail</v>
      </c>
      <c r="AR534" s="24" t="str">
        <f>INDEX('Step 2-12'!$X:$X,MATCH('Step 2-12'!$AH534,'Step 2-12'!$R:$R,0))</f>
        <v>SMBs</v>
      </c>
      <c r="AS534" s="23" t="str">
        <f>INDEX('Step 2-12'!$AA:$AA,MATCH('Step 2-12'!$AH534,'Step 2-12'!$R:$R,0))</f>
        <v>Basic</v>
      </c>
      <c r="AT534" s="23" t="str">
        <f>INDEX('Step 2-12'!$AB:$AB,MATCH('Step 2-12'!$AH534,'Step 2-12'!$R:$R,0))</f>
        <v>Monthly</v>
      </c>
      <c r="AU534" s="23" t="str">
        <f>INDEX($J$20:$J$1603,MATCH($AH534,$B$20:$B$1603,0))</f>
        <v/>
      </c>
    </row>
    <row r="535" spans="1:47" x14ac:dyDescent="0.25">
      <c r="A535" t="s">
        <v>603</v>
      </c>
      <c r="B535" t="s">
        <v>600</v>
      </c>
      <c r="C535" t="s">
        <v>17</v>
      </c>
      <c r="D535" t="s">
        <v>18</v>
      </c>
      <c r="E535" s="1">
        <v>45253</v>
      </c>
      <c r="F535" s="1">
        <v>45283</v>
      </c>
      <c r="G535" t="s">
        <v>19</v>
      </c>
      <c r="H535">
        <v>75</v>
      </c>
      <c r="I535" s="23" t="str">
        <f>IF(AND(E535&lt;=EOMONTH('Step 1'!$C$7,0),F535&gt;='Step 1'!$C$7),"Yes","No")</f>
        <v>No</v>
      </c>
      <c r="J535" s="23" t="str">
        <f>IF(I535="Yes",IF(COUNTIFS($B$21:$B535,B535,$I$21:$I535,"Yes")=1,"Yes",""),"")</f>
        <v/>
      </c>
      <c r="K535" s="23" t="str">
        <f>IF(J535="Yes",IF(COUNTIFS($B:$B,B535,$F:$F,"&gt;="&amp;'Step 1'!$C$8)&gt;0,"Retained","Churned"),"")</f>
        <v/>
      </c>
      <c r="L535" s="24">
        <f>_xlfn.MINIFS($E:$E,$B:$B,B535)</f>
        <v>45160</v>
      </c>
      <c r="M535" s="24" t="str">
        <f>INDEX($C:$C,MATCH($L535,$E:$E,0))</f>
        <v>Basic</v>
      </c>
      <c r="N535" s="24" t="str">
        <f>INDEX($D:$D,MATCH($L535,$E:$E,0))</f>
        <v>Monthly</v>
      </c>
      <c r="O535" s="23" t="str">
        <f>INDEX('Step 2-12'!$W:$W,MATCH('Step 2-12'!$B535,'Step 2-12'!$R:$R,0))</f>
        <v>Retail</v>
      </c>
      <c r="P535" s="23" t="str">
        <f>INDEX('Step 2-12'!$Z:$Z,MATCH('Step 2-12'!$B535,'Step 2-12'!$R:$R,0))</f>
        <v>Social Media</v>
      </c>
      <c r="AG535" t="s">
        <v>2327</v>
      </c>
      <c r="AH535" t="s">
        <v>1101</v>
      </c>
      <c r="AI535" t="s">
        <v>1107</v>
      </c>
      <c r="AJ535" s="1">
        <v>44926</v>
      </c>
      <c r="AK535" t="s">
        <v>17</v>
      </c>
      <c r="AL535" t="s">
        <v>18</v>
      </c>
      <c r="AM535">
        <v>75</v>
      </c>
      <c r="AN535">
        <v>60</v>
      </c>
      <c r="AO535" s="24" t="str">
        <f>INDEX('Step 2-12'!$Z:$Z,MATCH('Step 2-12'!$AH535,'Step 2-12'!$R:$R,0))</f>
        <v>Social Media</v>
      </c>
      <c r="AP535" s="24" t="str">
        <f>INDEX('Step 2-12'!$V:$V,MATCH('Step 2-12'!$AH535,'Step 2-12'!$R:$R,0))</f>
        <v>Asia-Pacific</v>
      </c>
      <c r="AQ535" s="24" t="str">
        <f>INDEX('Step 2-12'!$W:$W,MATCH('Step 2-12'!$AH535,'Step 2-12'!$R:$R,0))</f>
        <v>Retail</v>
      </c>
      <c r="AR535" s="24" t="str">
        <f>INDEX('Step 2-12'!$X:$X,MATCH('Step 2-12'!$AH535,'Step 2-12'!$R:$R,0))</f>
        <v>SMBs</v>
      </c>
      <c r="AS535" s="23" t="str">
        <f>INDEX('Step 2-12'!$AA:$AA,MATCH('Step 2-12'!$AH535,'Step 2-12'!$R:$R,0))</f>
        <v>Basic</v>
      </c>
      <c r="AT535" s="23" t="str">
        <f>INDEX('Step 2-12'!$AB:$AB,MATCH('Step 2-12'!$AH535,'Step 2-12'!$R:$R,0))</f>
        <v>Monthly</v>
      </c>
      <c r="AU535" s="23" t="str">
        <f>INDEX($J$20:$J$1603,MATCH($AH535,$B$20:$B$1603,0))</f>
        <v/>
      </c>
    </row>
    <row r="536" spans="1:47" x14ac:dyDescent="0.25">
      <c r="A536" t="s">
        <v>604</v>
      </c>
      <c r="B536" t="s">
        <v>600</v>
      </c>
      <c r="C536" t="s">
        <v>17</v>
      </c>
      <c r="D536" t="s">
        <v>18</v>
      </c>
      <c r="E536" s="1">
        <v>45284</v>
      </c>
      <c r="F536" s="1">
        <v>45314</v>
      </c>
      <c r="G536" t="s">
        <v>19</v>
      </c>
      <c r="H536">
        <v>75</v>
      </c>
      <c r="I536" s="23" t="str">
        <f>IF(AND(E536&lt;=EOMONTH('Step 1'!$C$7,0),F536&gt;='Step 1'!$C$7),"Yes","No")</f>
        <v>No</v>
      </c>
      <c r="J536" s="23" t="str">
        <f>IF(I536="Yes",IF(COUNTIFS($B$21:$B536,B536,$I$21:$I536,"Yes")=1,"Yes",""),"")</f>
        <v/>
      </c>
      <c r="K536" s="23" t="str">
        <f>IF(J536="Yes",IF(COUNTIFS($B:$B,B536,$F:$F,"&gt;="&amp;'Step 1'!$C$8)&gt;0,"Retained","Churned"),"")</f>
        <v/>
      </c>
      <c r="L536" s="24">
        <f>_xlfn.MINIFS($E:$E,$B:$B,B536)</f>
        <v>45160</v>
      </c>
      <c r="M536" s="24" t="str">
        <f>INDEX($C:$C,MATCH($L536,$E:$E,0))</f>
        <v>Basic</v>
      </c>
      <c r="N536" s="24" t="str">
        <f>INDEX($D:$D,MATCH($L536,$E:$E,0))</f>
        <v>Monthly</v>
      </c>
      <c r="O536" s="23" t="str">
        <f>INDEX('Step 2-12'!$W:$W,MATCH('Step 2-12'!$B536,'Step 2-12'!$R:$R,0))</f>
        <v>Retail</v>
      </c>
      <c r="P536" s="23" t="str">
        <f>INDEX('Step 2-12'!$Z:$Z,MATCH('Step 2-12'!$B536,'Step 2-12'!$R:$R,0))</f>
        <v>Social Media</v>
      </c>
      <c r="AG536" t="s">
        <v>2328</v>
      </c>
      <c r="AH536" t="s">
        <v>1101</v>
      </c>
      <c r="AI536" t="s">
        <v>1108</v>
      </c>
      <c r="AJ536" s="1">
        <v>44957</v>
      </c>
      <c r="AK536" t="s">
        <v>17</v>
      </c>
      <c r="AL536" t="s">
        <v>18</v>
      </c>
      <c r="AM536">
        <v>75</v>
      </c>
      <c r="AN536">
        <v>60</v>
      </c>
      <c r="AO536" s="24" t="str">
        <f>INDEX('Step 2-12'!$Z:$Z,MATCH('Step 2-12'!$AH536,'Step 2-12'!$R:$R,0))</f>
        <v>Social Media</v>
      </c>
      <c r="AP536" s="24" t="str">
        <f>INDEX('Step 2-12'!$V:$V,MATCH('Step 2-12'!$AH536,'Step 2-12'!$R:$R,0))</f>
        <v>Asia-Pacific</v>
      </c>
      <c r="AQ536" s="24" t="str">
        <f>INDEX('Step 2-12'!$W:$W,MATCH('Step 2-12'!$AH536,'Step 2-12'!$R:$R,0))</f>
        <v>Retail</v>
      </c>
      <c r="AR536" s="24" t="str">
        <f>INDEX('Step 2-12'!$X:$X,MATCH('Step 2-12'!$AH536,'Step 2-12'!$R:$R,0))</f>
        <v>SMBs</v>
      </c>
      <c r="AS536" s="23" t="str">
        <f>INDEX('Step 2-12'!$AA:$AA,MATCH('Step 2-12'!$AH536,'Step 2-12'!$R:$R,0))</f>
        <v>Basic</v>
      </c>
      <c r="AT536" s="23" t="str">
        <f>INDEX('Step 2-12'!$AB:$AB,MATCH('Step 2-12'!$AH536,'Step 2-12'!$R:$R,0))</f>
        <v>Monthly</v>
      </c>
      <c r="AU536" s="23" t="str">
        <f>INDEX($J$20:$J$1603,MATCH($AH536,$B$20:$B$1603,0))</f>
        <v/>
      </c>
    </row>
    <row r="537" spans="1:47" x14ac:dyDescent="0.25">
      <c r="A537" t="s">
        <v>605</v>
      </c>
      <c r="B537" t="s">
        <v>600</v>
      </c>
      <c r="C537" t="s">
        <v>17</v>
      </c>
      <c r="D537" t="s">
        <v>18</v>
      </c>
      <c r="E537" s="1">
        <v>45315</v>
      </c>
      <c r="F537" s="1">
        <v>45345</v>
      </c>
      <c r="G537" t="s">
        <v>19</v>
      </c>
      <c r="H537">
        <v>75</v>
      </c>
      <c r="I537" s="23" t="str">
        <f>IF(AND(E537&lt;=EOMONTH('Step 1'!$C$7,0),F537&gt;='Step 1'!$C$7),"Yes","No")</f>
        <v>No</v>
      </c>
      <c r="J537" s="23" t="str">
        <f>IF(I537="Yes",IF(COUNTIFS($B$21:$B537,B537,$I$21:$I537,"Yes")=1,"Yes",""),"")</f>
        <v/>
      </c>
      <c r="K537" s="23" t="str">
        <f>IF(J537="Yes",IF(COUNTIFS($B:$B,B537,$F:$F,"&gt;="&amp;'Step 1'!$C$8)&gt;0,"Retained","Churned"),"")</f>
        <v/>
      </c>
      <c r="L537" s="24">
        <f>_xlfn.MINIFS($E:$E,$B:$B,B537)</f>
        <v>45160</v>
      </c>
      <c r="M537" s="24" t="str">
        <f>INDEX($C:$C,MATCH($L537,$E:$E,0))</f>
        <v>Basic</v>
      </c>
      <c r="N537" s="24" t="str">
        <f>INDEX($D:$D,MATCH($L537,$E:$E,0))</f>
        <v>Monthly</v>
      </c>
      <c r="O537" s="23" t="str">
        <f>INDEX('Step 2-12'!$W:$W,MATCH('Step 2-12'!$B537,'Step 2-12'!$R:$R,0))</f>
        <v>Retail</v>
      </c>
      <c r="P537" s="23" t="str">
        <f>INDEX('Step 2-12'!$Z:$Z,MATCH('Step 2-12'!$B537,'Step 2-12'!$R:$R,0))</f>
        <v>Social Media</v>
      </c>
      <c r="AG537" t="s">
        <v>2329</v>
      </c>
      <c r="AH537" t="s">
        <v>1101</v>
      </c>
      <c r="AI537" t="s">
        <v>1108</v>
      </c>
      <c r="AJ537" s="1">
        <v>44985</v>
      </c>
      <c r="AK537" t="s">
        <v>17</v>
      </c>
      <c r="AL537" t="s">
        <v>18</v>
      </c>
      <c r="AM537">
        <v>75</v>
      </c>
      <c r="AN537">
        <v>60</v>
      </c>
      <c r="AO537" s="24" t="str">
        <f>INDEX('Step 2-12'!$Z:$Z,MATCH('Step 2-12'!$AH537,'Step 2-12'!$R:$R,0))</f>
        <v>Social Media</v>
      </c>
      <c r="AP537" s="24" t="str">
        <f>INDEX('Step 2-12'!$V:$V,MATCH('Step 2-12'!$AH537,'Step 2-12'!$R:$R,0))</f>
        <v>Asia-Pacific</v>
      </c>
      <c r="AQ537" s="24" t="str">
        <f>INDEX('Step 2-12'!$W:$W,MATCH('Step 2-12'!$AH537,'Step 2-12'!$R:$R,0))</f>
        <v>Retail</v>
      </c>
      <c r="AR537" s="24" t="str">
        <f>INDEX('Step 2-12'!$X:$X,MATCH('Step 2-12'!$AH537,'Step 2-12'!$R:$R,0))</f>
        <v>SMBs</v>
      </c>
      <c r="AS537" s="23" t="str">
        <f>INDEX('Step 2-12'!$AA:$AA,MATCH('Step 2-12'!$AH537,'Step 2-12'!$R:$R,0))</f>
        <v>Basic</v>
      </c>
      <c r="AT537" s="23" t="str">
        <f>INDEX('Step 2-12'!$AB:$AB,MATCH('Step 2-12'!$AH537,'Step 2-12'!$R:$R,0))</f>
        <v>Monthly</v>
      </c>
      <c r="AU537" s="23" t="str">
        <f>INDEX($J$20:$J$1603,MATCH($AH537,$B$20:$B$1603,0))</f>
        <v/>
      </c>
    </row>
    <row r="538" spans="1:47" x14ac:dyDescent="0.25">
      <c r="A538" t="s">
        <v>606</v>
      </c>
      <c r="B538" t="s">
        <v>600</v>
      </c>
      <c r="C538" t="s">
        <v>17</v>
      </c>
      <c r="D538" t="s">
        <v>18</v>
      </c>
      <c r="E538" s="1">
        <v>45346</v>
      </c>
      <c r="F538" s="1">
        <v>45376</v>
      </c>
      <c r="G538" t="s">
        <v>19</v>
      </c>
      <c r="H538">
        <v>75</v>
      </c>
      <c r="I538" s="23" t="str">
        <f>IF(AND(E538&lt;=EOMONTH('Step 1'!$C$7,0),F538&gt;='Step 1'!$C$7),"Yes","No")</f>
        <v>No</v>
      </c>
      <c r="J538" s="23" t="str">
        <f>IF(I538="Yes",IF(COUNTIFS($B$21:$B538,B538,$I$21:$I538,"Yes")=1,"Yes",""),"")</f>
        <v/>
      </c>
      <c r="K538" s="23" t="str">
        <f>IF(J538="Yes",IF(COUNTIFS($B:$B,B538,$F:$F,"&gt;="&amp;'Step 1'!$C$8)&gt;0,"Retained","Churned"),"")</f>
        <v/>
      </c>
      <c r="L538" s="24">
        <f>_xlfn.MINIFS($E:$E,$B:$B,B538)</f>
        <v>45160</v>
      </c>
      <c r="M538" s="24" t="str">
        <f>INDEX($C:$C,MATCH($L538,$E:$E,0))</f>
        <v>Basic</v>
      </c>
      <c r="N538" s="24" t="str">
        <f>INDEX($D:$D,MATCH($L538,$E:$E,0))</f>
        <v>Monthly</v>
      </c>
      <c r="O538" s="23" t="str">
        <f>INDEX('Step 2-12'!$W:$W,MATCH('Step 2-12'!$B538,'Step 2-12'!$R:$R,0))</f>
        <v>Retail</v>
      </c>
      <c r="P538" s="23" t="str">
        <f>INDEX('Step 2-12'!$Z:$Z,MATCH('Step 2-12'!$B538,'Step 2-12'!$R:$R,0))</f>
        <v>Social Media</v>
      </c>
      <c r="AG538" t="s">
        <v>2330</v>
      </c>
      <c r="AH538" t="s">
        <v>1101</v>
      </c>
      <c r="AI538" t="s">
        <v>1109</v>
      </c>
      <c r="AJ538" s="1">
        <v>44988</v>
      </c>
      <c r="AK538" t="s">
        <v>17</v>
      </c>
      <c r="AL538" t="s">
        <v>18</v>
      </c>
      <c r="AM538">
        <v>75</v>
      </c>
      <c r="AN538">
        <v>60</v>
      </c>
      <c r="AO538" s="24" t="str">
        <f>INDEX('Step 2-12'!$Z:$Z,MATCH('Step 2-12'!$AH538,'Step 2-12'!$R:$R,0))</f>
        <v>Social Media</v>
      </c>
      <c r="AP538" s="24" t="str">
        <f>INDEX('Step 2-12'!$V:$V,MATCH('Step 2-12'!$AH538,'Step 2-12'!$R:$R,0))</f>
        <v>Asia-Pacific</v>
      </c>
      <c r="AQ538" s="24" t="str">
        <f>INDEX('Step 2-12'!$W:$W,MATCH('Step 2-12'!$AH538,'Step 2-12'!$R:$R,0))</f>
        <v>Retail</v>
      </c>
      <c r="AR538" s="24" t="str">
        <f>INDEX('Step 2-12'!$X:$X,MATCH('Step 2-12'!$AH538,'Step 2-12'!$R:$R,0))</f>
        <v>SMBs</v>
      </c>
      <c r="AS538" s="23" t="str">
        <f>INDEX('Step 2-12'!$AA:$AA,MATCH('Step 2-12'!$AH538,'Step 2-12'!$R:$R,0))</f>
        <v>Basic</v>
      </c>
      <c r="AT538" s="23" t="str">
        <f>INDEX('Step 2-12'!$AB:$AB,MATCH('Step 2-12'!$AH538,'Step 2-12'!$R:$R,0))</f>
        <v>Monthly</v>
      </c>
      <c r="AU538" s="23" t="str">
        <f>INDEX($J$20:$J$1603,MATCH($AH538,$B$20:$B$1603,0))</f>
        <v/>
      </c>
    </row>
    <row r="539" spans="1:47" x14ac:dyDescent="0.25">
      <c r="A539" t="s">
        <v>607</v>
      </c>
      <c r="B539" t="s">
        <v>600</v>
      </c>
      <c r="C539" t="s">
        <v>17</v>
      </c>
      <c r="D539" t="s">
        <v>18</v>
      </c>
      <c r="E539" s="1">
        <v>45377</v>
      </c>
      <c r="F539" s="1">
        <v>45407</v>
      </c>
      <c r="G539" t="s">
        <v>19</v>
      </c>
      <c r="H539">
        <v>75</v>
      </c>
      <c r="I539" s="23" t="str">
        <f>IF(AND(E539&lt;=EOMONTH('Step 1'!$C$7,0),F539&gt;='Step 1'!$C$7),"Yes","No")</f>
        <v>No</v>
      </c>
      <c r="J539" s="23" t="str">
        <f>IF(I539="Yes",IF(COUNTIFS($B$21:$B539,B539,$I$21:$I539,"Yes")=1,"Yes",""),"")</f>
        <v/>
      </c>
      <c r="K539" s="23" t="str">
        <f>IF(J539="Yes",IF(COUNTIFS($B:$B,B539,$F:$F,"&gt;="&amp;'Step 1'!$C$8)&gt;0,"Retained","Churned"),"")</f>
        <v/>
      </c>
      <c r="L539" s="24">
        <f>_xlfn.MINIFS($E:$E,$B:$B,B539)</f>
        <v>45160</v>
      </c>
      <c r="M539" s="24" t="str">
        <f>INDEX($C:$C,MATCH($L539,$E:$E,0))</f>
        <v>Basic</v>
      </c>
      <c r="N539" s="24" t="str">
        <f>INDEX($D:$D,MATCH($L539,$E:$E,0))</f>
        <v>Monthly</v>
      </c>
      <c r="O539" s="23" t="str">
        <f>INDEX('Step 2-12'!$W:$W,MATCH('Step 2-12'!$B539,'Step 2-12'!$R:$R,0))</f>
        <v>Retail</v>
      </c>
      <c r="P539" s="23" t="str">
        <f>INDEX('Step 2-12'!$Z:$Z,MATCH('Step 2-12'!$B539,'Step 2-12'!$R:$R,0))</f>
        <v>Social Media</v>
      </c>
      <c r="AG539" t="s">
        <v>2331</v>
      </c>
      <c r="AH539" t="s">
        <v>1101</v>
      </c>
      <c r="AI539" t="s">
        <v>1110</v>
      </c>
      <c r="AJ539" s="1">
        <v>45019</v>
      </c>
      <c r="AK539" t="s">
        <v>50</v>
      </c>
      <c r="AL539" t="s">
        <v>18</v>
      </c>
      <c r="AM539">
        <v>135</v>
      </c>
      <c r="AN539">
        <v>110.7</v>
      </c>
      <c r="AO539" s="24" t="str">
        <f>INDEX('Step 2-12'!$Z:$Z,MATCH('Step 2-12'!$AH539,'Step 2-12'!$R:$R,0))</f>
        <v>Social Media</v>
      </c>
      <c r="AP539" s="24" t="str">
        <f>INDEX('Step 2-12'!$V:$V,MATCH('Step 2-12'!$AH539,'Step 2-12'!$R:$R,0))</f>
        <v>Asia-Pacific</v>
      </c>
      <c r="AQ539" s="24" t="str">
        <f>INDEX('Step 2-12'!$W:$W,MATCH('Step 2-12'!$AH539,'Step 2-12'!$R:$R,0))</f>
        <v>Retail</v>
      </c>
      <c r="AR539" s="24" t="str">
        <f>INDEX('Step 2-12'!$X:$X,MATCH('Step 2-12'!$AH539,'Step 2-12'!$R:$R,0))</f>
        <v>SMBs</v>
      </c>
      <c r="AS539" s="23" t="str">
        <f>INDEX('Step 2-12'!$AA:$AA,MATCH('Step 2-12'!$AH539,'Step 2-12'!$R:$R,0))</f>
        <v>Basic</v>
      </c>
      <c r="AT539" s="23" t="str">
        <f>INDEX('Step 2-12'!$AB:$AB,MATCH('Step 2-12'!$AH539,'Step 2-12'!$R:$R,0))</f>
        <v>Monthly</v>
      </c>
      <c r="AU539" s="23" t="str">
        <f>INDEX($J$20:$J$1603,MATCH($AH539,$B$20:$B$1603,0))</f>
        <v/>
      </c>
    </row>
    <row r="540" spans="1:47" x14ac:dyDescent="0.25">
      <c r="A540" t="s">
        <v>608</v>
      </c>
      <c r="B540" t="s">
        <v>600</v>
      </c>
      <c r="C540" t="s">
        <v>17</v>
      </c>
      <c r="D540" t="s">
        <v>18</v>
      </c>
      <c r="E540" s="1">
        <v>45408</v>
      </c>
      <c r="F540" s="1">
        <v>45438</v>
      </c>
      <c r="G540" t="s">
        <v>19</v>
      </c>
      <c r="H540">
        <v>75</v>
      </c>
      <c r="I540" s="23" t="str">
        <f>IF(AND(E540&lt;=EOMONTH('Step 1'!$C$7,0),F540&gt;='Step 1'!$C$7),"Yes","No")</f>
        <v>No</v>
      </c>
      <c r="J540" s="23" t="str">
        <f>IF(I540="Yes",IF(COUNTIFS($B$21:$B540,B540,$I$21:$I540,"Yes")=1,"Yes",""),"")</f>
        <v/>
      </c>
      <c r="K540" s="23" t="str">
        <f>IF(J540="Yes",IF(COUNTIFS($B:$B,B540,$F:$F,"&gt;="&amp;'Step 1'!$C$8)&gt;0,"Retained","Churned"),"")</f>
        <v/>
      </c>
      <c r="L540" s="24">
        <f>_xlfn.MINIFS($E:$E,$B:$B,B540)</f>
        <v>45160</v>
      </c>
      <c r="M540" s="24" t="str">
        <f>INDEX($C:$C,MATCH($L540,$E:$E,0))</f>
        <v>Basic</v>
      </c>
      <c r="N540" s="24" t="str">
        <f>INDEX($D:$D,MATCH($L540,$E:$E,0))</f>
        <v>Monthly</v>
      </c>
      <c r="O540" s="23" t="str">
        <f>INDEX('Step 2-12'!$W:$W,MATCH('Step 2-12'!$B540,'Step 2-12'!$R:$R,0))</f>
        <v>Retail</v>
      </c>
      <c r="P540" s="23" t="str">
        <f>INDEX('Step 2-12'!$Z:$Z,MATCH('Step 2-12'!$B540,'Step 2-12'!$R:$R,0))</f>
        <v>Social Media</v>
      </c>
      <c r="AG540" t="s">
        <v>2332</v>
      </c>
      <c r="AH540" t="s">
        <v>1101</v>
      </c>
      <c r="AI540" t="s">
        <v>1110</v>
      </c>
      <c r="AJ540" s="1">
        <v>45049</v>
      </c>
      <c r="AK540" t="s">
        <v>50</v>
      </c>
      <c r="AL540" t="s">
        <v>18</v>
      </c>
      <c r="AM540">
        <v>135</v>
      </c>
      <c r="AN540">
        <v>110.7</v>
      </c>
      <c r="AO540" s="24" t="str">
        <f>INDEX('Step 2-12'!$Z:$Z,MATCH('Step 2-12'!$AH540,'Step 2-12'!$R:$R,0))</f>
        <v>Social Media</v>
      </c>
      <c r="AP540" s="24" t="str">
        <f>INDEX('Step 2-12'!$V:$V,MATCH('Step 2-12'!$AH540,'Step 2-12'!$R:$R,0))</f>
        <v>Asia-Pacific</v>
      </c>
      <c r="AQ540" s="24" t="str">
        <f>INDEX('Step 2-12'!$W:$W,MATCH('Step 2-12'!$AH540,'Step 2-12'!$R:$R,0))</f>
        <v>Retail</v>
      </c>
      <c r="AR540" s="24" t="str">
        <f>INDEX('Step 2-12'!$X:$X,MATCH('Step 2-12'!$AH540,'Step 2-12'!$R:$R,0))</f>
        <v>SMBs</v>
      </c>
      <c r="AS540" s="23" t="str">
        <f>INDEX('Step 2-12'!$AA:$AA,MATCH('Step 2-12'!$AH540,'Step 2-12'!$R:$R,0))</f>
        <v>Basic</v>
      </c>
      <c r="AT540" s="23" t="str">
        <f>INDEX('Step 2-12'!$AB:$AB,MATCH('Step 2-12'!$AH540,'Step 2-12'!$R:$R,0))</f>
        <v>Monthly</v>
      </c>
      <c r="AU540" s="23" t="str">
        <f>INDEX($J$20:$J$1603,MATCH($AH540,$B$20:$B$1603,0))</f>
        <v/>
      </c>
    </row>
    <row r="541" spans="1:47" x14ac:dyDescent="0.25">
      <c r="A541" t="s">
        <v>609</v>
      </c>
      <c r="B541" t="s">
        <v>600</v>
      </c>
      <c r="C541" t="s">
        <v>17</v>
      </c>
      <c r="D541" t="s">
        <v>18</v>
      </c>
      <c r="E541" s="1">
        <v>45439</v>
      </c>
      <c r="F541" s="1">
        <v>45469</v>
      </c>
      <c r="G541" t="s">
        <v>19</v>
      </c>
      <c r="H541">
        <v>75</v>
      </c>
      <c r="I541" s="23" t="str">
        <f>IF(AND(E541&lt;=EOMONTH('Step 1'!$C$7,0),F541&gt;='Step 1'!$C$7),"Yes","No")</f>
        <v>No</v>
      </c>
      <c r="J541" s="23" t="str">
        <f>IF(I541="Yes",IF(COUNTIFS($B$21:$B541,B541,$I$21:$I541,"Yes")=1,"Yes",""),"")</f>
        <v/>
      </c>
      <c r="K541" s="23" t="str">
        <f>IF(J541="Yes",IF(COUNTIFS($B:$B,B541,$F:$F,"&gt;="&amp;'Step 1'!$C$8)&gt;0,"Retained","Churned"),"")</f>
        <v/>
      </c>
      <c r="L541" s="24">
        <f>_xlfn.MINIFS($E:$E,$B:$B,B541)</f>
        <v>45160</v>
      </c>
      <c r="M541" s="24" t="str">
        <f>INDEX($C:$C,MATCH($L541,$E:$E,0))</f>
        <v>Basic</v>
      </c>
      <c r="N541" s="24" t="str">
        <f>INDEX($D:$D,MATCH($L541,$E:$E,0))</f>
        <v>Monthly</v>
      </c>
      <c r="O541" s="23" t="str">
        <f>INDEX('Step 2-12'!$W:$W,MATCH('Step 2-12'!$B541,'Step 2-12'!$R:$R,0))</f>
        <v>Retail</v>
      </c>
      <c r="P541" s="23" t="str">
        <f>INDEX('Step 2-12'!$Z:$Z,MATCH('Step 2-12'!$B541,'Step 2-12'!$R:$R,0))</f>
        <v>Social Media</v>
      </c>
      <c r="AG541" t="s">
        <v>2333</v>
      </c>
      <c r="AH541" t="s">
        <v>1101</v>
      </c>
      <c r="AI541" t="s">
        <v>1111</v>
      </c>
      <c r="AJ541" s="1">
        <v>45050</v>
      </c>
      <c r="AK541" t="s">
        <v>50</v>
      </c>
      <c r="AL541" t="s">
        <v>18</v>
      </c>
      <c r="AM541">
        <v>135</v>
      </c>
      <c r="AN541">
        <v>110.7</v>
      </c>
      <c r="AO541" s="24" t="str">
        <f>INDEX('Step 2-12'!$Z:$Z,MATCH('Step 2-12'!$AH541,'Step 2-12'!$R:$R,0))</f>
        <v>Social Media</v>
      </c>
      <c r="AP541" s="24" t="str">
        <f>INDEX('Step 2-12'!$V:$V,MATCH('Step 2-12'!$AH541,'Step 2-12'!$R:$R,0))</f>
        <v>Asia-Pacific</v>
      </c>
      <c r="AQ541" s="24" t="str">
        <f>INDEX('Step 2-12'!$W:$W,MATCH('Step 2-12'!$AH541,'Step 2-12'!$R:$R,0))</f>
        <v>Retail</v>
      </c>
      <c r="AR541" s="24" t="str">
        <f>INDEX('Step 2-12'!$X:$X,MATCH('Step 2-12'!$AH541,'Step 2-12'!$R:$R,0))</f>
        <v>SMBs</v>
      </c>
      <c r="AS541" s="23" t="str">
        <f>INDEX('Step 2-12'!$AA:$AA,MATCH('Step 2-12'!$AH541,'Step 2-12'!$R:$R,0))</f>
        <v>Basic</v>
      </c>
      <c r="AT541" s="23" t="str">
        <f>INDEX('Step 2-12'!$AB:$AB,MATCH('Step 2-12'!$AH541,'Step 2-12'!$R:$R,0))</f>
        <v>Monthly</v>
      </c>
      <c r="AU541" s="23" t="str">
        <f>INDEX($J$20:$J$1603,MATCH($AH541,$B$20:$B$1603,0))</f>
        <v/>
      </c>
    </row>
    <row r="542" spans="1:47" x14ac:dyDescent="0.25">
      <c r="A542" t="s">
        <v>610</v>
      </c>
      <c r="B542" t="s">
        <v>600</v>
      </c>
      <c r="C542" t="s">
        <v>17</v>
      </c>
      <c r="D542" t="s">
        <v>18</v>
      </c>
      <c r="E542" s="1">
        <v>45470</v>
      </c>
      <c r="F542" s="1">
        <v>45500</v>
      </c>
      <c r="G542" t="s">
        <v>19</v>
      </c>
      <c r="H542">
        <v>75</v>
      </c>
      <c r="I542" s="23" t="str">
        <f>IF(AND(E542&lt;=EOMONTH('Step 1'!$C$7,0),F542&gt;='Step 1'!$C$7),"Yes","No")</f>
        <v>No</v>
      </c>
      <c r="J542" s="23" t="str">
        <f>IF(I542="Yes",IF(COUNTIFS($B$21:$B542,B542,$I$21:$I542,"Yes")=1,"Yes",""),"")</f>
        <v/>
      </c>
      <c r="K542" s="23" t="str">
        <f>IF(J542="Yes",IF(COUNTIFS($B:$B,B542,$F:$F,"&gt;="&amp;'Step 1'!$C$8)&gt;0,"Retained","Churned"),"")</f>
        <v/>
      </c>
      <c r="L542" s="24">
        <f>_xlfn.MINIFS($E:$E,$B:$B,B542)</f>
        <v>45160</v>
      </c>
      <c r="M542" s="24" t="str">
        <f>INDEX($C:$C,MATCH($L542,$E:$E,0))</f>
        <v>Basic</v>
      </c>
      <c r="N542" s="24" t="str">
        <f>INDEX($D:$D,MATCH($L542,$E:$E,0))</f>
        <v>Monthly</v>
      </c>
      <c r="O542" s="23" t="str">
        <f>INDEX('Step 2-12'!$W:$W,MATCH('Step 2-12'!$B542,'Step 2-12'!$R:$R,0))</f>
        <v>Retail</v>
      </c>
      <c r="P542" s="23" t="str">
        <f>INDEX('Step 2-12'!$Z:$Z,MATCH('Step 2-12'!$B542,'Step 2-12'!$R:$R,0))</f>
        <v>Social Media</v>
      </c>
      <c r="AG542" t="s">
        <v>2334</v>
      </c>
      <c r="AH542" t="s">
        <v>1101</v>
      </c>
      <c r="AI542" t="s">
        <v>1112</v>
      </c>
      <c r="AJ542" s="1">
        <v>45081</v>
      </c>
      <c r="AK542" t="s">
        <v>86</v>
      </c>
      <c r="AL542" t="s">
        <v>18</v>
      </c>
      <c r="AM542">
        <v>315</v>
      </c>
      <c r="AN542">
        <v>267.75</v>
      </c>
      <c r="AO542" s="24" t="str">
        <f>INDEX('Step 2-12'!$Z:$Z,MATCH('Step 2-12'!$AH542,'Step 2-12'!$R:$R,0))</f>
        <v>Social Media</v>
      </c>
      <c r="AP542" s="24" t="str">
        <f>INDEX('Step 2-12'!$V:$V,MATCH('Step 2-12'!$AH542,'Step 2-12'!$R:$R,0))</f>
        <v>Asia-Pacific</v>
      </c>
      <c r="AQ542" s="24" t="str">
        <f>INDEX('Step 2-12'!$W:$W,MATCH('Step 2-12'!$AH542,'Step 2-12'!$R:$R,0))</f>
        <v>Retail</v>
      </c>
      <c r="AR542" s="24" t="str">
        <f>INDEX('Step 2-12'!$X:$X,MATCH('Step 2-12'!$AH542,'Step 2-12'!$R:$R,0))</f>
        <v>SMBs</v>
      </c>
      <c r="AS542" s="23" t="str">
        <f>INDEX('Step 2-12'!$AA:$AA,MATCH('Step 2-12'!$AH542,'Step 2-12'!$R:$R,0))</f>
        <v>Basic</v>
      </c>
      <c r="AT542" s="23" t="str">
        <f>INDEX('Step 2-12'!$AB:$AB,MATCH('Step 2-12'!$AH542,'Step 2-12'!$R:$R,0))</f>
        <v>Monthly</v>
      </c>
      <c r="AU542" s="23" t="str">
        <f>INDEX($J$20:$J$1603,MATCH($AH542,$B$20:$B$1603,0))</f>
        <v/>
      </c>
    </row>
    <row r="543" spans="1:47" x14ac:dyDescent="0.25">
      <c r="A543" t="s">
        <v>611</v>
      </c>
      <c r="B543" t="s">
        <v>600</v>
      </c>
      <c r="C543" t="s">
        <v>17</v>
      </c>
      <c r="D543" t="s">
        <v>18</v>
      </c>
      <c r="E543" s="1">
        <v>45501</v>
      </c>
      <c r="F543" s="1">
        <v>45531</v>
      </c>
      <c r="G543" t="s">
        <v>19</v>
      </c>
      <c r="H543">
        <v>75</v>
      </c>
      <c r="I543" s="23" t="str">
        <f>IF(AND(E543&lt;=EOMONTH('Step 1'!$C$7,0),F543&gt;='Step 1'!$C$7),"Yes","No")</f>
        <v>No</v>
      </c>
      <c r="J543" s="23" t="str">
        <f>IF(I543="Yes",IF(COUNTIFS($B$21:$B543,B543,$I$21:$I543,"Yes")=1,"Yes",""),"")</f>
        <v/>
      </c>
      <c r="K543" s="23" t="str">
        <f>IF(J543="Yes",IF(COUNTIFS($B:$B,B543,$F:$F,"&gt;="&amp;'Step 1'!$C$8)&gt;0,"Retained","Churned"),"")</f>
        <v/>
      </c>
      <c r="L543" s="24">
        <f>_xlfn.MINIFS($E:$E,$B:$B,B543)</f>
        <v>45160</v>
      </c>
      <c r="M543" s="24" t="str">
        <f>INDEX($C:$C,MATCH($L543,$E:$E,0))</f>
        <v>Basic</v>
      </c>
      <c r="N543" s="24" t="str">
        <f>INDEX($D:$D,MATCH($L543,$E:$E,0))</f>
        <v>Monthly</v>
      </c>
      <c r="O543" s="23" t="str">
        <f>INDEX('Step 2-12'!$W:$W,MATCH('Step 2-12'!$B543,'Step 2-12'!$R:$R,0))</f>
        <v>Retail</v>
      </c>
      <c r="P543" s="23" t="str">
        <f>INDEX('Step 2-12'!$Z:$Z,MATCH('Step 2-12'!$B543,'Step 2-12'!$R:$R,0))</f>
        <v>Social Media</v>
      </c>
      <c r="AG543" t="s">
        <v>2335</v>
      </c>
      <c r="AH543" t="s">
        <v>1101</v>
      </c>
      <c r="AI543" t="s">
        <v>1112</v>
      </c>
      <c r="AJ543" s="1">
        <v>45111</v>
      </c>
      <c r="AK543" t="s">
        <v>86</v>
      </c>
      <c r="AL543" t="s">
        <v>18</v>
      </c>
      <c r="AM543">
        <v>315</v>
      </c>
      <c r="AN543">
        <v>267.75</v>
      </c>
      <c r="AO543" s="24" t="str">
        <f>INDEX('Step 2-12'!$Z:$Z,MATCH('Step 2-12'!$AH543,'Step 2-12'!$R:$R,0))</f>
        <v>Social Media</v>
      </c>
      <c r="AP543" s="24" t="str">
        <f>INDEX('Step 2-12'!$V:$V,MATCH('Step 2-12'!$AH543,'Step 2-12'!$R:$R,0))</f>
        <v>Asia-Pacific</v>
      </c>
      <c r="AQ543" s="24" t="str">
        <f>INDEX('Step 2-12'!$W:$W,MATCH('Step 2-12'!$AH543,'Step 2-12'!$R:$R,0))</f>
        <v>Retail</v>
      </c>
      <c r="AR543" s="24" t="str">
        <f>INDEX('Step 2-12'!$X:$X,MATCH('Step 2-12'!$AH543,'Step 2-12'!$R:$R,0))</f>
        <v>SMBs</v>
      </c>
      <c r="AS543" s="23" t="str">
        <f>INDEX('Step 2-12'!$AA:$AA,MATCH('Step 2-12'!$AH543,'Step 2-12'!$R:$R,0))</f>
        <v>Basic</v>
      </c>
      <c r="AT543" s="23" t="str">
        <f>INDEX('Step 2-12'!$AB:$AB,MATCH('Step 2-12'!$AH543,'Step 2-12'!$R:$R,0))</f>
        <v>Monthly</v>
      </c>
      <c r="AU543" s="23" t="str">
        <f>INDEX($J$20:$J$1603,MATCH($AH543,$B$20:$B$1603,0))</f>
        <v/>
      </c>
    </row>
    <row r="544" spans="1:47" x14ac:dyDescent="0.25">
      <c r="A544" t="s">
        <v>612</v>
      </c>
      <c r="B544" t="s">
        <v>600</v>
      </c>
      <c r="C544" t="s">
        <v>17</v>
      </c>
      <c r="D544" t="s">
        <v>18</v>
      </c>
      <c r="E544" s="1">
        <v>45532</v>
      </c>
      <c r="F544" s="1">
        <v>45562</v>
      </c>
      <c r="G544" t="s">
        <v>19</v>
      </c>
      <c r="H544">
        <v>75</v>
      </c>
      <c r="I544" s="23" t="str">
        <f>IF(AND(E544&lt;=EOMONTH('Step 1'!$C$7,0),F544&gt;='Step 1'!$C$7),"Yes","No")</f>
        <v>No</v>
      </c>
      <c r="J544" s="23" t="str">
        <f>IF(I544="Yes",IF(COUNTIFS($B$21:$B544,B544,$I$21:$I544,"Yes")=1,"Yes",""),"")</f>
        <v/>
      </c>
      <c r="K544" s="23" t="str">
        <f>IF(J544="Yes",IF(COUNTIFS($B:$B,B544,$F:$F,"&gt;="&amp;'Step 1'!$C$8)&gt;0,"Retained","Churned"),"")</f>
        <v/>
      </c>
      <c r="L544" s="24">
        <f>_xlfn.MINIFS($E:$E,$B:$B,B544)</f>
        <v>45160</v>
      </c>
      <c r="M544" s="24" t="str">
        <f>INDEX($C:$C,MATCH($L544,$E:$E,0))</f>
        <v>Basic</v>
      </c>
      <c r="N544" s="24" t="str">
        <f>INDEX($D:$D,MATCH($L544,$E:$E,0))</f>
        <v>Monthly</v>
      </c>
      <c r="O544" s="23" t="str">
        <f>INDEX('Step 2-12'!$W:$W,MATCH('Step 2-12'!$B544,'Step 2-12'!$R:$R,0))</f>
        <v>Retail</v>
      </c>
      <c r="P544" s="23" t="str">
        <f>INDEX('Step 2-12'!$Z:$Z,MATCH('Step 2-12'!$B544,'Step 2-12'!$R:$R,0))</f>
        <v>Social Media</v>
      </c>
      <c r="AG544" t="s">
        <v>2336</v>
      </c>
      <c r="AH544" t="s">
        <v>1101</v>
      </c>
      <c r="AI544" t="s">
        <v>1113</v>
      </c>
      <c r="AJ544" s="1">
        <v>45112</v>
      </c>
      <c r="AK544" t="s">
        <v>86</v>
      </c>
      <c r="AL544" t="s">
        <v>18</v>
      </c>
      <c r="AM544">
        <v>315</v>
      </c>
      <c r="AN544">
        <v>267.75</v>
      </c>
      <c r="AO544" s="24" t="str">
        <f>INDEX('Step 2-12'!$Z:$Z,MATCH('Step 2-12'!$AH544,'Step 2-12'!$R:$R,0))</f>
        <v>Social Media</v>
      </c>
      <c r="AP544" s="24" t="str">
        <f>INDEX('Step 2-12'!$V:$V,MATCH('Step 2-12'!$AH544,'Step 2-12'!$R:$R,0))</f>
        <v>Asia-Pacific</v>
      </c>
      <c r="AQ544" s="24" t="str">
        <f>INDEX('Step 2-12'!$W:$W,MATCH('Step 2-12'!$AH544,'Step 2-12'!$R:$R,0))</f>
        <v>Retail</v>
      </c>
      <c r="AR544" s="24" t="str">
        <f>INDEX('Step 2-12'!$X:$X,MATCH('Step 2-12'!$AH544,'Step 2-12'!$R:$R,0))</f>
        <v>SMBs</v>
      </c>
      <c r="AS544" s="23" t="str">
        <f>INDEX('Step 2-12'!$AA:$AA,MATCH('Step 2-12'!$AH544,'Step 2-12'!$R:$R,0))</f>
        <v>Basic</v>
      </c>
      <c r="AT544" s="23" t="str">
        <f>INDEX('Step 2-12'!$AB:$AB,MATCH('Step 2-12'!$AH544,'Step 2-12'!$R:$R,0))</f>
        <v>Monthly</v>
      </c>
      <c r="AU544" s="23" t="str">
        <f>INDEX($J$20:$J$1603,MATCH($AH544,$B$20:$B$1603,0))</f>
        <v/>
      </c>
    </row>
    <row r="545" spans="1:47" x14ac:dyDescent="0.25">
      <c r="A545" t="s">
        <v>613</v>
      </c>
      <c r="B545" t="s">
        <v>600</v>
      </c>
      <c r="C545" t="s">
        <v>17</v>
      </c>
      <c r="D545" t="s">
        <v>18</v>
      </c>
      <c r="E545" s="1">
        <v>45563</v>
      </c>
      <c r="F545" s="1">
        <v>45593</v>
      </c>
      <c r="G545" t="s">
        <v>19</v>
      </c>
      <c r="H545">
        <v>75</v>
      </c>
      <c r="I545" s="23" t="str">
        <f>IF(AND(E545&lt;=EOMONTH('Step 1'!$C$7,0),F545&gt;='Step 1'!$C$7),"Yes","No")</f>
        <v>No</v>
      </c>
      <c r="J545" s="23" t="str">
        <f>IF(I545="Yes",IF(COUNTIFS($B$21:$B545,B545,$I$21:$I545,"Yes")=1,"Yes",""),"")</f>
        <v/>
      </c>
      <c r="K545" s="23" t="str">
        <f>IF(J545="Yes",IF(COUNTIFS($B:$B,B545,$F:$F,"&gt;="&amp;'Step 1'!$C$8)&gt;0,"Retained","Churned"),"")</f>
        <v/>
      </c>
      <c r="L545" s="24">
        <f>_xlfn.MINIFS($E:$E,$B:$B,B545)</f>
        <v>45160</v>
      </c>
      <c r="M545" s="24" t="str">
        <f>INDEX($C:$C,MATCH($L545,$E:$E,0))</f>
        <v>Basic</v>
      </c>
      <c r="N545" s="24" t="str">
        <f>INDEX($D:$D,MATCH($L545,$E:$E,0))</f>
        <v>Monthly</v>
      </c>
      <c r="O545" s="23" t="str">
        <f>INDEX('Step 2-12'!$W:$W,MATCH('Step 2-12'!$B545,'Step 2-12'!$R:$R,0))</f>
        <v>Retail</v>
      </c>
      <c r="P545" s="23" t="str">
        <f>INDEX('Step 2-12'!$Z:$Z,MATCH('Step 2-12'!$B545,'Step 2-12'!$R:$R,0))</f>
        <v>Social Media</v>
      </c>
      <c r="AG545" t="s">
        <v>2337</v>
      </c>
      <c r="AH545" t="s">
        <v>1101</v>
      </c>
      <c r="AI545" t="s">
        <v>1114</v>
      </c>
      <c r="AJ545" s="1">
        <v>45143</v>
      </c>
      <c r="AK545" t="s">
        <v>86</v>
      </c>
      <c r="AL545" t="s">
        <v>18</v>
      </c>
      <c r="AM545">
        <v>315</v>
      </c>
      <c r="AN545">
        <v>267.75</v>
      </c>
      <c r="AO545" s="24" t="str">
        <f>INDEX('Step 2-12'!$Z:$Z,MATCH('Step 2-12'!$AH545,'Step 2-12'!$R:$R,0))</f>
        <v>Social Media</v>
      </c>
      <c r="AP545" s="24" t="str">
        <f>INDEX('Step 2-12'!$V:$V,MATCH('Step 2-12'!$AH545,'Step 2-12'!$R:$R,0))</f>
        <v>Asia-Pacific</v>
      </c>
      <c r="AQ545" s="24" t="str">
        <f>INDEX('Step 2-12'!$W:$W,MATCH('Step 2-12'!$AH545,'Step 2-12'!$R:$R,0))</f>
        <v>Retail</v>
      </c>
      <c r="AR545" s="24" t="str">
        <f>INDEX('Step 2-12'!$X:$X,MATCH('Step 2-12'!$AH545,'Step 2-12'!$R:$R,0))</f>
        <v>SMBs</v>
      </c>
      <c r="AS545" s="23" t="str">
        <f>INDEX('Step 2-12'!$AA:$AA,MATCH('Step 2-12'!$AH545,'Step 2-12'!$R:$R,0))</f>
        <v>Basic</v>
      </c>
      <c r="AT545" s="23" t="str">
        <f>INDEX('Step 2-12'!$AB:$AB,MATCH('Step 2-12'!$AH545,'Step 2-12'!$R:$R,0))</f>
        <v>Monthly</v>
      </c>
      <c r="AU545" s="23" t="str">
        <f>INDEX($J$20:$J$1603,MATCH($AH545,$B$20:$B$1603,0))</f>
        <v/>
      </c>
    </row>
    <row r="546" spans="1:47" x14ac:dyDescent="0.25">
      <c r="A546" t="s">
        <v>614</v>
      </c>
      <c r="B546" t="s">
        <v>600</v>
      </c>
      <c r="C546" t="s">
        <v>17</v>
      </c>
      <c r="D546" t="s">
        <v>18</v>
      </c>
      <c r="E546" s="1">
        <v>45594</v>
      </c>
      <c r="F546" s="1">
        <v>45624</v>
      </c>
      <c r="G546" t="s">
        <v>19</v>
      </c>
      <c r="H546">
        <v>75</v>
      </c>
      <c r="I546" s="23" t="str">
        <f>IF(AND(E546&lt;=EOMONTH('Step 1'!$C$7,0),F546&gt;='Step 1'!$C$7),"Yes","No")</f>
        <v>No</v>
      </c>
      <c r="J546" s="23" t="str">
        <f>IF(I546="Yes",IF(COUNTIFS($B$21:$B546,B546,$I$21:$I546,"Yes")=1,"Yes",""),"")</f>
        <v/>
      </c>
      <c r="K546" s="23" t="str">
        <f>IF(J546="Yes",IF(COUNTIFS($B:$B,B546,$F:$F,"&gt;="&amp;'Step 1'!$C$8)&gt;0,"Retained","Churned"),"")</f>
        <v/>
      </c>
      <c r="L546" s="24">
        <f>_xlfn.MINIFS($E:$E,$B:$B,B546)</f>
        <v>45160</v>
      </c>
      <c r="M546" s="24" t="str">
        <f>INDEX($C:$C,MATCH($L546,$E:$E,0))</f>
        <v>Basic</v>
      </c>
      <c r="N546" s="24" t="str">
        <f>INDEX($D:$D,MATCH($L546,$E:$E,0))</f>
        <v>Monthly</v>
      </c>
      <c r="O546" s="23" t="str">
        <f>INDEX('Step 2-12'!$W:$W,MATCH('Step 2-12'!$B546,'Step 2-12'!$R:$R,0))</f>
        <v>Retail</v>
      </c>
      <c r="P546" s="23" t="str">
        <f>INDEX('Step 2-12'!$Z:$Z,MATCH('Step 2-12'!$B546,'Step 2-12'!$R:$R,0))</f>
        <v>Social Media</v>
      </c>
      <c r="AG546" t="s">
        <v>2338</v>
      </c>
      <c r="AH546" t="s">
        <v>1101</v>
      </c>
      <c r="AI546" t="s">
        <v>1115</v>
      </c>
      <c r="AJ546" s="1">
        <v>45174</v>
      </c>
      <c r="AK546" t="s">
        <v>86</v>
      </c>
      <c r="AL546" t="s">
        <v>18</v>
      </c>
      <c r="AM546">
        <v>315</v>
      </c>
      <c r="AN546">
        <v>267.75</v>
      </c>
      <c r="AO546" s="24" t="str">
        <f>INDEX('Step 2-12'!$Z:$Z,MATCH('Step 2-12'!$AH546,'Step 2-12'!$R:$R,0))</f>
        <v>Social Media</v>
      </c>
      <c r="AP546" s="24" t="str">
        <f>INDEX('Step 2-12'!$V:$V,MATCH('Step 2-12'!$AH546,'Step 2-12'!$R:$R,0))</f>
        <v>Asia-Pacific</v>
      </c>
      <c r="AQ546" s="24" t="str">
        <f>INDEX('Step 2-12'!$W:$W,MATCH('Step 2-12'!$AH546,'Step 2-12'!$R:$R,0))</f>
        <v>Retail</v>
      </c>
      <c r="AR546" s="24" t="str">
        <f>INDEX('Step 2-12'!$X:$X,MATCH('Step 2-12'!$AH546,'Step 2-12'!$R:$R,0))</f>
        <v>SMBs</v>
      </c>
      <c r="AS546" s="23" t="str">
        <f>INDEX('Step 2-12'!$AA:$AA,MATCH('Step 2-12'!$AH546,'Step 2-12'!$R:$R,0))</f>
        <v>Basic</v>
      </c>
      <c r="AT546" s="23" t="str">
        <f>INDEX('Step 2-12'!$AB:$AB,MATCH('Step 2-12'!$AH546,'Step 2-12'!$R:$R,0))</f>
        <v>Monthly</v>
      </c>
      <c r="AU546" s="23" t="str">
        <f>INDEX($J$20:$J$1603,MATCH($AH546,$B$20:$B$1603,0))</f>
        <v/>
      </c>
    </row>
    <row r="547" spans="1:47" x14ac:dyDescent="0.25">
      <c r="A547" t="s">
        <v>615</v>
      </c>
      <c r="B547" t="s">
        <v>600</v>
      </c>
      <c r="C547" t="s">
        <v>17</v>
      </c>
      <c r="D547" t="s">
        <v>18</v>
      </c>
      <c r="E547" s="1">
        <v>45625</v>
      </c>
      <c r="F547" s="1">
        <v>45655</v>
      </c>
      <c r="G547" t="s">
        <v>73</v>
      </c>
      <c r="H547">
        <v>75</v>
      </c>
      <c r="I547" s="23" t="str">
        <f>IF(AND(E547&lt;=EOMONTH('Step 1'!$C$7,0),F547&gt;='Step 1'!$C$7),"Yes","No")</f>
        <v>No</v>
      </c>
      <c r="J547" s="23" t="str">
        <f>IF(I547="Yes",IF(COUNTIFS($B$21:$B547,B547,$I$21:$I547,"Yes")=1,"Yes",""),"")</f>
        <v/>
      </c>
      <c r="K547" s="23" t="str">
        <f>IF(J547="Yes",IF(COUNTIFS($B:$B,B547,$F:$F,"&gt;="&amp;'Step 1'!$C$8)&gt;0,"Retained","Churned"),"")</f>
        <v/>
      </c>
      <c r="L547" s="24">
        <f>_xlfn.MINIFS($E:$E,$B:$B,B547)</f>
        <v>45160</v>
      </c>
      <c r="M547" s="24" t="str">
        <f>INDEX($C:$C,MATCH($L547,$E:$E,0))</f>
        <v>Basic</v>
      </c>
      <c r="N547" s="24" t="str">
        <f>INDEX($D:$D,MATCH($L547,$E:$E,0))</f>
        <v>Monthly</v>
      </c>
      <c r="O547" s="23" t="str">
        <f>INDEX('Step 2-12'!$W:$W,MATCH('Step 2-12'!$B547,'Step 2-12'!$R:$R,0))</f>
        <v>Retail</v>
      </c>
      <c r="P547" s="23" t="str">
        <f>INDEX('Step 2-12'!$Z:$Z,MATCH('Step 2-12'!$B547,'Step 2-12'!$R:$R,0))</f>
        <v>Social Media</v>
      </c>
      <c r="AG547" t="s">
        <v>2339</v>
      </c>
      <c r="AH547" t="s">
        <v>1101</v>
      </c>
      <c r="AI547" t="s">
        <v>1115</v>
      </c>
      <c r="AJ547" s="1">
        <v>45204</v>
      </c>
      <c r="AK547" t="s">
        <v>86</v>
      </c>
      <c r="AL547" t="s">
        <v>18</v>
      </c>
      <c r="AM547">
        <v>315</v>
      </c>
      <c r="AN547">
        <v>267.75</v>
      </c>
      <c r="AO547" s="24" t="str">
        <f>INDEX('Step 2-12'!$Z:$Z,MATCH('Step 2-12'!$AH547,'Step 2-12'!$R:$R,0))</f>
        <v>Social Media</v>
      </c>
      <c r="AP547" s="24" t="str">
        <f>INDEX('Step 2-12'!$V:$V,MATCH('Step 2-12'!$AH547,'Step 2-12'!$R:$R,0))</f>
        <v>Asia-Pacific</v>
      </c>
      <c r="AQ547" s="24" t="str">
        <f>INDEX('Step 2-12'!$W:$W,MATCH('Step 2-12'!$AH547,'Step 2-12'!$R:$R,0))</f>
        <v>Retail</v>
      </c>
      <c r="AR547" s="24" t="str">
        <f>INDEX('Step 2-12'!$X:$X,MATCH('Step 2-12'!$AH547,'Step 2-12'!$R:$R,0))</f>
        <v>SMBs</v>
      </c>
      <c r="AS547" s="23" t="str">
        <f>INDEX('Step 2-12'!$AA:$AA,MATCH('Step 2-12'!$AH547,'Step 2-12'!$R:$R,0))</f>
        <v>Basic</v>
      </c>
      <c r="AT547" s="23" t="str">
        <f>INDEX('Step 2-12'!$AB:$AB,MATCH('Step 2-12'!$AH547,'Step 2-12'!$R:$R,0))</f>
        <v>Monthly</v>
      </c>
      <c r="AU547" s="23" t="str">
        <f>INDEX($J$20:$J$1603,MATCH($AH547,$B$20:$B$1603,0))</f>
        <v/>
      </c>
    </row>
    <row r="548" spans="1:47" x14ac:dyDescent="0.25">
      <c r="A548" t="s">
        <v>616</v>
      </c>
      <c r="B548" t="s">
        <v>600</v>
      </c>
      <c r="C548" t="s">
        <v>50</v>
      </c>
      <c r="D548" t="s">
        <v>18</v>
      </c>
      <c r="E548" s="1">
        <v>45656</v>
      </c>
      <c r="F548" s="1">
        <v>45658</v>
      </c>
      <c r="G548" t="s">
        <v>19</v>
      </c>
      <c r="H548">
        <v>135</v>
      </c>
      <c r="I548" s="23" t="str">
        <f>IF(AND(E548&lt;=EOMONTH('Step 1'!$C$7,0),F548&gt;='Step 1'!$C$7),"Yes","No")</f>
        <v>No</v>
      </c>
      <c r="J548" s="23" t="str">
        <f>IF(I548="Yes",IF(COUNTIFS($B$21:$B548,B548,$I$21:$I548,"Yes")=1,"Yes",""),"")</f>
        <v/>
      </c>
      <c r="K548" s="23" t="str">
        <f>IF(J548="Yes",IF(COUNTIFS($B:$B,B548,$F:$F,"&gt;="&amp;'Step 1'!$C$8)&gt;0,"Retained","Churned"),"")</f>
        <v/>
      </c>
      <c r="L548" s="24">
        <f>_xlfn.MINIFS($E:$E,$B:$B,B548)</f>
        <v>45160</v>
      </c>
      <c r="M548" s="24" t="str">
        <f>INDEX($C:$C,MATCH($L548,$E:$E,0))</f>
        <v>Basic</v>
      </c>
      <c r="N548" s="24" t="str">
        <f>INDEX($D:$D,MATCH($L548,$E:$E,0))</f>
        <v>Monthly</v>
      </c>
      <c r="O548" s="23" t="str">
        <f>INDEX('Step 2-12'!$W:$W,MATCH('Step 2-12'!$B548,'Step 2-12'!$R:$R,0))</f>
        <v>Retail</v>
      </c>
      <c r="P548" s="23" t="str">
        <f>INDEX('Step 2-12'!$Z:$Z,MATCH('Step 2-12'!$B548,'Step 2-12'!$R:$R,0))</f>
        <v>Social Media</v>
      </c>
      <c r="AG548" t="s">
        <v>2340</v>
      </c>
      <c r="AH548" t="s">
        <v>1101</v>
      </c>
      <c r="AI548" t="s">
        <v>1116</v>
      </c>
      <c r="AJ548" s="1">
        <v>45205</v>
      </c>
      <c r="AK548" t="s">
        <v>86</v>
      </c>
      <c r="AL548" t="s">
        <v>18</v>
      </c>
      <c r="AM548">
        <v>315</v>
      </c>
      <c r="AN548">
        <v>267.75</v>
      </c>
      <c r="AO548" s="24" t="str">
        <f>INDEX('Step 2-12'!$Z:$Z,MATCH('Step 2-12'!$AH548,'Step 2-12'!$R:$R,0))</f>
        <v>Social Media</v>
      </c>
      <c r="AP548" s="24" t="str">
        <f>INDEX('Step 2-12'!$V:$V,MATCH('Step 2-12'!$AH548,'Step 2-12'!$R:$R,0))</f>
        <v>Asia-Pacific</v>
      </c>
      <c r="AQ548" s="24" t="str">
        <f>INDEX('Step 2-12'!$W:$W,MATCH('Step 2-12'!$AH548,'Step 2-12'!$R:$R,0))</f>
        <v>Retail</v>
      </c>
      <c r="AR548" s="24" t="str">
        <f>INDEX('Step 2-12'!$X:$X,MATCH('Step 2-12'!$AH548,'Step 2-12'!$R:$R,0))</f>
        <v>SMBs</v>
      </c>
      <c r="AS548" s="23" t="str">
        <f>INDEX('Step 2-12'!$AA:$AA,MATCH('Step 2-12'!$AH548,'Step 2-12'!$R:$R,0))</f>
        <v>Basic</v>
      </c>
      <c r="AT548" s="23" t="str">
        <f>INDEX('Step 2-12'!$AB:$AB,MATCH('Step 2-12'!$AH548,'Step 2-12'!$R:$R,0))</f>
        <v>Monthly</v>
      </c>
      <c r="AU548" s="23" t="str">
        <f>INDEX($J$20:$J$1603,MATCH($AH548,$B$20:$B$1603,0))</f>
        <v/>
      </c>
    </row>
    <row r="549" spans="1:47" x14ac:dyDescent="0.25">
      <c r="A549" t="s">
        <v>617</v>
      </c>
      <c r="B549" t="s">
        <v>618</v>
      </c>
      <c r="C549" t="s">
        <v>17</v>
      </c>
      <c r="D549" t="s">
        <v>51</v>
      </c>
      <c r="E549" s="1">
        <v>44721</v>
      </c>
      <c r="F549" s="1">
        <v>45086</v>
      </c>
      <c r="G549" t="s">
        <v>19</v>
      </c>
      <c r="H549">
        <v>50</v>
      </c>
      <c r="I549" s="23" t="str">
        <f>IF(AND(E549&lt;=EOMONTH('Step 1'!$C$7,0),F549&gt;='Step 1'!$C$7),"Yes","No")</f>
        <v>Yes</v>
      </c>
      <c r="J549" s="23" t="str">
        <f>IF(I549="Yes",IF(COUNTIFS($B$21:$B549,B549,$I$21:$I549,"Yes")=1,"Yes",""),"")</f>
        <v>Yes</v>
      </c>
      <c r="K549" s="23" t="str">
        <f>IF(J549="Yes",IF(COUNTIFS($B:$B,B549,$F:$F,"&gt;="&amp;'Step 1'!$C$8)&gt;0,"Retained","Churned"),"")</f>
        <v>Retained</v>
      </c>
      <c r="L549" s="24">
        <f>_xlfn.MINIFS($E:$E,$B:$B,B549)</f>
        <v>44721</v>
      </c>
      <c r="M549" s="24" t="str">
        <f>INDEX($C:$C,MATCH($L549,$E:$E,0))</f>
        <v>Basic</v>
      </c>
      <c r="N549" s="24" t="str">
        <f>INDEX($D:$D,MATCH($L549,$E:$E,0))</f>
        <v>Annual</v>
      </c>
      <c r="O549" s="23" t="str">
        <f>INDEX('Step 2-12'!$W:$W,MATCH('Step 2-12'!$B549,'Step 2-12'!$R:$R,0))</f>
        <v>Education</v>
      </c>
      <c r="P549" s="23" t="str">
        <f>INDEX('Step 2-12'!$Z:$Z,MATCH('Step 2-12'!$B549,'Step 2-12'!$R:$R,0))</f>
        <v>Email</v>
      </c>
      <c r="AG549" t="s">
        <v>2341</v>
      </c>
      <c r="AH549" t="s">
        <v>1101</v>
      </c>
      <c r="AI549" t="s">
        <v>1117</v>
      </c>
      <c r="AJ549" s="1">
        <v>45236</v>
      </c>
      <c r="AK549" t="s">
        <v>86</v>
      </c>
      <c r="AL549" t="s">
        <v>18</v>
      </c>
      <c r="AM549">
        <v>315</v>
      </c>
      <c r="AN549">
        <v>267.75</v>
      </c>
      <c r="AO549" s="24" t="str">
        <f>INDEX('Step 2-12'!$Z:$Z,MATCH('Step 2-12'!$AH549,'Step 2-12'!$R:$R,0))</f>
        <v>Social Media</v>
      </c>
      <c r="AP549" s="24" t="str">
        <f>INDEX('Step 2-12'!$V:$V,MATCH('Step 2-12'!$AH549,'Step 2-12'!$R:$R,0))</f>
        <v>Asia-Pacific</v>
      </c>
      <c r="AQ549" s="24" t="str">
        <f>INDEX('Step 2-12'!$W:$W,MATCH('Step 2-12'!$AH549,'Step 2-12'!$R:$R,0))</f>
        <v>Retail</v>
      </c>
      <c r="AR549" s="24" t="str">
        <f>INDEX('Step 2-12'!$X:$X,MATCH('Step 2-12'!$AH549,'Step 2-12'!$R:$R,0))</f>
        <v>SMBs</v>
      </c>
      <c r="AS549" s="23" t="str">
        <f>INDEX('Step 2-12'!$AA:$AA,MATCH('Step 2-12'!$AH549,'Step 2-12'!$R:$R,0))</f>
        <v>Basic</v>
      </c>
      <c r="AT549" s="23" t="str">
        <f>INDEX('Step 2-12'!$AB:$AB,MATCH('Step 2-12'!$AH549,'Step 2-12'!$R:$R,0))</f>
        <v>Monthly</v>
      </c>
      <c r="AU549" s="23" t="str">
        <f>INDEX($J$20:$J$1603,MATCH($AH549,$B$20:$B$1603,0))</f>
        <v/>
      </c>
    </row>
    <row r="550" spans="1:47" x14ac:dyDescent="0.25">
      <c r="A550" t="s">
        <v>619</v>
      </c>
      <c r="B550" t="s">
        <v>618</v>
      </c>
      <c r="C550" t="s">
        <v>17</v>
      </c>
      <c r="D550" t="s">
        <v>51</v>
      </c>
      <c r="E550" s="1">
        <v>45087</v>
      </c>
      <c r="F550" s="1">
        <v>45452</v>
      </c>
      <c r="G550" t="s">
        <v>19</v>
      </c>
      <c r="H550">
        <v>50</v>
      </c>
      <c r="I550" s="23" t="str">
        <f>IF(AND(E550&lt;=EOMONTH('Step 1'!$C$7,0),F550&gt;='Step 1'!$C$7),"Yes","No")</f>
        <v>No</v>
      </c>
      <c r="J550" s="23" t="str">
        <f>IF(I550="Yes",IF(COUNTIFS($B$21:$B550,B550,$I$21:$I550,"Yes")=1,"Yes",""),"")</f>
        <v/>
      </c>
      <c r="K550" s="23" t="str">
        <f>IF(J550="Yes",IF(COUNTIFS($B:$B,B550,$F:$F,"&gt;="&amp;'Step 1'!$C$8)&gt;0,"Retained","Churned"),"")</f>
        <v/>
      </c>
      <c r="L550" s="24">
        <f>_xlfn.MINIFS($E:$E,$B:$B,B550)</f>
        <v>44721</v>
      </c>
      <c r="M550" s="24" t="str">
        <f>INDEX($C:$C,MATCH($L550,$E:$E,0))</f>
        <v>Basic</v>
      </c>
      <c r="N550" s="24" t="str">
        <f>INDEX($D:$D,MATCH($L550,$E:$E,0))</f>
        <v>Annual</v>
      </c>
      <c r="O550" s="23" t="str">
        <f>INDEX('Step 2-12'!$W:$W,MATCH('Step 2-12'!$B550,'Step 2-12'!$R:$R,0))</f>
        <v>Education</v>
      </c>
      <c r="P550" s="23" t="str">
        <f>INDEX('Step 2-12'!$Z:$Z,MATCH('Step 2-12'!$B550,'Step 2-12'!$R:$R,0))</f>
        <v>Email</v>
      </c>
      <c r="AG550" t="s">
        <v>2342</v>
      </c>
      <c r="AH550" t="s">
        <v>1101</v>
      </c>
      <c r="AI550" t="s">
        <v>1117</v>
      </c>
      <c r="AJ550" s="1">
        <v>45266</v>
      </c>
      <c r="AK550" t="s">
        <v>86</v>
      </c>
      <c r="AL550" t="s">
        <v>18</v>
      </c>
      <c r="AM550">
        <v>315</v>
      </c>
      <c r="AN550">
        <v>267.75</v>
      </c>
      <c r="AO550" s="24" t="str">
        <f>INDEX('Step 2-12'!$Z:$Z,MATCH('Step 2-12'!$AH550,'Step 2-12'!$R:$R,0))</f>
        <v>Social Media</v>
      </c>
      <c r="AP550" s="24" t="str">
        <f>INDEX('Step 2-12'!$V:$V,MATCH('Step 2-12'!$AH550,'Step 2-12'!$R:$R,0))</f>
        <v>Asia-Pacific</v>
      </c>
      <c r="AQ550" s="24" t="str">
        <f>INDEX('Step 2-12'!$W:$W,MATCH('Step 2-12'!$AH550,'Step 2-12'!$R:$R,0))</f>
        <v>Retail</v>
      </c>
      <c r="AR550" s="24" t="str">
        <f>INDEX('Step 2-12'!$X:$X,MATCH('Step 2-12'!$AH550,'Step 2-12'!$R:$R,0))</f>
        <v>SMBs</v>
      </c>
      <c r="AS550" s="23" t="str">
        <f>INDEX('Step 2-12'!$AA:$AA,MATCH('Step 2-12'!$AH550,'Step 2-12'!$R:$R,0))</f>
        <v>Basic</v>
      </c>
      <c r="AT550" s="23" t="str">
        <f>INDEX('Step 2-12'!$AB:$AB,MATCH('Step 2-12'!$AH550,'Step 2-12'!$R:$R,0))</f>
        <v>Monthly</v>
      </c>
      <c r="AU550" s="23" t="str">
        <f>INDEX($J$20:$J$1603,MATCH($AH550,$B$20:$B$1603,0))</f>
        <v/>
      </c>
    </row>
    <row r="551" spans="1:47" x14ac:dyDescent="0.25">
      <c r="A551" t="s">
        <v>620</v>
      </c>
      <c r="B551" t="s">
        <v>618</v>
      </c>
      <c r="C551" t="s">
        <v>17</v>
      </c>
      <c r="D551" t="s">
        <v>51</v>
      </c>
      <c r="E551" s="1">
        <v>45453</v>
      </c>
      <c r="F551" s="1">
        <v>45658</v>
      </c>
      <c r="G551" t="s">
        <v>19</v>
      </c>
      <c r="H551">
        <v>50</v>
      </c>
      <c r="I551" s="23" t="str">
        <f>IF(AND(E551&lt;=EOMONTH('Step 1'!$C$7,0),F551&gt;='Step 1'!$C$7),"Yes","No")</f>
        <v>No</v>
      </c>
      <c r="J551" s="23" t="str">
        <f>IF(I551="Yes",IF(COUNTIFS($B$21:$B551,B551,$I$21:$I551,"Yes")=1,"Yes",""),"")</f>
        <v/>
      </c>
      <c r="K551" s="23" t="str">
        <f>IF(J551="Yes",IF(COUNTIFS($B:$B,B551,$F:$F,"&gt;="&amp;'Step 1'!$C$8)&gt;0,"Retained","Churned"),"")</f>
        <v/>
      </c>
      <c r="L551" s="24">
        <f>_xlfn.MINIFS($E:$E,$B:$B,B551)</f>
        <v>44721</v>
      </c>
      <c r="M551" s="24" t="str">
        <f>INDEX($C:$C,MATCH($L551,$E:$E,0))</f>
        <v>Basic</v>
      </c>
      <c r="N551" s="24" t="str">
        <f>INDEX($D:$D,MATCH($L551,$E:$E,0))</f>
        <v>Annual</v>
      </c>
      <c r="O551" s="23" t="str">
        <f>INDEX('Step 2-12'!$W:$W,MATCH('Step 2-12'!$B551,'Step 2-12'!$R:$R,0))</f>
        <v>Education</v>
      </c>
      <c r="P551" s="23" t="str">
        <f>INDEX('Step 2-12'!$Z:$Z,MATCH('Step 2-12'!$B551,'Step 2-12'!$R:$R,0))</f>
        <v>Email</v>
      </c>
      <c r="AG551" t="s">
        <v>2343</v>
      </c>
      <c r="AH551" t="s">
        <v>1101</v>
      </c>
      <c r="AI551" t="s">
        <v>1118</v>
      </c>
      <c r="AJ551" s="1">
        <v>45267</v>
      </c>
      <c r="AK551" t="s">
        <v>86</v>
      </c>
      <c r="AL551" t="s">
        <v>18</v>
      </c>
      <c r="AM551">
        <v>315</v>
      </c>
      <c r="AN551">
        <v>267.75</v>
      </c>
      <c r="AO551" s="24" t="str">
        <f>INDEX('Step 2-12'!$Z:$Z,MATCH('Step 2-12'!$AH551,'Step 2-12'!$R:$R,0))</f>
        <v>Social Media</v>
      </c>
      <c r="AP551" s="24" t="str">
        <f>INDEX('Step 2-12'!$V:$V,MATCH('Step 2-12'!$AH551,'Step 2-12'!$R:$R,0))</f>
        <v>Asia-Pacific</v>
      </c>
      <c r="AQ551" s="24" t="str">
        <f>INDEX('Step 2-12'!$W:$W,MATCH('Step 2-12'!$AH551,'Step 2-12'!$R:$R,0))</f>
        <v>Retail</v>
      </c>
      <c r="AR551" s="24" t="str">
        <f>INDEX('Step 2-12'!$X:$X,MATCH('Step 2-12'!$AH551,'Step 2-12'!$R:$R,0))</f>
        <v>SMBs</v>
      </c>
      <c r="AS551" s="23" t="str">
        <f>INDEX('Step 2-12'!$AA:$AA,MATCH('Step 2-12'!$AH551,'Step 2-12'!$R:$R,0))</f>
        <v>Basic</v>
      </c>
      <c r="AT551" s="23" t="str">
        <f>INDEX('Step 2-12'!$AB:$AB,MATCH('Step 2-12'!$AH551,'Step 2-12'!$R:$R,0))</f>
        <v>Monthly</v>
      </c>
      <c r="AU551" s="23" t="str">
        <f>INDEX($J$20:$J$1603,MATCH($AH551,$B$20:$B$1603,0))</f>
        <v/>
      </c>
    </row>
    <row r="552" spans="1:47" x14ac:dyDescent="0.25">
      <c r="A552" t="s">
        <v>621</v>
      </c>
      <c r="B552" t="s">
        <v>622</v>
      </c>
      <c r="C552" t="s">
        <v>50</v>
      </c>
      <c r="D552" t="s">
        <v>18</v>
      </c>
      <c r="E552" s="1">
        <v>45523</v>
      </c>
      <c r="F552" s="1">
        <v>45553</v>
      </c>
      <c r="G552" t="s">
        <v>19</v>
      </c>
      <c r="H552">
        <v>135</v>
      </c>
      <c r="I552" s="23" t="str">
        <f>IF(AND(E552&lt;=EOMONTH('Step 1'!$C$7,0),F552&gt;='Step 1'!$C$7),"Yes","No")</f>
        <v>No</v>
      </c>
      <c r="J552" s="23" t="str">
        <f>IF(I552="Yes",IF(COUNTIFS($B$21:$B552,B552,$I$21:$I552,"Yes")=1,"Yes",""),"")</f>
        <v/>
      </c>
      <c r="K552" s="23" t="str">
        <f>IF(J552="Yes",IF(COUNTIFS($B:$B,B552,$F:$F,"&gt;="&amp;'Step 1'!$C$8)&gt;0,"Retained","Churned"),"")</f>
        <v/>
      </c>
      <c r="L552" s="24">
        <f>_xlfn.MINIFS($E:$E,$B:$B,B552)</f>
        <v>45523</v>
      </c>
      <c r="M552" s="24" t="str">
        <f>INDEX($C:$C,MATCH($L552,$E:$E,0))</f>
        <v>Pro</v>
      </c>
      <c r="N552" s="24" t="str">
        <f>INDEX($D:$D,MATCH($L552,$E:$E,0))</f>
        <v>Monthly</v>
      </c>
      <c r="O552" s="23" t="str">
        <f>INDEX('Step 2-12'!$W:$W,MATCH('Step 2-12'!$B552,'Step 2-12'!$R:$R,0))</f>
        <v>Tech</v>
      </c>
      <c r="P552" s="23" t="str">
        <f>INDEX('Step 2-12'!$Z:$Z,MATCH('Step 2-12'!$B552,'Step 2-12'!$R:$R,0))</f>
        <v>Social Media</v>
      </c>
      <c r="AG552" t="s">
        <v>2344</v>
      </c>
      <c r="AH552" t="s">
        <v>1101</v>
      </c>
      <c r="AI552" t="s">
        <v>1119</v>
      </c>
      <c r="AJ552" s="1">
        <v>45298</v>
      </c>
      <c r="AK552" t="s">
        <v>86</v>
      </c>
      <c r="AL552" t="s">
        <v>18</v>
      </c>
      <c r="AM552">
        <v>315</v>
      </c>
      <c r="AN552">
        <v>267.75</v>
      </c>
      <c r="AO552" s="24" t="str">
        <f>INDEX('Step 2-12'!$Z:$Z,MATCH('Step 2-12'!$AH552,'Step 2-12'!$R:$R,0))</f>
        <v>Social Media</v>
      </c>
      <c r="AP552" s="24" t="str">
        <f>INDEX('Step 2-12'!$V:$V,MATCH('Step 2-12'!$AH552,'Step 2-12'!$R:$R,0))</f>
        <v>Asia-Pacific</v>
      </c>
      <c r="AQ552" s="24" t="str">
        <f>INDEX('Step 2-12'!$W:$W,MATCH('Step 2-12'!$AH552,'Step 2-12'!$R:$R,0))</f>
        <v>Retail</v>
      </c>
      <c r="AR552" s="24" t="str">
        <f>INDEX('Step 2-12'!$X:$X,MATCH('Step 2-12'!$AH552,'Step 2-12'!$R:$R,0))</f>
        <v>SMBs</v>
      </c>
      <c r="AS552" s="23" t="str">
        <f>INDEX('Step 2-12'!$AA:$AA,MATCH('Step 2-12'!$AH552,'Step 2-12'!$R:$R,0))</f>
        <v>Basic</v>
      </c>
      <c r="AT552" s="23" t="str">
        <f>INDEX('Step 2-12'!$AB:$AB,MATCH('Step 2-12'!$AH552,'Step 2-12'!$R:$R,0))</f>
        <v>Monthly</v>
      </c>
      <c r="AU552" s="23" t="str">
        <f>INDEX($J$20:$J$1603,MATCH($AH552,$B$20:$B$1603,0))</f>
        <v/>
      </c>
    </row>
    <row r="553" spans="1:47" x14ac:dyDescent="0.25">
      <c r="A553" t="s">
        <v>623</v>
      </c>
      <c r="B553" t="s">
        <v>622</v>
      </c>
      <c r="C553" t="s">
        <v>50</v>
      </c>
      <c r="D553" t="s">
        <v>18</v>
      </c>
      <c r="E553" s="1">
        <v>45554</v>
      </c>
      <c r="F553" s="1">
        <v>45584</v>
      </c>
      <c r="G553" t="s">
        <v>19</v>
      </c>
      <c r="H553">
        <v>135</v>
      </c>
      <c r="I553" s="23" t="str">
        <f>IF(AND(E553&lt;=EOMONTH('Step 1'!$C$7,0),F553&gt;='Step 1'!$C$7),"Yes","No")</f>
        <v>No</v>
      </c>
      <c r="J553" s="23" t="str">
        <f>IF(I553="Yes",IF(COUNTIFS($B$21:$B553,B553,$I$21:$I553,"Yes")=1,"Yes",""),"")</f>
        <v/>
      </c>
      <c r="K553" s="23" t="str">
        <f>IF(J553="Yes",IF(COUNTIFS($B:$B,B553,$F:$F,"&gt;="&amp;'Step 1'!$C$8)&gt;0,"Retained","Churned"),"")</f>
        <v/>
      </c>
      <c r="L553" s="24">
        <f>_xlfn.MINIFS($E:$E,$B:$B,B553)</f>
        <v>45523</v>
      </c>
      <c r="M553" s="24" t="str">
        <f>INDEX($C:$C,MATCH($L553,$E:$E,0))</f>
        <v>Pro</v>
      </c>
      <c r="N553" s="24" t="str">
        <f>INDEX($D:$D,MATCH($L553,$E:$E,0))</f>
        <v>Monthly</v>
      </c>
      <c r="O553" s="23" t="str">
        <f>INDEX('Step 2-12'!$W:$W,MATCH('Step 2-12'!$B553,'Step 2-12'!$R:$R,0))</f>
        <v>Tech</v>
      </c>
      <c r="P553" s="23" t="str">
        <f>INDEX('Step 2-12'!$Z:$Z,MATCH('Step 2-12'!$B553,'Step 2-12'!$R:$R,0))</f>
        <v>Social Media</v>
      </c>
      <c r="AG553" t="s">
        <v>2345</v>
      </c>
      <c r="AH553" t="s">
        <v>1101</v>
      </c>
      <c r="AI553" t="s">
        <v>1120</v>
      </c>
      <c r="AJ553" s="1">
        <v>45329</v>
      </c>
      <c r="AK553" t="s">
        <v>86</v>
      </c>
      <c r="AL553" t="s">
        <v>18</v>
      </c>
      <c r="AM553">
        <v>315</v>
      </c>
      <c r="AN553">
        <v>267.75</v>
      </c>
      <c r="AO553" s="24" t="str">
        <f>INDEX('Step 2-12'!$Z:$Z,MATCH('Step 2-12'!$AH553,'Step 2-12'!$R:$R,0))</f>
        <v>Social Media</v>
      </c>
      <c r="AP553" s="24" t="str">
        <f>INDEX('Step 2-12'!$V:$V,MATCH('Step 2-12'!$AH553,'Step 2-12'!$R:$R,0))</f>
        <v>Asia-Pacific</v>
      </c>
      <c r="AQ553" s="24" t="str">
        <f>INDEX('Step 2-12'!$W:$W,MATCH('Step 2-12'!$AH553,'Step 2-12'!$R:$R,0))</f>
        <v>Retail</v>
      </c>
      <c r="AR553" s="24" t="str">
        <f>INDEX('Step 2-12'!$X:$X,MATCH('Step 2-12'!$AH553,'Step 2-12'!$R:$R,0))</f>
        <v>SMBs</v>
      </c>
      <c r="AS553" s="23" t="str">
        <f>INDEX('Step 2-12'!$AA:$AA,MATCH('Step 2-12'!$AH553,'Step 2-12'!$R:$R,0))</f>
        <v>Basic</v>
      </c>
      <c r="AT553" s="23" t="str">
        <f>INDEX('Step 2-12'!$AB:$AB,MATCH('Step 2-12'!$AH553,'Step 2-12'!$R:$R,0))</f>
        <v>Monthly</v>
      </c>
      <c r="AU553" s="23" t="str">
        <f>INDEX($J$20:$J$1603,MATCH($AH553,$B$20:$B$1603,0))</f>
        <v/>
      </c>
    </row>
    <row r="554" spans="1:47" x14ac:dyDescent="0.25">
      <c r="A554" t="s">
        <v>624</v>
      </c>
      <c r="B554" t="s">
        <v>622</v>
      </c>
      <c r="C554" t="s">
        <v>50</v>
      </c>
      <c r="D554" t="s">
        <v>18</v>
      </c>
      <c r="E554" s="1">
        <v>45585</v>
      </c>
      <c r="F554" s="1">
        <v>45615</v>
      </c>
      <c r="G554" t="s">
        <v>19</v>
      </c>
      <c r="H554">
        <v>135</v>
      </c>
      <c r="I554" s="23" t="str">
        <f>IF(AND(E554&lt;=EOMONTH('Step 1'!$C$7,0),F554&gt;='Step 1'!$C$7),"Yes","No")</f>
        <v>No</v>
      </c>
      <c r="J554" s="23" t="str">
        <f>IF(I554="Yes",IF(COUNTIFS($B$21:$B554,B554,$I$21:$I554,"Yes")=1,"Yes",""),"")</f>
        <v/>
      </c>
      <c r="K554" s="23" t="str">
        <f>IF(J554="Yes",IF(COUNTIFS($B:$B,B554,$F:$F,"&gt;="&amp;'Step 1'!$C$8)&gt;0,"Retained","Churned"),"")</f>
        <v/>
      </c>
      <c r="L554" s="24">
        <f>_xlfn.MINIFS($E:$E,$B:$B,B554)</f>
        <v>45523</v>
      </c>
      <c r="M554" s="24" t="str">
        <f>INDEX($C:$C,MATCH($L554,$E:$E,0))</f>
        <v>Pro</v>
      </c>
      <c r="N554" s="24" t="str">
        <f>INDEX($D:$D,MATCH($L554,$E:$E,0))</f>
        <v>Monthly</v>
      </c>
      <c r="O554" s="23" t="str">
        <f>INDEX('Step 2-12'!$W:$W,MATCH('Step 2-12'!$B554,'Step 2-12'!$R:$R,0))</f>
        <v>Tech</v>
      </c>
      <c r="P554" s="23" t="str">
        <f>INDEX('Step 2-12'!$Z:$Z,MATCH('Step 2-12'!$B554,'Step 2-12'!$R:$R,0))</f>
        <v>Social Media</v>
      </c>
      <c r="AG554" t="s">
        <v>2346</v>
      </c>
      <c r="AH554" t="s">
        <v>1101</v>
      </c>
      <c r="AI554" t="s">
        <v>1120</v>
      </c>
      <c r="AJ554" s="1">
        <v>45358</v>
      </c>
      <c r="AK554" t="s">
        <v>86</v>
      </c>
      <c r="AL554" t="s">
        <v>18</v>
      </c>
      <c r="AM554">
        <v>315</v>
      </c>
      <c r="AN554">
        <v>267.75</v>
      </c>
      <c r="AO554" s="24" t="str">
        <f>INDEX('Step 2-12'!$Z:$Z,MATCH('Step 2-12'!$AH554,'Step 2-12'!$R:$R,0))</f>
        <v>Social Media</v>
      </c>
      <c r="AP554" s="24" t="str">
        <f>INDEX('Step 2-12'!$V:$V,MATCH('Step 2-12'!$AH554,'Step 2-12'!$R:$R,0))</f>
        <v>Asia-Pacific</v>
      </c>
      <c r="AQ554" s="24" t="str">
        <f>INDEX('Step 2-12'!$W:$W,MATCH('Step 2-12'!$AH554,'Step 2-12'!$R:$R,0))</f>
        <v>Retail</v>
      </c>
      <c r="AR554" s="24" t="str">
        <f>INDEX('Step 2-12'!$X:$X,MATCH('Step 2-12'!$AH554,'Step 2-12'!$R:$R,0))</f>
        <v>SMBs</v>
      </c>
      <c r="AS554" s="23" t="str">
        <f>INDEX('Step 2-12'!$AA:$AA,MATCH('Step 2-12'!$AH554,'Step 2-12'!$R:$R,0))</f>
        <v>Basic</v>
      </c>
      <c r="AT554" s="23" t="str">
        <f>INDEX('Step 2-12'!$AB:$AB,MATCH('Step 2-12'!$AH554,'Step 2-12'!$R:$R,0))</f>
        <v>Monthly</v>
      </c>
      <c r="AU554" s="23" t="str">
        <f>INDEX($J$20:$J$1603,MATCH($AH554,$B$20:$B$1603,0))</f>
        <v/>
      </c>
    </row>
    <row r="555" spans="1:47" x14ac:dyDescent="0.25">
      <c r="A555" t="s">
        <v>625</v>
      </c>
      <c r="B555" t="s">
        <v>622</v>
      </c>
      <c r="C555" t="s">
        <v>50</v>
      </c>
      <c r="D555" t="s">
        <v>18</v>
      </c>
      <c r="E555" s="1">
        <v>45616</v>
      </c>
      <c r="F555" s="1">
        <v>45646</v>
      </c>
      <c r="G555" t="s">
        <v>19</v>
      </c>
      <c r="H555">
        <v>135</v>
      </c>
      <c r="I555" s="23" t="str">
        <f>IF(AND(E555&lt;=EOMONTH('Step 1'!$C$7,0),F555&gt;='Step 1'!$C$7),"Yes","No")</f>
        <v>No</v>
      </c>
      <c r="J555" s="23" t="str">
        <f>IF(I555="Yes",IF(COUNTIFS($B$21:$B555,B555,$I$21:$I555,"Yes")=1,"Yes",""),"")</f>
        <v/>
      </c>
      <c r="K555" s="23" t="str">
        <f>IF(J555="Yes",IF(COUNTIFS($B:$B,B555,$F:$F,"&gt;="&amp;'Step 1'!$C$8)&gt;0,"Retained","Churned"),"")</f>
        <v/>
      </c>
      <c r="L555" s="24">
        <f>_xlfn.MINIFS($E:$E,$B:$B,B555)</f>
        <v>45523</v>
      </c>
      <c r="M555" s="24" t="str">
        <f>INDEX($C:$C,MATCH($L555,$E:$E,0))</f>
        <v>Pro</v>
      </c>
      <c r="N555" s="24" t="str">
        <f>INDEX($D:$D,MATCH($L555,$E:$E,0))</f>
        <v>Monthly</v>
      </c>
      <c r="O555" s="23" t="str">
        <f>INDEX('Step 2-12'!$W:$W,MATCH('Step 2-12'!$B555,'Step 2-12'!$R:$R,0))</f>
        <v>Tech</v>
      </c>
      <c r="P555" s="23" t="str">
        <f>INDEX('Step 2-12'!$Z:$Z,MATCH('Step 2-12'!$B555,'Step 2-12'!$R:$R,0))</f>
        <v>Social Media</v>
      </c>
      <c r="AG555" t="s">
        <v>2347</v>
      </c>
      <c r="AH555" t="s">
        <v>1101</v>
      </c>
      <c r="AI555" t="s">
        <v>1121</v>
      </c>
      <c r="AJ555" s="1">
        <v>45360</v>
      </c>
      <c r="AK555" t="s">
        <v>50</v>
      </c>
      <c r="AL555" t="s">
        <v>18</v>
      </c>
      <c r="AM555">
        <v>135</v>
      </c>
      <c r="AN555">
        <v>110.7</v>
      </c>
      <c r="AO555" s="24" t="str">
        <f>INDEX('Step 2-12'!$Z:$Z,MATCH('Step 2-12'!$AH555,'Step 2-12'!$R:$R,0))</f>
        <v>Social Media</v>
      </c>
      <c r="AP555" s="24" t="str">
        <f>INDEX('Step 2-12'!$V:$V,MATCH('Step 2-12'!$AH555,'Step 2-12'!$R:$R,0))</f>
        <v>Asia-Pacific</v>
      </c>
      <c r="AQ555" s="24" t="str">
        <f>INDEX('Step 2-12'!$W:$W,MATCH('Step 2-12'!$AH555,'Step 2-12'!$R:$R,0))</f>
        <v>Retail</v>
      </c>
      <c r="AR555" s="24" t="str">
        <f>INDEX('Step 2-12'!$X:$X,MATCH('Step 2-12'!$AH555,'Step 2-12'!$R:$R,0))</f>
        <v>SMBs</v>
      </c>
      <c r="AS555" s="23" t="str">
        <f>INDEX('Step 2-12'!$AA:$AA,MATCH('Step 2-12'!$AH555,'Step 2-12'!$R:$R,0))</f>
        <v>Basic</v>
      </c>
      <c r="AT555" s="23" t="str">
        <f>INDEX('Step 2-12'!$AB:$AB,MATCH('Step 2-12'!$AH555,'Step 2-12'!$R:$R,0))</f>
        <v>Monthly</v>
      </c>
      <c r="AU555" s="23" t="str">
        <f>INDEX($J$20:$J$1603,MATCH($AH555,$B$20:$B$1603,0))</f>
        <v/>
      </c>
    </row>
    <row r="556" spans="1:47" x14ac:dyDescent="0.25">
      <c r="A556" t="s">
        <v>626</v>
      </c>
      <c r="B556" t="s">
        <v>622</v>
      </c>
      <c r="C556" t="s">
        <v>50</v>
      </c>
      <c r="D556" t="s">
        <v>18</v>
      </c>
      <c r="E556" s="1">
        <v>45647</v>
      </c>
      <c r="F556" s="1">
        <v>45658</v>
      </c>
      <c r="G556" t="s">
        <v>19</v>
      </c>
      <c r="H556">
        <v>135</v>
      </c>
      <c r="I556" s="23" t="str">
        <f>IF(AND(E556&lt;=EOMONTH('Step 1'!$C$7,0),F556&gt;='Step 1'!$C$7),"Yes","No")</f>
        <v>No</v>
      </c>
      <c r="J556" s="23" t="str">
        <f>IF(I556="Yes",IF(COUNTIFS($B$21:$B556,B556,$I$21:$I556,"Yes")=1,"Yes",""),"")</f>
        <v/>
      </c>
      <c r="K556" s="23" t="str">
        <f>IF(J556="Yes",IF(COUNTIFS($B:$B,B556,$F:$F,"&gt;="&amp;'Step 1'!$C$8)&gt;0,"Retained","Churned"),"")</f>
        <v/>
      </c>
      <c r="L556" s="24">
        <f>_xlfn.MINIFS($E:$E,$B:$B,B556)</f>
        <v>45523</v>
      </c>
      <c r="M556" s="24" t="str">
        <f>INDEX($C:$C,MATCH($L556,$E:$E,0))</f>
        <v>Pro</v>
      </c>
      <c r="N556" s="24" t="str">
        <f>INDEX($D:$D,MATCH($L556,$E:$E,0))</f>
        <v>Monthly</v>
      </c>
      <c r="O556" s="23" t="str">
        <f>INDEX('Step 2-12'!$W:$W,MATCH('Step 2-12'!$B556,'Step 2-12'!$R:$R,0))</f>
        <v>Tech</v>
      </c>
      <c r="P556" s="23" t="str">
        <f>INDEX('Step 2-12'!$Z:$Z,MATCH('Step 2-12'!$B556,'Step 2-12'!$R:$R,0))</f>
        <v>Social Media</v>
      </c>
      <c r="AG556" t="s">
        <v>2348</v>
      </c>
      <c r="AH556" t="s">
        <v>1101</v>
      </c>
      <c r="AI556" t="s">
        <v>1122</v>
      </c>
      <c r="AJ556" s="1">
        <v>45391</v>
      </c>
      <c r="AK556" t="s">
        <v>50</v>
      </c>
      <c r="AL556" t="s">
        <v>18</v>
      </c>
      <c r="AM556">
        <v>135</v>
      </c>
      <c r="AN556">
        <v>110.7</v>
      </c>
      <c r="AO556" s="24" t="str">
        <f>INDEX('Step 2-12'!$Z:$Z,MATCH('Step 2-12'!$AH556,'Step 2-12'!$R:$R,0))</f>
        <v>Social Media</v>
      </c>
      <c r="AP556" s="24" t="str">
        <f>INDEX('Step 2-12'!$V:$V,MATCH('Step 2-12'!$AH556,'Step 2-12'!$R:$R,0))</f>
        <v>Asia-Pacific</v>
      </c>
      <c r="AQ556" s="24" t="str">
        <f>INDEX('Step 2-12'!$W:$W,MATCH('Step 2-12'!$AH556,'Step 2-12'!$R:$R,0))</f>
        <v>Retail</v>
      </c>
      <c r="AR556" s="24" t="str">
        <f>INDEX('Step 2-12'!$X:$X,MATCH('Step 2-12'!$AH556,'Step 2-12'!$R:$R,0))</f>
        <v>SMBs</v>
      </c>
      <c r="AS556" s="23" t="str">
        <f>INDEX('Step 2-12'!$AA:$AA,MATCH('Step 2-12'!$AH556,'Step 2-12'!$R:$R,0))</f>
        <v>Basic</v>
      </c>
      <c r="AT556" s="23" t="str">
        <f>INDEX('Step 2-12'!$AB:$AB,MATCH('Step 2-12'!$AH556,'Step 2-12'!$R:$R,0))</f>
        <v>Monthly</v>
      </c>
      <c r="AU556" s="23" t="str">
        <f>INDEX($J$20:$J$1603,MATCH($AH556,$B$20:$B$1603,0))</f>
        <v/>
      </c>
    </row>
    <row r="557" spans="1:47" x14ac:dyDescent="0.25">
      <c r="A557" t="s">
        <v>627</v>
      </c>
      <c r="B557" t="s">
        <v>628</v>
      </c>
      <c r="C557" t="s">
        <v>50</v>
      </c>
      <c r="D557" t="s">
        <v>18</v>
      </c>
      <c r="E557" s="1">
        <v>44599</v>
      </c>
      <c r="F557" s="1">
        <v>44629</v>
      </c>
      <c r="G557" t="s">
        <v>19</v>
      </c>
      <c r="H557">
        <v>135</v>
      </c>
      <c r="I557" s="23" t="str">
        <f>IF(AND(E557&lt;=EOMONTH('Step 1'!$C$7,0),F557&gt;='Step 1'!$C$7),"Yes","No")</f>
        <v>No</v>
      </c>
      <c r="J557" s="23" t="str">
        <f>IF(I557="Yes",IF(COUNTIFS($B$21:$B557,B557,$I$21:$I557,"Yes")=1,"Yes",""),"")</f>
        <v/>
      </c>
      <c r="K557" s="23" t="str">
        <f>IF(J557="Yes",IF(COUNTIFS($B:$B,B557,$F:$F,"&gt;="&amp;'Step 1'!$C$8)&gt;0,"Retained","Churned"),"")</f>
        <v/>
      </c>
      <c r="L557" s="24">
        <f>_xlfn.MINIFS($E:$E,$B:$B,B557)</f>
        <v>44599</v>
      </c>
      <c r="M557" s="24" t="str">
        <f>INDEX($C:$C,MATCH($L557,$E:$E,0))</f>
        <v>Pro</v>
      </c>
      <c r="N557" s="24" t="str">
        <f>INDEX($D:$D,MATCH($L557,$E:$E,0))</f>
        <v>Monthly</v>
      </c>
      <c r="O557" s="23" t="str">
        <f>INDEX('Step 2-12'!$W:$W,MATCH('Step 2-12'!$B557,'Step 2-12'!$R:$R,0))</f>
        <v>Other</v>
      </c>
      <c r="P557" s="23" t="str">
        <f>INDEX('Step 2-12'!$Z:$Z,MATCH('Step 2-12'!$B557,'Step 2-12'!$R:$R,0))</f>
        <v>Paid Search</v>
      </c>
      <c r="AG557" t="s">
        <v>2349</v>
      </c>
      <c r="AH557" t="s">
        <v>1101</v>
      </c>
      <c r="AI557" t="s">
        <v>1122</v>
      </c>
      <c r="AJ557" s="1">
        <v>45421</v>
      </c>
      <c r="AK557" t="s">
        <v>50</v>
      </c>
      <c r="AL557" t="s">
        <v>18</v>
      </c>
      <c r="AM557">
        <v>135</v>
      </c>
      <c r="AN557">
        <v>110.7</v>
      </c>
      <c r="AO557" s="24" t="str">
        <f>INDEX('Step 2-12'!$Z:$Z,MATCH('Step 2-12'!$AH557,'Step 2-12'!$R:$R,0))</f>
        <v>Social Media</v>
      </c>
      <c r="AP557" s="24" t="str">
        <f>INDEX('Step 2-12'!$V:$V,MATCH('Step 2-12'!$AH557,'Step 2-12'!$R:$R,0))</f>
        <v>Asia-Pacific</v>
      </c>
      <c r="AQ557" s="24" t="str">
        <f>INDEX('Step 2-12'!$W:$W,MATCH('Step 2-12'!$AH557,'Step 2-12'!$R:$R,0))</f>
        <v>Retail</v>
      </c>
      <c r="AR557" s="24" t="str">
        <f>INDEX('Step 2-12'!$X:$X,MATCH('Step 2-12'!$AH557,'Step 2-12'!$R:$R,0))</f>
        <v>SMBs</v>
      </c>
      <c r="AS557" s="23" t="str">
        <f>INDEX('Step 2-12'!$AA:$AA,MATCH('Step 2-12'!$AH557,'Step 2-12'!$R:$R,0))</f>
        <v>Basic</v>
      </c>
      <c r="AT557" s="23" t="str">
        <f>INDEX('Step 2-12'!$AB:$AB,MATCH('Step 2-12'!$AH557,'Step 2-12'!$R:$R,0))</f>
        <v>Monthly</v>
      </c>
      <c r="AU557" s="23" t="str">
        <f>INDEX($J$20:$J$1603,MATCH($AH557,$B$20:$B$1603,0))</f>
        <v/>
      </c>
    </row>
    <row r="558" spans="1:47" x14ac:dyDescent="0.25">
      <c r="A558" t="s">
        <v>629</v>
      </c>
      <c r="B558" t="s">
        <v>628</v>
      </c>
      <c r="C558" t="s">
        <v>50</v>
      </c>
      <c r="D558" t="s">
        <v>18</v>
      </c>
      <c r="E558" s="1">
        <v>44630</v>
      </c>
      <c r="F558" s="1">
        <v>44660</v>
      </c>
      <c r="G558" t="s">
        <v>19</v>
      </c>
      <c r="H558">
        <v>135</v>
      </c>
      <c r="I558" s="23" t="str">
        <f>IF(AND(E558&lt;=EOMONTH('Step 1'!$C$7,0),F558&gt;='Step 1'!$C$7),"Yes","No")</f>
        <v>No</v>
      </c>
      <c r="J558" s="23" t="str">
        <f>IF(I558="Yes",IF(COUNTIFS($B$21:$B558,B558,$I$21:$I558,"Yes")=1,"Yes",""),"")</f>
        <v/>
      </c>
      <c r="K558" s="23" t="str">
        <f>IF(J558="Yes",IF(COUNTIFS($B:$B,B558,$F:$F,"&gt;="&amp;'Step 1'!$C$8)&gt;0,"Retained","Churned"),"")</f>
        <v/>
      </c>
      <c r="L558" s="24">
        <f>_xlfn.MINIFS($E:$E,$B:$B,B558)</f>
        <v>44599</v>
      </c>
      <c r="M558" s="24" t="str">
        <f>INDEX($C:$C,MATCH($L558,$E:$E,0))</f>
        <v>Pro</v>
      </c>
      <c r="N558" s="24" t="str">
        <f>INDEX($D:$D,MATCH($L558,$E:$E,0))</f>
        <v>Monthly</v>
      </c>
      <c r="O558" s="23" t="str">
        <f>INDEX('Step 2-12'!$W:$W,MATCH('Step 2-12'!$B558,'Step 2-12'!$R:$R,0))</f>
        <v>Other</v>
      </c>
      <c r="P558" s="23" t="str">
        <f>INDEX('Step 2-12'!$Z:$Z,MATCH('Step 2-12'!$B558,'Step 2-12'!$R:$R,0))</f>
        <v>Paid Search</v>
      </c>
      <c r="AG558" t="s">
        <v>2350</v>
      </c>
      <c r="AH558" t="s">
        <v>1101</v>
      </c>
      <c r="AI558" t="s">
        <v>1123</v>
      </c>
      <c r="AJ558" s="1">
        <v>45422</v>
      </c>
      <c r="AK558" t="s">
        <v>50</v>
      </c>
      <c r="AL558" t="s">
        <v>18</v>
      </c>
      <c r="AM558">
        <v>135</v>
      </c>
      <c r="AN558">
        <v>110.7</v>
      </c>
      <c r="AO558" s="24" t="str">
        <f>INDEX('Step 2-12'!$Z:$Z,MATCH('Step 2-12'!$AH558,'Step 2-12'!$R:$R,0))</f>
        <v>Social Media</v>
      </c>
      <c r="AP558" s="24" t="str">
        <f>INDEX('Step 2-12'!$V:$V,MATCH('Step 2-12'!$AH558,'Step 2-12'!$R:$R,0))</f>
        <v>Asia-Pacific</v>
      </c>
      <c r="AQ558" s="24" t="str">
        <f>INDEX('Step 2-12'!$W:$W,MATCH('Step 2-12'!$AH558,'Step 2-12'!$R:$R,0))</f>
        <v>Retail</v>
      </c>
      <c r="AR558" s="24" t="str">
        <f>INDEX('Step 2-12'!$X:$X,MATCH('Step 2-12'!$AH558,'Step 2-12'!$R:$R,0))</f>
        <v>SMBs</v>
      </c>
      <c r="AS558" s="23" t="str">
        <f>INDEX('Step 2-12'!$AA:$AA,MATCH('Step 2-12'!$AH558,'Step 2-12'!$R:$R,0))</f>
        <v>Basic</v>
      </c>
      <c r="AT558" s="23" t="str">
        <f>INDEX('Step 2-12'!$AB:$AB,MATCH('Step 2-12'!$AH558,'Step 2-12'!$R:$R,0))</f>
        <v>Monthly</v>
      </c>
      <c r="AU558" s="23" t="str">
        <f>INDEX($J$20:$J$1603,MATCH($AH558,$B$20:$B$1603,0))</f>
        <v/>
      </c>
    </row>
    <row r="559" spans="1:47" x14ac:dyDescent="0.25">
      <c r="A559" t="s">
        <v>630</v>
      </c>
      <c r="B559" t="s">
        <v>628</v>
      </c>
      <c r="C559" t="s">
        <v>50</v>
      </c>
      <c r="D559" t="s">
        <v>18</v>
      </c>
      <c r="E559" s="1">
        <v>44661</v>
      </c>
      <c r="F559" s="1">
        <v>44691</v>
      </c>
      <c r="G559" t="s">
        <v>19</v>
      </c>
      <c r="H559">
        <v>135</v>
      </c>
      <c r="I559" s="23" t="str">
        <f>IF(AND(E559&lt;=EOMONTH('Step 1'!$C$7,0),F559&gt;='Step 1'!$C$7),"Yes","No")</f>
        <v>No</v>
      </c>
      <c r="J559" s="23" t="str">
        <f>IF(I559="Yes",IF(COUNTIFS($B$21:$B559,B559,$I$21:$I559,"Yes")=1,"Yes",""),"")</f>
        <v/>
      </c>
      <c r="K559" s="23" t="str">
        <f>IF(J559="Yes",IF(COUNTIFS($B:$B,B559,$F:$F,"&gt;="&amp;'Step 1'!$C$8)&gt;0,"Retained","Churned"),"")</f>
        <v/>
      </c>
      <c r="L559" s="24">
        <f>_xlfn.MINIFS($E:$E,$B:$B,B559)</f>
        <v>44599</v>
      </c>
      <c r="M559" s="24" t="str">
        <f>INDEX($C:$C,MATCH($L559,$E:$E,0))</f>
        <v>Pro</v>
      </c>
      <c r="N559" s="24" t="str">
        <f>INDEX($D:$D,MATCH($L559,$E:$E,0))</f>
        <v>Monthly</v>
      </c>
      <c r="O559" s="23" t="str">
        <f>INDEX('Step 2-12'!$W:$W,MATCH('Step 2-12'!$B559,'Step 2-12'!$R:$R,0))</f>
        <v>Other</v>
      </c>
      <c r="P559" s="23" t="str">
        <f>INDEX('Step 2-12'!$Z:$Z,MATCH('Step 2-12'!$B559,'Step 2-12'!$R:$R,0))</f>
        <v>Paid Search</v>
      </c>
      <c r="AG559" t="s">
        <v>2351</v>
      </c>
      <c r="AH559" t="s">
        <v>1617</v>
      </c>
      <c r="AI559" t="s">
        <v>1616</v>
      </c>
      <c r="AJ559" s="1">
        <v>45123</v>
      </c>
      <c r="AK559" t="s">
        <v>50</v>
      </c>
      <c r="AL559" t="s">
        <v>18</v>
      </c>
      <c r="AM559">
        <v>135</v>
      </c>
      <c r="AN559">
        <v>110.7</v>
      </c>
      <c r="AO559" s="24" t="str">
        <f>INDEX('Step 2-12'!$Z:$Z,MATCH('Step 2-12'!$AH559,'Step 2-12'!$R:$R,0))</f>
        <v>Paid Search</v>
      </c>
      <c r="AP559" s="24" t="str">
        <f>INDEX('Step 2-12'!$V:$V,MATCH('Step 2-12'!$AH559,'Step 2-12'!$R:$R,0))</f>
        <v>Europe</v>
      </c>
      <c r="AQ559" s="24" t="str">
        <f>INDEX('Step 2-12'!$W:$W,MATCH('Step 2-12'!$AH559,'Step 2-12'!$R:$R,0))</f>
        <v>Other</v>
      </c>
      <c r="AR559" s="24" t="str">
        <f>INDEX('Step 2-12'!$X:$X,MATCH('Step 2-12'!$AH559,'Step 2-12'!$R:$R,0))</f>
        <v>Enterprise</v>
      </c>
      <c r="AS559" s="23" t="str">
        <f>INDEX('Step 2-12'!$AA:$AA,MATCH('Step 2-12'!$AH559,'Step 2-12'!$R:$R,0))</f>
        <v>Pro</v>
      </c>
      <c r="AT559" s="23" t="str">
        <f>INDEX('Step 2-12'!$AB:$AB,MATCH('Step 2-12'!$AH559,'Step 2-12'!$R:$R,0))</f>
        <v>Monthly</v>
      </c>
      <c r="AU559" s="23" t="str">
        <f>INDEX($J$20:$J$1603,MATCH($AH559,$B$20:$B$1603,0))</f>
        <v/>
      </c>
    </row>
    <row r="560" spans="1:47" x14ac:dyDescent="0.25">
      <c r="A560" t="s">
        <v>631</v>
      </c>
      <c r="B560" t="s">
        <v>628</v>
      </c>
      <c r="C560" t="s">
        <v>50</v>
      </c>
      <c r="D560" t="s">
        <v>18</v>
      </c>
      <c r="E560" s="1">
        <v>44692</v>
      </c>
      <c r="F560" s="1">
        <v>44722</v>
      </c>
      <c r="G560" t="s">
        <v>19</v>
      </c>
      <c r="H560">
        <v>135</v>
      </c>
      <c r="I560" s="23" t="str">
        <f>IF(AND(E560&lt;=EOMONTH('Step 1'!$C$7,0),F560&gt;='Step 1'!$C$7),"Yes","No")</f>
        <v>No</v>
      </c>
      <c r="J560" s="23" t="str">
        <f>IF(I560="Yes",IF(COUNTIFS($B$21:$B560,B560,$I$21:$I560,"Yes")=1,"Yes",""),"")</f>
        <v/>
      </c>
      <c r="K560" s="23" t="str">
        <f>IF(J560="Yes",IF(COUNTIFS($B:$B,B560,$F:$F,"&gt;="&amp;'Step 1'!$C$8)&gt;0,"Retained","Churned"),"")</f>
        <v/>
      </c>
      <c r="L560" s="24">
        <f>_xlfn.MINIFS($E:$E,$B:$B,B560)</f>
        <v>44599</v>
      </c>
      <c r="M560" s="24" t="str">
        <f>INDEX($C:$C,MATCH($L560,$E:$E,0))</f>
        <v>Pro</v>
      </c>
      <c r="N560" s="24" t="str">
        <f>INDEX($D:$D,MATCH($L560,$E:$E,0))</f>
        <v>Monthly</v>
      </c>
      <c r="O560" s="23" t="str">
        <f>INDEX('Step 2-12'!$W:$W,MATCH('Step 2-12'!$B560,'Step 2-12'!$R:$R,0))</f>
        <v>Other</v>
      </c>
      <c r="P560" s="23" t="str">
        <f>INDEX('Step 2-12'!$Z:$Z,MATCH('Step 2-12'!$B560,'Step 2-12'!$R:$R,0))</f>
        <v>Paid Search</v>
      </c>
      <c r="AG560" t="s">
        <v>2352</v>
      </c>
      <c r="AH560" t="s">
        <v>1617</v>
      </c>
      <c r="AI560" t="s">
        <v>1618</v>
      </c>
      <c r="AJ560" s="1">
        <v>45154</v>
      </c>
      <c r="AK560" t="s">
        <v>50</v>
      </c>
      <c r="AL560" t="s">
        <v>18</v>
      </c>
      <c r="AM560">
        <v>135</v>
      </c>
      <c r="AN560">
        <v>110.7</v>
      </c>
      <c r="AO560" s="24" t="str">
        <f>INDEX('Step 2-12'!$Z:$Z,MATCH('Step 2-12'!$AH560,'Step 2-12'!$R:$R,0))</f>
        <v>Paid Search</v>
      </c>
      <c r="AP560" s="24" t="str">
        <f>INDEX('Step 2-12'!$V:$V,MATCH('Step 2-12'!$AH560,'Step 2-12'!$R:$R,0))</f>
        <v>Europe</v>
      </c>
      <c r="AQ560" s="24" t="str">
        <f>INDEX('Step 2-12'!$W:$W,MATCH('Step 2-12'!$AH560,'Step 2-12'!$R:$R,0))</f>
        <v>Other</v>
      </c>
      <c r="AR560" s="24" t="str">
        <f>INDEX('Step 2-12'!$X:$X,MATCH('Step 2-12'!$AH560,'Step 2-12'!$R:$R,0))</f>
        <v>Enterprise</v>
      </c>
      <c r="AS560" s="23" t="str">
        <f>INDEX('Step 2-12'!$AA:$AA,MATCH('Step 2-12'!$AH560,'Step 2-12'!$R:$R,0))</f>
        <v>Pro</v>
      </c>
      <c r="AT560" s="23" t="str">
        <f>INDEX('Step 2-12'!$AB:$AB,MATCH('Step 2-12'!$AH560,'Step 2-12'!$R:$R,0))</f>
        <v>Monthly</v>
      </c>
      <c r="AU560" s="23" t="str">
        <f>INDEX($J$20:$J$1603,MATCH($AH560,$B$20:$B$1603,0))</f>
        <v/>
      </c>
    </row>
    <row r="561" spans="1:47" x14ac:dyDescent="0.25">
      <c r="A561" t="s">
        <v>632</v>
      </c>
      <c r="B561" t="s">
        <v>628</v>
      </c>
      <c r="C561" t="s">
        <v>50</v>
      </c>
      <c r="D561" t="s">
        <v>18</v>
      </c>
      <c r="E561" s="1">
        <v>44723</v>
      </c>
      <c r="F561" s="1">
        <v>44753</v>
      </c>
      <c r="G561" t="s">
        <v>19</v>
      </c>
      <c r="H561">
        <v>135</v>
      </c>
      <c r="I561" s="23" t="str">
        <f>IF(AND(E561&lt;=EOMONTH('Step 1'!$C$7,0),F561&gt;='Step 1'!$C$7),"Yes","No")</f>
        <v>No</v>
      </c>
      <c r="J561" s="23" t="str">
        <f>IF(I561="Yes",IF(COUNTIFS($B$21:$B561,B561,$I$21:$I561,"Yes")=1,"Yes",""),"")</f>
        <v/>
      </c>
      <c r="K561" s="23" t="str">
        <f>IF(J561="Yes",IF(COUNTIFS($B:$B,B561,$F:$F,"&gt;="&amp;'Step 1'!$C$8)&gt;0,"Retained","Churned"),"")</f>
        <v/>
      </c>
      <c r="L561" s="24">
        <f>_xlfn.MINIFS($E:$E,$B:$B,B561)</f>
        <v>44599</v>
      </c>
      <c r="M561" s="24" t="str">
        <f>INDEX($C:$C,MATCH($L561,$E:$E,0))</f>
        <v>Pro</v>
      </c>
      <c r="N561" s="24" t="str">
        <f>INDEX($D:$D,MATCH($L561,$E:$E,0))</f>
        <v>Monthly</v>
      </c>
      <c r="O561" s="23" t="str">
        <f>INDEX('Step 2-12'!$W:$W,MATCH('Step 2-12'!$B561,'Step 2-12'!$R:$R,0))</f>
        <v>Other</v>
      </c>
      <c r="P561" s="23" t="str">
        <f>INDEX('Step 2-12'!$Z:$Z,MATCH('Step 2-12'!$B561,'Step 2-12'!$R:$R,0))</f>
        <v>Paid Search</v>
      </c>
      <c r="AG561" t="s">
        <v>2353</v>
      </c>
      <c r="AH561" t="s">
        <v>1617</v>
      </c>
      <c r="AI561" t="s">
        <v>1619</v>
      </c>
      <c r="AJ561" s="1">
        <v>45185</v>
      </c>
      <c r="AK561" t="s">
        <v>50</v>
      </c>
      <c r="AL561" t="s">
        <v>18</v>
      </c>
      <c r="AM561">
        <v>135</v>
      </c>
      <c r="AN561">
        <v>110.7</v>
      </c>
      <c r="AO561" s="24" t="str">
        <f>INDEX('Step 2-12'!$Z:$Z,MATCH('Step 2-12'!$AH561,'Step 2-12'!$R:$R,0))</f>
        <v>Paid Search</v>
      </c>
      <c r="AP561" s="24" t="str">
        <f>INDEX('Step 2-12'!$V:$V,MATCH('Step 2-12'!$AH561,'Step 2-12'!$R:$R,0))</f>
        <v>Europe</v>
      </c>
      <c r="AQ561" s="24" t="str">
        <f>INDEX('Step 2-12'!$W:$W,MATCH('Step 2-12'!$AH561,'Step 2-12'!$R:$R,0))</f>
        <v>Other</v>
      </c>
      <c r="AR561" s="24" t="str">
        <f>INDEX('Step 2-12'!$X:$X,MATCH('Step 2-12'!$AH561,'Step 2-12'!$R:$R,0))</f>
        <v>Enterprise</v>
      </c>
      <c r="AS561" s="23" t="str">
        <f>INDEX('Step 2-12'!$AA:$AA,MATCH('Step 2-12'!$AH561,'Step 2-12'!$R:$R,0))</f>
        <v>Pro</v>
      </c>
      <c r="AT561" s="23" t="str">
        <f>INDEX('Step 2-12'!$AB:$AB,MATCH('Step 2-12'!$AH561,'Step 2-12'!$R:$R,0))</f>
        <v>Monthly</v>
      </c>
      <c r="AU561" s="23" t="str">
        <f>INDEX($J$20:$J$1603,MATCH($AH561,$B$20:$B$1603,0))</f>
        <v/>
      </c>
    </row>
    <row r="562" spans="1:47" x14ac:dyDescent="0.25">
      <c r="A562" t="s">
        <v>633</v>
      </c>
      <c r="B562" t="s">
        <v>628</v>
      </c>
      <c r="C562" t="s">
        <v>50</v>
      </c>
      <c r="D562" t="s">
        <v>18</v>
      </c>
      <c r="E562" s="1">
        <v>44754</v>
      </c>
      <c r="F562" s="1">
        <v>44784</v>
      </c>
      <c r="G562" t="s">
        <v>73</v>
      </c>
      <c r="H562">
        <v>135</v>
      </c>
      <c r="I562" s="23" t="str">
        <f>IF(AND(E562&lt;=EOMONTH('Step 1'!$C$7,0),F562&gt;='Step 1'!$C$7),"Yes","No")</f>
        <v>No</v>
      </c>
      <c r="J562" s="23" t="str">
        <f>IF(I562="Yes",IF(COUNTIFS($B$21:$B562,B562,$I$21:$I562,"Yes")=1,"Yes",""),"")</f>
        <v/>
      </c>
      <c r="K562" s="23" t="str">
        <f>IF(J562="Yes",IF(COUNTIFS($B:$B,B562,$F:$F,"&gt;="&amp;'Step 1'!$C$8)&gt;0,"Retained","Churned"),"")</f>
        <v/>
      </c>
      <c r="L562" s="24">
        <f>_xlfn.MINIFS($E:$E,$B:$B,B562)</f>
        <v>44599</v>
      </c>
      <c r="M562" s="24" t="str">
        <f>INDEX($C:$C,MATCH($L562,$E:$E,0))</f>
        <v>Pro</v>
      </c>
      <c r="N562" s="24" t="str">
        <f>INDEX($D:$D,MATCH($L562,$E:$E,0))</f>
        <v>Monthly</v>
      </c>
      <c r="O562" s="23" t="str">
        <f>INDEX('Step 2-12'!$W:$W,MATCH('Step 2-12'!$B562,'Step 2-12'!$R:$R,0))</f>
        <v>Other</v>
      </c>
      <c r="P562" s="23" t="str">
        <f>INDEX('Step 2-12'!$Z:$Z,MATCH('Step 2-12'!$B562,'Step 2-12'!$R:$R,0))</f>
        <v>Paid Search</v>
      </c>
      <c r="AG562" t="s">
        <v>2354</v>
      </c>
      <c r="AH562" t="s">
        <v>1617</v>
      </c>
      <c r="AI562" t="s">
        <v>1619</v>
      </c>
      <c r="AJ562" s="1">
        <v>45215</v>
      </c>
      <c r="AK562" t="s">
        <v>50</v>
      </c>
      <c r="AL562" t="s">
        <v>18</v>
      </c>
      <c r="AM562">
        <v>135</v>
      </c>
      <c r="AN562">
        <v>110.7</v>
      </c>
      <c r="AO562" s="24" t="str">
        <f>INDEX('Step 2-12'!$Z:$Z,MATCH('Step 2-12'!$AH562,'Step 2-12'!$R:$R,0))</f>
        <v>Paid Search</v>
      </c>
      <c r="AP562" s="24" t="str">
        <f>INDEX('Step 2-12'!$V:$V,MATCH('Step 2-12'!$AH562,'Step 2-12'!$R:$R,0))</f>
        <v>Europe</v>
      </c>
      <c r="AQ562" s="24" t="str">
        <f>INDEX('Step 2-12'!$W:$W,MATCH('Step 2-12'!$AH562,'Step 2-12'!$R:$R,0))</f>
        <v>Other</v>
      </c>
      <c r="AR562" s="24" t="str">
        <f>INDEX('Step 2-12'!$X:$X,MATCH('Step 2-12'!$AH562,'Step 2-12'!$R:$R,0))</f>
        <v>Enterprise</v>
      </c>
      <c r="AS562" s="23" t="str">
        <f>INDEX('Step 2-12'!$AA:$AA,MATCH('Step 2-12'!$AH562,'Step 2-12'!$R:$R,0))</f>
        <v>Pro</v>
      </c>
      <c r="AT562" s="23" t="str">
        <f>INDEX('Step 2-12'!$AB:$AB,MATCH('Step 2-12'!$AH562,'Step 2-12'!$R:$R,0))</f>
        <v>Monthly</v>
      </c>
      <c r="AU562" s="23" t="str">
        <f>INDEX($J$20:$J$1603,MATCH($AH562,$B$20:$B$1603,0))</f>
        <v/>
      </c>
    </row>
    <row r="563" spans="1:47" x14ac:dyDescent="0.25">
      <c r="A563" t="s">
        <v>634</v>
      </c>
      <c r="B563" t="s">
        <v>628</v>
      </c>
      <c r="C563" t="s">
        <v>86</v>
      </c>
      <c r="D563" t="s">
        <v>18</v>
      </c>
      <c r="E563" s="1">
        <v>44785</v>
      </c>
      <c r="F563" s="1">
        <v>44815</v>
      </c>
      <c r="G563" t="s">
        <v>19</v>
      </c>
      <c r="H563">
        <v>315</v>
      </c>
      <c r="I563" s="23" t="str">
        <f>IF(AND(E563&lt;=EOMONTH('Step 1'!$C$7,0),F563&gt;='Step 1'!$C$7),"Yes","No")</f>
        <v>No</v>
      </c>
      <c r="J563" s="23" t="str">
        <f>IF(I563="Yes",IF(COUNTIFS($B$21:$B563,B563,$I$21:$I563,"Yes")=1,"Yes",""),"")</f>
        <v/>
      </c>
      <c r="K563" s="23" t="str">
        <f>IF(J563="Yes",IF(COUNTIFS($B:$B,B563,$F:$F,"&gt;="&amp;'Step 1'!$C$8)&gt;0,"Retained","Churned"),"")</f>
        <v/>
      </c>
      <c r="L563" s="24">
        <f>_xlfn.MINIFS($E:$E,$B:$B,B563)</f>
        <v>44599</v>
      </c>
      <c r="M563" s="24" t="str">
        <f>INDEX($C:$C,MATCH($L563,$E:$E,0))</f>
        <v>Pro</v>
      </c>
      <c r="N563" s="24" t="str">
        <f>INDEX($D:$D,MATCH($L563,$E:$E,0))</f>
        <v>Monthly</v>
      </c>
      <c r="O563" s="23" t="str">
        <f>INDEX('Step 2-12'!$W:$W,MATCH('Step 2-12'!$B563,'Step 2-12'!$R:$R,0))</f>
        <v>Other</v>
      </c>
      <c r="P563" s="23" t="str">
        <f>INDEX('Step 2-12'!$Z:$Z,MATCH('Step 2-12'!$B563,'Step 2-12'!$R:$R,0))</f>
        <v>Paid Search</v>
      </c>
      <c r="AG563" t="s">
        <v>2355</v>
      </c>
      <c r="AH563" t="s">
        <v>1617</v>
      </c>
      <c r="AI563" t="s">
        <v>1620</v>
      </c>
      <c r="AJ563" s="1">
        <v>45216</v>
      </c>
      <c r="AK563" t="s">
        <v>50</v>
      </c>
      <c r="AL563" t="s">
        <v>18</v>
      </c>
      <c r="AM563">
        <v>135</v>
      </c>
      <c r="AN563">
        <v>110.7</v>
      </c>
      <c r="AO563" s="24" t="str">
        <f>INDEX('Step 2-12'!$Z:$Z,MATCH('Step 2-12'!$AH563,'Step 2-12'!$R:$R,0))</f>
        <v>Paid Search</v>
      </c>
      <c r="AP563" s="24" t="str">
        <f>INDEX('Step 2-12'!$V:$V,MATCH('Step 2-12'!$AH563,'Step 2-12'!$R:$R,0))</f>
        <v>Europe</v>
      </c>
      <c r="AQ563" s="24" t="str">
        <f>INDEX('Step 2-12'!$W:$W,MATCH('Step 2-12'!$AH563,'Step 2-12'!$R:$R,0))</f>
        <v>Other</v>
      </c>
      <c r="AR563" s="24" t="str">
        <f>INDEX('Step 2-12'!$X:$X,MATCH('Step 2-12'!$AH563,'Step 2-12'!$R:$R,0))</f>
        <v>Enterprise</v>
      </c>
      <c r="AS563" s="23" t="str">
        <f>INDEX('Step 2-12'!$AA:$AA,MATCH('Step 2-12'!$AH563,'Step 2-12'!$R:$R,0))</f>
        <v>Pro</v>
      </c>
      <c r="AT563" s="23" t="str">
        <f>INDEX('Step 2-12'!$AB:$AB,MATCH('Step 2-12'!$AH563,'Step 2-12'!$R:$R,0))</f>
        <v>Monthly</v>
      </c>
      <c r="AU563" s="23" t="str">
        <f>INDEX($J$20:$J$1603,MATCH($AH563,$B$20:$B$1603,0))</f>
        <v/>
      </c>
    </row>
    <row r="564" spans="1:47" x14ac:dyDescent="0.25">
      <c r="A564" t="s">
        <v>635</v>
      </c>
      <c r="B564" t="s">
        <v>628</v>
      </c>
      <c r="C564" t="s">
        <v>86</v>
      </c>
      <c r="D564" t="s">
        <v>18</v>
      </c>
      <c r="E564" s="1">
        <v>44816</v>
      </c>
      <c r="F564" s="1">
        <v>44846</v>
      </c>
      <c r="G564" t="s">
        <v>19</v>
      </c>
      <c r="H564">
        <v>315</v>
      </c>
      <c r="I564" s="23" t="str">
        <f>IF(AND(E564&lt;=EOMONTH('Step 1'!$C$7,0),F564&gt;='Step 1'!$C$7),"Yes","No")</f>
        <v>No</v>
      </c>
      <c r="J564" s="23" t="str">
        <f>IF(I564="Yes",IF(COUNTIFS($B$21:$B564,B564,$I$21:$I564,"Yes")=1,"Yes",""),"")</f>
        <v/>
      </c>
      <c r="K564" s="23" t="str">
        <f>IF(J564="Yes",IF(COUNTIFS($B:$B,B564,$F:$F,"&gt;="&amp;'Step 1'!$C$8)&gt;0,"Retained","Churned"),"")</f>
        <v/>
      </c>
      <c r="L564" s="24">
        <f>_xlfn.MINIFS($E:$E,$B:$B,B564)</f>
        <v>44599</v>
      </c>
      <c r="M564" s="24" t="str">
        <f>INDEX($C:$C,MATCH($L564,$E:$E,0))</f>
        <v>Pro</v>
      </c>
      <c r="N564" s="24" t="str">
        <f>INDEX($D:$D,MATCH($L564,$E:$E,0))</f>
        <v>Monthly</v>
      </c>
      <c r="O564" s="23" t="str">
        <f>INDEX('Step 2-12'!$W:$W,MATCH('Step 2-12'!$B564,'Step 2-12'!$R:$R,0))</f>
        <v>Other</v>
      </c>
      <c r="P564" s="23" t="str">
        <f>INDEX('Step 2-12'!$Z:$Z,MATCH('Step 2-12'!$B564,'Step 2-12'!$R:$R,0))</f>
        <v>Paid Search</v>
      </c>
      <c r="AG564" t="s">
        <v>2356</v>
      </c>
      <c r="AH564" t="s">
        <v>1617</v>
      </c>
      <c r="AI564" t="s">
        <v>1621</v>
      </c>
      <c r="AJ564" s="1">
        <v>45247</v>
      </c>
      <c r="AK564" t="s">
        <v>50</v>
      </c>
      <c r="AL564" t="s">
        <v>18</v>
      </c>
      <c r="AM564">
        <v>135</v>
      </c>
      <c r="AN564">
        <v>110.7</v>
      </c>
      <c r="AO564" s="24" t="str">
        <f>INDEX('Step 2-12'!$Z:$Z,MATCH('Step 2-12'!$AH564,'Step 2-12'!$R:$R,0))</f>
        <v>Paid Search</v>
      </c>
      <c r="AP564" s="24" t="str">
        <f>INDEX('Step 2-12'!$V:$V,MATCH('Step 2-12'!$AH564,'Step 2-12'!$R:$R,0))</f>
        <v>Europe</v>
      </c>
      <c r="AQ564" s="24" t="str">
        <f>INDEX('Step 2-12'!$W:$W,MATCH('Step 2-12'!$AH564,'Step 2-12'!$R:$R,0))</f>
        <v>Other</v>
      </c>
      <c r="AR564" s="24" t="str">
        <f>INDEX('Step 2-12'!$X:$X,MATCH('Step 2-12'!$AH564,'Step 2-12'!$R:$R,0))</f>
        <v>Enterprise</v>
      </c>
      <c r="AS564" s="23" t="str">
        <f>INDEX('Step 2-12'!$AA:$AA,MATCH('Step 2-12'!$AH564,'Step 2-12'!$R:$R,0))</f>
        <v>Pro</v>
      </c>
      <c r="AT564" s="23" t="str">
        <f>INDEX('Step 2-12'!$AB:$AB,MATCH('Step 2-12'!$AH564,'Step 2-12'!$R:$R,0))</f>
        <v>Monthly</v>
      </c>
      <c r="AU564" s="23" t="str">
        <f>INDEX($J$20:$J$1603,MATCH($AH564,$B$20:$B$1603,0))</f>
        <v/>
      </c>
    </row>
    <row r="565" spans="1:47" x14ac:dyDescent="0.25">
      <c r="A565" t="s">
        <v>636</v>
      </c>
      <c r="B565" t="s">
        <v>628</v>
      </c>
      <c r="C565" t="s">
        <v>86</v>
      </c>
      <c r="D565" t="s">
        <v>18</v>
      </c>
      <c r="E565" s="1">
        <v>44847</v>
      </c>
      <c r="F565" s="1">
        <v>44877</v>
      </c>
      <c r="G565" t="s">
        <v>19</v>
      </c>
      <c r="H565">
        <v>315</v>
      </c>
      <c r="I565" s="23" t="str">
        <f>IF(AND(E565&lt;=EOMONTH('Step 1'!$C$7,0),F565&gt;='Step 1'!$C$7),"Yes","No")</f>
        <v>No</v>
      </c>
      <c r="J565" s="23" t="str">
        <f>IF(I565="Yes",IF(COUNTIFS($B$21:$B565,B565,$I$21:$I565,"Yes")=1,"Yes",""),"")</f>
        <v/>
      </c>
      <c r="K565" s="23" t="str">
        <f>IF(J565="Yes",IF(COUNTIFS($B:$B,B565,$F:$F,"&gt;="&amp;'Step 1'!$C$8)&gt;0,"Retained","Churned"),"")</f>
        <v/>
      </c>
      <c r="L565" s="24">
        <f>_xlfn.MINIFS($E:$E,$B:$B,B565)</f>
        <v>44599</v>
      </c>
      <c r="M565" s="24" t="str">
        <f>INDEX($C:$C,MATCH($L565,$E:$E,0))</f>
        <v>Pro</v>
      </c>
      <c r="N565" s="24" t="str">
        <f>INDEX($D:$D,MATCH($L565,$E:$E,0))</f>
        <v>Monthly</v>
      </c>
      <c r="O565" s="23" t="str">
        <f>INDEX('Step 2-12'!$W:$W,MATCH('Step 2-12'!$B565,'Step 2-12'!$R:$R,0))</f>
        <v>Other</v>
      </c>
      <c r="P565" s="23" t="str">
        <f>INDEX('Step 2-12'!$Z:$Z,MATCH('Step 2-12'!$B565,'Step 2-12'!$R:$R,0))</f>
        <v>Paid Search</v>
      </c>
      <c r="AG565" t="s">
        <v>2357</v>
      </c>
      <c r="AH565" t="s">
        <v>1617</v>
      </c>
      <c r="AI565" t="s">
        <v>1621</v>
      </c>
      <c r="AJ565" s="1">
        <v>45277</v>
      </c>
      <c r="AK565" t="s">
        <v>50</v>
      </c>
      <c r="AL565" t="s">
        <v>18</v>
      </c>
      <c r="AM565">
        <v>135</v>
      </c>
      <c r="AN565">
        <v>110.7</v>
      </c>
      <c r="AO565" s="24" t="str">
        <f>INDEX('Step 2-12'!$Z:$Z,MATCH('Step 2-12'!$AH565,'Step 2-12'!$R:$R,0))</f>
        <v>Paid Search</v>
      </c>
      <c r="AP565" s="24" t="str">
        <f>INDEX('Step 2-12'!$V:$V,MATCH('Step 2-12'!$AH565,'Step 2-12'!$R:$R,0))</f>
        <v>Europe</v>
      </c>
      <c r="AQ565" s="24" t="str">
        <f>INDEX('Step 2-12'!$W:$W,MATCH('Step 2-12'!$AH565,'Step 2-12'!$R:$R,0))</f>
        <v>Other</v>
      </c>
      <c r="AR565" s="24" t="str">
        <f>INDEX('Step 2-12'!$X:$X,MATCH('Step 2-12'!$AH565,'Step 2-12'!$R:$R,0))</f>
        <v>Enterprise</v>
      </c>
      <c r="AS565" s="23" t="str">
        <f>INDEX('Step 2-12'!$AA:$AA,MATCH('Step 2-12'!$AH565,'Step 2-12'!$R:$R,0))</f>
        <v>Pro</v>
      </c>
      <c r="AT565" s="23" t="str">
        <f>INDEX('Step 2-12'!$AB:$AB,MATCH('Step 2-12'!$AH565,'Step 2-12'!$R:$R,0))</f>
        <v>Monthly</v>
      </c>
      <c r="AU565" s="23" t="str">
        <f>INDEX($J$20:$J$1603,MATCH($AH565,$B$20:$B$1603,0))</f>
        <v/>
      </c>
    </row>
    <row r="566" spans="1:47" x14ac:dyDescent="0.25">
      <c r="A566" t="s">
        <v>637</v>
      </c>
      <c r="B566" t="s">
        <v>628</v>
      </c>
      <c r="C566" t="s">
        <v>86</v>
      </c>
      <c r="D566" t="s">
        <v>18</v>
      </c>
      <c r="E566" s="1">
        <v>44878</v>
      </c>
      <c r="F566" s="1">
        <v>44908</v>
      </c>
      <c r="G566" t="s">
        <v>19</v>
      </c>
      <c r="H566">
        <v>315</v>
      </c>
      <c r="I566" s="23" t="str">
        <f>IF(AND(E566&lt;=EOMONTH('Step 1'!$C$7,0),F566&gt;='Step 1'!$C$7),"Yes","No")</f>
        <v>No</v>
      </c>
      <c r="J566" s="23" t="str">
        <f>IF(I566="Yes",IF(COUNTIFS($B$21:$B566,B566,$I$21:$I566,"Yes")=1,"Yes",""),"")</f>
        <v/>
      </c>
      <c r="K566" s="23" t="str">
        <f>IF(J566="Yes",IF(COUNTIFS($B:$B,B566,$F:$F,"&gt;="&amp;'Step 1'!$C$8)&gt;0,"Retained","Churned"),"")</f>
        <v/>
      </c>
      <c r="L566" s="24">
        <f>_xlfn.MINIFS($E:$E,$B:$B,B566)</f>
        <v>44599</v>
      </c>
      <c r="M566" s="24" t="str">
        <f>INDEX($C:$C,MATCH($L566,$E:$E,0))</f>
        <v>Pro</v>
      </c>
      <c r="N566" s="24" t="str">
        <f>INDEX($D:$D,MATCH($L566,$E:$E,0))</f>
        <v>Monthly</v>
      </c>
      <c r="O566" s="23" t="str">
        <f>INDEX('Step 2-12'!$W:$W,MATCH('Step 2-12'!$B566,'Step 2-12'!$R:$R,0))</f>
        <v>Other</v>
      </c>
      <c r="P566" s="23" t="str">
        <f>INDEX('Step 2-12'!$Z:$Z,MATCH('Step 2-12'!$B566,'Step 2-12'!$R:$R,0))</f>
        <v>Paid Search</v>
      </c>
      <c r="AG566" t="s">
        <v>2358</v>
      </c>
      <c r="AH566" t="s">
        <v>1617</v>
      </c>
      <c r="AI566" t="s">
        <v>1622</v>
      </c>
      <c r="AJ566" s="1">
        <v>45278</v>
      </c>
      <c r="AK566" t="s">
        <v>50</v>
      </c>
      <c r="AL566" t="s">
        <v>18</v>
      </c>
      <c r="AM566">
        <v>135</v>
      </c>
      <c r="AN566">
        <v>110.7</v>
      </c>
      <c r="AO566" s="24" t="str">
        <f>INDEX('Step 2-12'!$Z:$Z,MATCH('Step 2-12'!$AH566,'Step 2-12'!$R:$R,0))</f>
        <v>Paid Search</v>
      </c>
      <c r="AP566" s="24" t="str">
        <f>INDEX('Step 2-12'!$V:$V,MATCH('Step 2-12'!$AH566,'Step 2-12'!$R:$R,0))</f>
        <v>Europe</v>
      </c>
      <c r="AQ566" s="24" t="str">
        <f>INDEX('Step 2-12'!$W:$W,MATCH('Step 2-12'!$AH566,'Step 2-12'!$R:$R,0))</f>
        <v>Other</v>
      </c>
      <c r="AR566" s="24" t="str">
        <f>INDEX('Step 2-12'!$X:$X,MATCH('Step 2-12'!$AH566,'Step 2-12'!$R:$R,0))</f>
        <v>Enterprise</v>
      </c>
      <c r="AS566" s="23" t="str">
        <f>INDEX('Step 2-12'!$AA:$AA,MATCH('Step 2-12'!$AH566,'Step 2-12'!$R:$R,0))</f>
        <v>Pro</v>
      </c>
      <c r="AT566" s="23" t="str">
        <f>INDEX('Step 2-12'!$AB:$AB,MATCH('Step 2-12'!$AH566,'Step 2-12'!$R:$R,0))</f>
        <v>Monthly</v>
      </c>
      <c r="AU566" s="23" t="str">
        <f>INDEX($J$20:$J$1603,MATCH($AH566,$B$20:$B$1603,0))</f>
        <v/>
      </c>
    </row>
    <row r="567" spans="1:47" x14ac:dyDescent="0.25">
      <c r="A567" t="s">
        <v>638</v>
      </c>
      <c r="B567" t="s">
        <v>628</v>
      </c>
      <c r="C567" t="s">
        <v>86</v>
      </c>
      <c r="D567" t="s">
        <v>18</v>
      </c>
      <c r="E567" s="1">
        <v>44909</v>
      </c>
      <c r="F567" s="1">
        <v>44927</v>
      </c>
      <c r="G567" t="s">
        <v>47</v>
      </c>
      <c r="H567">
        <v>315</v>
      </c>
      <c r="I567" s="23" t="str">
        <f>IF(AND(E567&lt;=EOMONTH('Step 1'!$C$7,0),F567&gt;='Step 1'!$C$7),"Yes","No")</f>
        <v>Yes</v>
      </c>
      <c r="J567" s="23" t="str">
        <f>IF(I567="Yes",IF(COUNTIFS($B$21:$B567,B567,$I$21:$I567,"Yes")=1,"Yes",""),"")</f>
        <v>Yes</v>
      </c>
      <c r="K567" s="23" t="str">
        <f>IF(J567="Yes",IF(COUNTIFS($B:$B,B567,$F:$F,"&gt;="&amp;'Step 1'!$C$8)&gt;0,"Retained","Churned"),"")</f>
        <v>Churned</v>
      </c>
      <c r="L567" s="24">
        <f>_xlfn.MINIFS($E:$E,$B:$B,B567)</f>
        <v>44599</v>
      </c>
      <c r="M567" s="24" t="str">
        <f>INDEX($C:$C,MATCH($L567,$E:$E,0))</f>
        <v>Pro</v>
      </c>
      <c r="N567" s="24" t="str">
        <f>INDEX($D:$D,MATCH($L567,$E:$E,0))</f>
        <v>Monthly</v>
      </c>
      <c r="O567" s="23" t="str">
        <f>INDEX('Step 2-12'!$W:$W,MATCH('Step 2-12'!$B567,'Step 2-12'!$R:$R,0))</f>
        <v>Other</v>
      </c>
      <c r="P567" s="23" t="str">
        <f>INDEX('Step 2-12'!$Z:$Z,MATCH('Step 2-12'!$B567,'Step 2-12'!$R:$R,0))</f>
        <v>Paid Search</v>
      </c>
      <c r="AG567" t="s">
        <v>2359</v>
      </c>
      <c r="AH567" t="s">
        <v>1617</v>
      </c>
      <c r="AI567" t="s">
        <v>1623</v>
      </c>
      <c r="AJ567" s="1">
        <v>45309</v>
      </c>
      <c r="AK567" t="s">
        <v>50</v>
      </c>
      <c r="AL567" t="s">
        <v>18</v>
      </c>
      <c r="AM567">
        <v>135</v>
      </c>
      <c r="AN567">
        <v>110.7</v>
      </c>
      <c r="AO567" s="24" t="str">
        <f>INDEX('Step 2-12'!$Z:$Z,MATCH('Step 2-12'!$AH567,'Step 2-12'!$R:$R,0))</f>
        <v>Paid Search</v>
      </c>
      <c r="AP567" s="24" t="str">
        <f>INDEX('Step 2-12'!$V:$V,MATCH('Step 2-12'!$AH567,'Step 2-12'!$R:$R,0))</f>
        <v>Europe</v>
      </c>
      <c r="AQ567" s="24" t="str">
        <f>INDEX('Step 2-12'!$W:$W,MATCH('Step 2-12'!$AH567,'Step 2-12'!$R:$R,0))</f>
        <v>Other</v>
      </c>
      <c r="AR567" s="24" t="str">
        <f>INDEX('Step 2-12'!$X:$X,MATCH('Step 2-12'!$AH567,'Step 2-12'!$R:$R,0))</f>
        <v>Enterprise</v>
      </c>
      <c r="AS567" s="23" t="str">
        <f>INDEX('Step 2-12'!$AA:$AA,MATCH('Step 2-12'!$AH567,'Step 2-12'!$R:$R,0))</f>
        <v>Pro</v>
      </c>
      <c r="AT567" s="23" t="str">
        <f>INDEX('Step 2-12'!$AB:$AB,MATCH('Step 2-12'!$AH567,'Step 2-12'!$R:$R,0))</f>
        <v>Monthly</v>
      </c>
      <c r="AU567" s="23" t="str">
        <f>INDEX($J$20:$J$1603,MATCH($AH567,$B$20:$B$1603,0))</f>
        <v/>
      </c>
    </row>
    <row r="568" spans="1:47" x14ac:dyDescent="0.25">
      <c r="A568" t="s">
        <v>639</v>
      </c>
      <c r="B568" t="s">
        <v>640</v>
      </c>
      <c r="C568" t="s">
        <v>17</v>
      </c>
      <c r="D568" t="s">
        <v>18</v>
      </c>
      <c r="E568" s="1">
        <v>44666</v>
      </c>
      <c r="F568" s="1">
        <v>44696</v>
      </c>
      <c r="G568" t="s">
        <v>19</v>
      </c>
      <c r="H568">
        <v>75</v>
      </c>
      <c r="I568" s="23" t="str">
        <f>IF(AND(E568&lt;=EOMONTH('Step 1'!$C$7,0),F568&gt;='Step 1'!$C$7),"Yes","No")</f>
        <v>No</v>
      </c>
      <c r="J568" s="23" t="str">
        <f>IF(I568="Yes",IF(COUNTIFS($B$21:$B568,B568,$I$21:$I568,"Yes")=1,"Yes",""),"")</f>
        <v/>
      </c>
      <c r="K568" s="23" t="str">
        <f>IF(J568="Yes",IF(COUNTIFS($B:$B,B568,$F:$F,"&gt;="&amp;'Step 1'!$C$8)&gt;0,"Retained","Churned"),"")</f>
        <v/>
      </c>
      <c r="L568" s="24">
        <f>_xlfn.MINIFS($E:$E,$B:$B,B568)</f>
        <v>44666</v>
      </c>
      <c r="M568" s="24" t="str">
        <f>INDEX($C:$C,MATCH($L568,$E:$E,0))</f>
        <v>Basic</v>
      </c>
      <c r="N568" s="24" t="str">
        <f>INDEX($D:$D,MATCH($L568,$E:$E,0))</f>
        <v>Monthly</v>
      </c>
      <c r="O568" s="23" t="str">
        <f>INDEX('Step 2-12'!$W:$W,MATCH('Step 2-12'!$B568,'Step 2-12'!$R:$R,0))</f>
        <v>Retail</v>
      </c>
      <c r="P568" s="23" t="str">
        <f>INDEX('Step 2-12'!$Z:$Z,MATCH('Step 2-12'!$B568,'Step 2-12'!$R:$R,0))</f>
        <v>Email</v>
      </c>
      <c r="AG568" t="s">
        <v>2360</v>
      </c>
      <c r="AH568" t="s">
        <v>1617</v>
      </c>
      <c r="AI568" t="s">
        <v>1624</v>
      </c>
      <c r="AJ568" s="1">
        <v>45340</v>
      </c>
      <c r="AK568" t="s">
        <v>86</v>
      </c>
      <c r="AL568" t="s">
        <v>18</v>
      </c>
      <c r="AM568">
        <v>315</v>
      </c>
      <c r="AN568">
        <v>267.75</v>
      </c>
      <c r="AO568" s="24" t="str">
        <f>INDEX('Step 2-12'!$Z:$Z,MATCH('Step 2-12'!$AH568,'Step 2-12'!$R:$R,0))</f>
        <v>Paid Search</v>
      </c>
      <c r="AP568" s="24" t="str">
        <f>INDEX('Step 2-12'!$V:$V,MATCH('Step 2-12'!$AH568,'Step 2-12'!$R:$R,0))</f>
        <v>Europe</v>
      </c>
      <c r="AQ568" s="24" t="str">
        <f>INDEX('Step 2-12'!$W:$W,MATCH('Step 2-12'!$AH568,'Step 2-12'!$R:$R,0))</f>
        <v>Other</v>
      </c>
      <c r="AR568" s="24" t="str">
        <f>INDEX('Step 2-12'!$X:$X,MATCH('Step 2-12'!$AH568,'Step 2-12'!$R:$R,0))</f>
        <v>Enterprise</v>
      </c>
      <c r="AS568" s="23" t="str">
        <f>INDEX('Step 2-12'!$AA:$AA,MATCH('Step 2-12'!$AH568,'Step 2-12'!$R:$R,0))</f>
        <v>Pro</v>
      </c>
      <c r="AT568" s="23" t="str">
        <f>INDEX('Step 2-12'!$AB:$AB,MATCH('Step 2-12'!$AH568,'Step 2-12'!$R:$R,0))</f>
        <v>Monthly</v>
      </c>
      <c r="AU568" s="23" t="str">
        <f>INDEX($J$20:$J$1603,MATCH($AH568,$B$20:$B$1603,0))</f>
        <v/>
      </c>
    </row>
    <row r="569" spans="1:47" x14ac:dyDescent="0.25">
      <c r="A569" t="s">
        <v>641</v>
      </c>
      <c r="B569" t="s">
        <v>640</v>
      </c>
      <c r="C569" t="s">
        <v>17</v>
      </c>
      <c r="D569" t="s">
        <v>18</v>
      </c>
      <c r="E569" s="1">
        <v>44697</v>
      </c>
      <c r="F569" s="1">
        <v>44727</v>
      </c>
      <c r="G569" t="s">
        <v>19</v>
      </c>
      <c r="H569">
        <v>75</v>
      </c>
      <c r="I569" s="23" t="str">
        <f>IF(AND(E569&lt;=EOMONTH('Step 1'!$C$7,0),F569&gt;='Step 1'!$C$7),"Yes","No")</f>
        <v>No</v>
      </c>
      <c r="J569" s="23" t="str">
        <f>IF(I569="Yes",IF(COUNTIFS($B$21:$B569,B569,$I$21:$I569,"Yes")=1,"Yes",""),"")</f>
        <v/>
      </c>
      <c r="K569" s="23" t="str">
        <f>IF(J569="Yes",IF(COUNTIFS($B:$B,B569,$F:$F,"&gt;="&amp;'Step 1'!$C$8)&gt;0,"Retained","Churned"),"")</f>
        <v/>
      </c>
      <c r="L569" s="24">
        <f>_xlfn.MINIFS($E:$E,$B:$B,B569)</f>
        <v>44666</v>
      </c>
      <c r="M569" s="24" t="str">
        <f>INDEX($C:$C,MATCH($L569,$E:$E,0))</f>
        <v>Basic</v>
      </c>
      <c r="N569" s="24" t="str">
        <f>INDEX($D:$D,MATCH($L569,$E:$E,0))</f>
        <v>Monthly</v>
      </c>
      <c r="O569" s="23" t="str">
        <f>INDEX('Step 2-12'!$W:$W,MATCH('Step 2-12'!$B569,'Step 2-12'!$R:$R,0))</f>
        <v>Retail</v>
      </c>
      <c r="P569" s="23" t="str">
        <f>INDEX('Step 2-12'!$Z:$Z,MATCH('Step 2-12'!$B569,'Step 2-12'!$R:$R,0))</f>
        <v>Email</v>
      </c>
      <c r="AG569" t="s">
        <v>2361</v>
      </c>
      <c r="AH569" t="s">
        <v>1617</v>
      </c>
      <c r="AI569" t="s">
        <v>1624</v>
      </c>
      <c r="AJ569" s="1">
        <v>45369</v>
      </c>
      <c r="AK569" t="s">
        <v>86</v>
      </c>
      <c r="AL569" t="s">
        <v>18</v>
      </c>
      <c r="AM569">
        <v>315</v>
      </c>
      <c r="AN569">
        <v>267.75</v>
      </c>
      <c r="AO569" s="24" t="str">
        <f>INDEX('Step 2-12'!$Z:$Z,MATCH('Step 2-12'!$AH569,'Step 2-12'!$R:$R,0))</f>
        <v>Paid Search</v>
      </c>
      <c r="AP569" s="24" t="str">
        <f>INDEX('Step 2-12'!$V:$V,MATCH('Step 2-12'!$AH569,'Step 2-12'!$R:$R,0))</f>
        <v>Europe</v>
      </c>
      <c r="AQ569" s="24" t="str">
        <f>INDEX('Step 2-12'!$W:$W,MATCH('Step 2-12'!$AH569,'Step 2-12'!$R:$R,0))</f>
        <v>Other</v>
      </c>
      <c r="AR569" s="24" t="str">
        <f>INDEX('Step 2-12'!$X:$X,MATCH('Step 2-12'!$AH569,'Step 2-12'!$R:$R,0))</f>
        <v>Enterprise</v>
      </c>
      <c r="AS569" s="23" t="str">
        <f>INDEX('Step 2-12'!$AA:$AA,MATCH('Step 2-12'!$AH569,'Step 2-12'!$R:$R,0))</f>
        <v>Pro</v>
      </c>
      <c r="AT569" s="23" t="str">
        <f>INDEX('Step 2-12'!$AB:$AB,MATCH('Step 2-12'!$AH569,'Step 2-12'!$R:$R,0))</f>
        <v>Monthly</v>
      </c>
      <c r="AU569" s="23" t="str">
        <f>INDEX($J$20:$J$1603,MATCH($AH569,$B$20:$B$1603,0))</f>
        <v/>
      </c>
    </row>
    <row r="570" spans="1:47" x14ac:dyDescent="0.25">
      <c r="A570" t="s">
        <v>642</v>
      </c>
      <c r="B570" t="s">
        <v>640</v>
      </c>
      <c r="C570" t="s">
        <v>17</v>
      </c>
      <c r="D570" t="s">
        <v>18</v>
      </c>
      <c r="E570" s="1">
        <v>44728</v>
      </c>
      <c r="F570" s="1">
        <v>44758</v>
      </c>
      <c r="G570" t="s">
        <v>19</v>
      </c>
      <c r="H570">
        <v>75</v>
      </c>
      <c r="I570" s="23" t="str">
        <f>IF(AND(E570&lt;=EOMONTH('Step 1'!$C$7,0),F570&gt;='Step 1'!$C$7),"Yes","No")</f>
        <v>No</v>
      </c>
      <c r="J570" s="23" t="str">
        <f>IF(I570="Yes",IF(COUNTIFS($B$21:$B570,B570,$I$21:$I570,"Yes")=1,"Yes",""),"")</f>
        <v/>
      </c>
      <c r="K570" s="23" t="str">
        <f>IF(J570="Yes",IF(COUNTIFS($B:$B,B570,$F:$F,"&gt;="&amp;'Step 1'!$C$8)&gt;0,"Retained","Churned"),"")</f>
        <v/>
      </c>
      <c r="L570" s="24">
        <f>_xlfn.MINIFS($E:$E,$B:$B,B570)</f>
        <v>44666</v>
      </c>
      <c r="M570" s="24" t="str">
        <f>INDEX($C:$C,MATCH($L570,$E:$E,0))</f>
        <v>Basic</v>
      </c>
      <c r="N570" s="24" t="str">
        <f>INDEX($D:$D,MATCH($L570,$E:$E,0))</f>
        <v>Monthly</v>
      </c>
      <c r="O570" s="23" t="str">
        <f>INDEX('Step 2-12'!$W:$W,MATCH('Step 2-12'!$B570,'Step 2-12'!$R:$R,0))</f>
        <v>Retail</v>
      </c>
      <c r="P570" s="23" t="str">
        <f>INDEX('Step 2-12'!$Z:$Z,MATCH('Step 2-12'!$B570,'Step 2-12'!$R:$R,0))</f>
        <v>Email</v>
      </c>
      <c r="AG570" t="s">
        <v>2362</v>
      </c>
      <c r="AH570" t="s">
        <v>1617</v>
      </c>
      <c r="AI570" t="s">
        <v>1625</v>
      </c>
      <c r="AJ570" s="1">
        <v>45371</v>
      </c>
      <c r="AK570" t="s">
        <v>86</v>
      </c>
      <c r="AL570" t="s">
        <v>18</v>
      </c>
      <c r="AM570">
        <v>315</v>
      </c>
      <c r="AN570">
        <v>267.75</v>
      </c>
      <c r="AO570" s="24" t="str">
        <f>INDEX('Step 2-12'!$Z:$Z,MATCH('Step 2-12'!$AH570,'Step 2-12'!$R:$R,0))</f>
        <v>Paid Search</v>
      </c>
      <c r="AP570" s="24" t="str">
        <f>INDEX('Step 2-12'!$V:$V,MATCH('Step 2-12'!$AH570,'Step 2-12'!$R:$R,0))</f>
        <v>Europe</v>
      </c>
      <c r="AQ570" s="24" t="str">
        <f>INDEX('Step 2-12'!$W:$W,MATCH('Step 2-12'!$AH570,'Step 2-12'!$R:$R,0))</f>
        <v>Other</v>
      </c>
      <c r="AR570" s="24" t="str">
        <f>INDEX('Step 2-12'!$X:$X,MATCH('Step 2-12'!$AH570,'Step 2-12'!$R:$R,0))</f>
        <v>Enterprise</v>
      </c>
      <c r="AS570" s="23" t="str">
        <f>INDEX('Step 2-12'!$AA:$AA,MATCH('Step 2-12'!$AH570,'Step 2-12'!$R:$R,0))</f>
        <v>Pro</v>
      </c>
      <c r="AT570" s="23" t="str">
        <f>INDEX('Step 2-12'!$AB:$AB,MATCH('Step 2-12'!$AH570,'Step 2-12'!$R:$R,0))</f>
        <v>Monthly</v>
      </c>
      <c r="AU570" s="23" t="str">
        <f>INDEX($J$20:$J$1603,MATCH($AH570,$B$20:$B$1603,0))</f>
        <v/>
      </c>
    </row>
    <row r="571" spans="1:47" x14ac:dyDescent="0.25">
      <c r="A571" t="s">
        <v>643</v>
      </c>
      <c r="B571" t="s">
        <v>640</v>
      </c>
      <c r="C571" t="s">
        <v>17</v>
      </c>
      <c r="D571" t="s">
        <v>18</v>
      </c>
      <c r="E571" s="1">
        <v>44759</v>
      </c>
      <c r="F571" s="1">
        <v>44789</v>
      </c>
      <c r="G571" t="s">
        <v>73</v>
      </c>
      <c r="H571">
        <v>75</v>
      </c>
      <c r="I571" s="23" t="str">
        <f>IF(AND(E571&lt;=EOMONTH('Step 1'!$C$7,0),F571&gt;='Step 1'!$C$7),"Yes","No")</f>
        <v>No</v>
      </c>
      <c r="J571" s="23" t="str">
        <f>IF(I571="Yes",IF(COUNTIFS($B$21:$B571,B571,$I$21:$I571,"Yes")=1,"Yes",""),"")</f>
        <v/>
      </c>
      <c r="K571" s="23" t="str">
        <f>IF(J571="Yes",IF(COUNTIFS($B:$B,B571,$F:$F,"&gt;="&amp;'Step 1'!$C$8)&gt;0,"Retained","Churned"),"")</f>
        <v/>
      </c>
      <c r="L571" s="24">
        <f>_xlfn.MINIFS($E:$E,$B:$B,B571)</f>
        <v>44666</v>
      </c>
      <c r="M571" s="24" t="str">
        <f>INDEX($C:$C,MATCH($L571,$E:$E,0))</f>
        <v>Basic</v>
      </c>
      <c r="N571" s="24" t="str">
        <f>INDEX($D:$D,MATCH($L571,$E:$E,0))</f>
        <v>Monthly</v>
      </c>
      <c r="O571" s="23" t="str">
        <f>INDEX('Step 2-12'!$W:$W,MATCH('Step 2-12'!$B571,'Step 2-12'!$R:$R,0))</f>
        <v>Retail</v>
      </c>
      <c r="P571" s="23" t="str">
        <f>INDEX('Step 2-12'!$Z:$Z,MATCH('Step 2-12'!$B571,'Step 2-12'!$R:$R,0))</f>
        <v>Email</v>
      </c>
      <c r="AG571" t="s">
        <v>2363</v>
      </c>
      <c r="AH571" t="s">
        <v>1617</v>
      </c>
      <c r="AI571" t="s">
        <v>1626</v>
      </c>
      <c r="AJ571" s="1">
        <v>45402</v>
      </c>
      <c r="AK571" t="s">
        <v>86</v>
      </c>
      <c r="AL571" t="s">
        <v>18</v>
      </c>
      <c r="AM571">
        <v>315</v>
      </c>
      <c r="AN571">
        <v>267.75</v>
      </c>
      <c r="AO571" s="24" t="str">
        <f>INDEX('Step 2-12'!$Z:$Z,MATCH('Step 2-12'!$AH571,'Step 2-12'!$R:$R,0))</f>
        <v>Paid Search</v>
      </c>
      <c r="AP571" s="24" t="str">
        <f>INDEX('Step 2-12'!$V:$V,MATCH('Step 2-12'!$AH571,'Step 2-12'!$R:$R,0))</f>
        <v>Europe</v>
      </c>
      <c r="AQ571" s="24" t="str">
        <f>INDEX('Step 2-12'!$W:$W,MATCH('Step 2-12'!$AH571,'Step 2-12'!$R:$R,0))</f>
        <v>Other</v>
      </c>
      <c r="AR571" s="24" t="str">
        <f>INDEX('Step 2-12'!$X:$X,MATCH('Step 2-12'!$AH571,'Step 2-12'!$R:$R,0))</f>
        <v>Enterprise</v>
      </c>
      <c r="AS571" s="23" t="str">
        <f>INDEX('Step 2-12'!$AA:$AA,MATCH('Step 2-12'!$AH571,'Step 2-12'!$R:$R,0))</f>
        <v>Pro</v>
      </c>
      <c r="AT571" s="23" t="str">
        <f>INDEX('Step 2-12'!$AB:$AB,MATCH('Step 2-12'!$AH571,'Step 2-12'!$R:$R,0))</f>
        <v>Monthly</v>
      </c>
      <c r="AU571" s="23" t="str">
        <f>INDEX($J$20:$J$1603,MATCH($AH571,$B$20:$B$1603,0))</f>
        <v/>
      </c>
    </row>
    <row r="572" spans="1:47" x14ac:dyDescent="0.25">
      <c r="A572" t="s">
        <v>644</v>
      </c>
      <c r="B572" t="s">
        <v>640</v>
      </c>
      <c r="C572" t="s">
        <v>50</v>
      </c>
      <c r="D572" t="s">
        <v>18</v>
      </c>
      <c r="E572" s="1">
        <v>44790</v>
      </c>
      <c r="F572" s="1">
        <v>44820</v>
      </c>
      <c r="G572" t="s">
        <v>19</v>
      </c>
      <c r="H572">
        <v>135</v>
      </c>
      <c r="I572" s="23" t="str">
        <f>IF(AND(E572&lt;=EOMONTH('Step 1'!$C$7,0),F572&gt;='Step 1'!$C$7),"Yes","No")</f>
        <v>No</v>
      </c>
      <c r="J572" s="23" t="str">
        <f>IF(I572="Yes",IF(COUNTIFS($B$21:$B572,B572,$I$21:$I572,"Yes")=1,"Yes",""),"")</f>
        <v/>
      </c>
      <c r="K572" s="23" t="str">
        <f>IF(J572="Yes",IF(COUNTIFS($B:$B,B572,$F:$F,"&gt;="&amp;'Step 1'!$C$8)&gt;0,"Retained","Churned"),"")</f>
        <v/>
      </c>
      <c r="L572" s="24">
        <f>_xlfn.MINIFS($E:$E,$B:$B,B572)</f>
        <v>44666</v>
      </c>
      <c r="M572" s="24" t="str">
        <f>INDEX($C:$C,MATCH($L572,$E:$E,0))</f>
        <v>Basic</v>
      </c>
      <c r="N572" s="24" t="str">
        <f>INDEX($D:$D,MATCH($L572,$E:$E,0))</f>
        <v>Monthly</v>
      </c>
      <c r="O572" s="23" t="str">
        <f>INDEX('Step 2-12'!$W:$W,MATCH('Step 2-12'!$B572,'Step 2-12'!$R:$R,0))</f>
        <v>Retail</v>
      </c>
      <c r="P572" s="23" t="str">
        <f>INDEX('Step 2-12'!$Z:$Z,MATCH('Step 2-12'!$B572,'Step 2-12'!$R:$R,0))</f>
        <v>Email</v>
      </c>
      <c r="AG572" t="s">
        <v>2364</v>
      </c>
      <c r="AH572" t="s">
        <v>1617</v>
      </c>
      <c r="AI572" t="s">
        <v>1626</v>
      </c>
      <c r="AJ572" s="1">
        <v>45432</v>
      </c>
      <c r="AK572" t="s">
        <v>86</v>
      </c>
      <c r="AL572" t="s">
        <v>18</v>
      </c>
      <c r="AM572">
        <v>315</v>
      </c>
      <c r="AN572">
        <v>267.75</v>
      </c>
      <c r="AO572" s="24" t="str">
        <f>INDEX('Step 2-12'!$Z:$Z,MATCH('Step 2-12'!$AH572,'Step 2-12'!$R:$R,0))</f>
        <v>Paid Search</v>
      </c>
      <c r="AP572" s="24" t="str">
        <f>INDEX('Step 2-12'!$V:$V,MATCH('Step 2-12'!$AH572,'Step 2-12'!$R:$R,0))</f>
        <v>Europe</v>
      </c>
      <c r="AQ572" s="24" t="str">
        <f>INDEX('Step 2-12'!$W:$W,MATCH('Step 2-12'!$AH572,'Step 2-12'!$R:$R,0))</f>
        <v>Other</v>
      </c>
      <c r="AR572" s="24" t="str">
        <f>INDEX('Step 2-12'!$X:$X,MATCH('Step 2-12'!$AH572,'Step 2-12'!$R:$R,0))</f>
        <v>Enterprise</v>
      </c>
      <c r="AS572" s="23" t="str">
        <f>INDEX('Step 2-12'!$AA:$AA,MATCH('Step 2-12'!$AH572,'Step 2-12'!$R:$R,0))</f>
        <v>Pro</v>
      </c>
      <c r="AT572" s="23" t="str">
        <f>INDEX('Step 2-12'!$AB:$AB,MATCH('Step 2-12'!$AH572,'Step 2-12'!$R:$R,0))</f>
        <v>Monthly</v>
      </c>
      <c r="AU572" s="23" t="str">
        <f>INDEX($J$20:$J$1603,MATCH($AH572,$B$20:$B$1603,0))</f>
        <v/>
      </c>
    </row>
    <row r="573" spans="1:47" x14ac:dyDescent="0.25">
      <c r="A573" t="s">
        <v>645</v>
      </c>
      <c r="B573" t="s">
        <v>640</v>
      </c>
      <c r="C573" t="s">
        <v>50</v>
      </c>
      <c r="D573" t="s">
        <v>18</v>
      </c>
      <c r="E573" s="1">
        <v>44821</v>
      </c>
      <c r="F573" s="1">
        <v>44851</v>
      </c>
      <c r="G573" t="s">
        <v>19</v>
      </c>
      <c r="H573">
        <v>135</v>
      </c>
      <c r="I573" s="23" t="str">
        <f>IF(AND(E573&lt;=EOMONTH('Step 1'!$C$7,0),F573&gt;='Step 1'!$C$7),"Yes","No")</f>
        <v>No</v>
      </c>
      <c r="J573" s="23" t="str">
        <f>IF(I573="Yes",IF(COUNTIFS($B$21:$B573,B573,$I$21:$I573,"Yes")=1,"Yes",""),"")</f>
        <v/>
      </c>
      <c r="K573" s="23" t="str">
        <f>IF(J573="Yes",IF(COUNTIFS($B:$B,B573,$F:$F,"&gt;="&amp;'Step 1'!$C$8)&gt;0,"Retained","Churned"),"")</f>
        <v/>
      </c>
      <c r="L573" s="24">
        <f>_xlfn.MINIFS($E:$E,$B:$B,B573)</f>
        <v>44666</v>
      </c>
      <c r="M573" s="24" t="str">
        <f>INDEX($C:$C,MATCH($L573,$E:$E,0))</f>
        <v>Basic</v>
      </c>
      <c r="N573" s="24" t="str">
        <f>INDEX($D:$D,MATCH($L573,$E:$E,0))</f>
        <v>Monthly</v>
      </c>
      <c r="O573" s="23" t="str">
        <f>INDEX('Step 2-12'!$W:$W,MATCH('Step 2-12'!$B573,'Step 2-12'!$R:$R,0))</f>
        <v>Retail</v>
      </c>
      <c r="P573" s="23" t="str">
        <f>INDEX('Step 2-12'!$Z:$Z,MATCH('Step 2-12'!$B573,'Step 2-12'!$R:$R,0))</f>
        <v>Email</v>
      </c>
      <c r="AG573" t="s">
        <v>2365</v>
      </c>
      <c r="AH573" t="s">
        <v>1617</v>
      </c>
      <c r="AI573" t="s">
        <v>1627</v>
      </c>
      <c r="AJ573" s="1">
        <v>45433</v>
      </c>
      <c r="AK573" t="s">
        <v>86</v>
      </c>
      <c r="AL573" t="s">
        <v>18</v>
      </c>
      <c r="AM573">
        <v>315</v>
      </c>
      <c r="AN573">
        <v>267.75</v>
      </c>
      <c r="AO573" s="24" t="str">
        <f>INDEX('Step 2-12'!$Z:$Z,MATCH('Step 2-12'!$AH573,'Step 2-12'!$R:$R,0))</f>
        <v>Paid Search</v>
      </c>
      <c r="AP573" s="24" t="str">
        <f>INDEX('Step 2-12'!$V:$V,MATCH('Step 2-12'!$AH573,'Step 2-12'!$R:$R,0))</f>
        <v>Europe</v>
      </c>
      <c r="AQ573" s="24" t="str">
        <f>INDEX('Step 2-12'!$W:$W,MATCH('Step 2-12'!$AH573,'Step 2-12'!$R:$R,0))</f>
        <v>Other</v>
      </c>
      <c r="AR573" s="24" t="str">
        <f>INDEX('Step 2-12'!$X:$X,MATCH('Step 2-12'!$AH573,'Step 2-12'!$R:$R,0))</f>
        <v>Enterprise</v>
      </c>
      <c r="AS573" s="23" t="str">
        <f>INDEX('Step 2-12'!$AA:$AA,MATCH('Step 2-12'!$AH573,'Step 2-12'!$R:$R,0))</f>
        <v>Pro</v>
      </c>
      <c r="AT573" s="23" t="str">
        <f>INDEX('Step 2-12'!$AB:$AB,MATCH('Step 2-12'!$AH573,'Step 2-12'!$R:$R,0))</f>
        <v>Monthly</v>
      </c>
      <c r="AU573" s="23" t="str">
        <f>INDEX($J$20:$J$1603,MATCH($AH573,$B$20:$B$1603,0))</f>
        <v/>
      </c>
    </row>
    <row r="574" spans="1:47" x14ac:dyDescent="0.25">
      <c r="A574" t="s">
        <v>646</v>
      </c>
      <c r="B574" t="s">
        <v>640</v>
      </c>
      <c r="C574" t="s">
        <v>50</v>
      </c>
      <c r="D574" t="s">
        <v>18</v>
      </c>
      <c r="E574" s="1">
        <v>44852</v>
      </c>
      <c r="F574" s="1">
        <v>44882</v>
      </c>
      <c r="G574" t="s">
        <v>19</v>
      </c>
      <c r="H574">
        <v>135</v>
      </c>
      <c r="I574" s="23" t="str">
        <f>IF(AND(E574&lt;=EOMONTH('Step 1'!$C$7,0),F574&gt;='Step 1'!$C$7),"Yes","No")</f>
        <v>No</v>
      </c>
      <c r="J574" s="23" t="str">
        <f>IF(I574="Yes",IF(COUNTIFS($B$21:$B574,B574,$I$21:$I574,"Yes")=1,"Yes",""),"")</f>
        <v/>
      </c>
      <c r="K574" s="23" t="str">
        <f>IF(J574="Yes",IF(COUNTIFS($B:$B,B574,$F:$F,"&gt;="&amp;'Step 1'!$C$8)&gt;0,"Retained","Churned"),"")</f>
        <v/>
      </c>
      <c r="L574" s="24">
        <f>_xlfn.MINIFS($E:$E,$B:$B,B574)</f>
        <v>44666</v>
      </c>
      <c r="M574" s="24" t="str">
        <f>INDEX($C:$C,MATCH($L574,$E:$E,0))</f>
        <v>Basic</v>
      </c>
      <c r="N574" s="24" t="str">
        <f>INDEX($D:$D,MATCH($L574,$E:$E,0))</f>
        <v>Monthly</v>
      </c>
      <c r="O574" s="23" t="str">
        <f>INDEX('Step 2-12'!$W:$W,MATCH('Step 2-12'!$B574,'Step 2-12'!$R:$R,0))</f>
        <v>Retail</v>
      </c>
      <c r="P574" s="23" t="str">
        <f>INDEX('Step 2-12'!$Z:$Z,MATCH('Step 2-12'!$B574,'Step 2-12'!$R:$R,0))</f>
        <v>Email</v>
      </c>
      <c r="AG574" t="s">
        <v>2366</v>
      </c>
      <c r="AH574" t="s">
        <v>1617</v>
      </c>
      <c r="AI574" t="s">
        <v>1628</v>
      </c>
      <c r="AJ574" s="1">
        <v>45464</v>
      </c>
      <c r="AK574" t="s">
        <v>86</v>
      </c>
      <c r="AL574" t="s">
        <v>18</v>
      </c>
      <c r="AM574">
        <v>315</v>
      </c>
      <c r="AN574">
        <v>267.75</v>
      </c>
      <c r="AO574" s="24" t="str">
        <f>INDEX('Step 2-12'!$Z:$Z,MATCH('Step 2-12'!$AH574,'Step 2-12'!$R:$R,0))</f>
        <v>Paid Search</v>
      </c>
      <c r="AP574" s="24" t="str">
        <f>INDEX('Step 2-12'!$V:$V,MATCH('Step 2-12'!$AH574,'Step 2-12'!$R:$R,0))</f>
        <v>Europe</v>
      </c>
      <c r="AQ574" s="24" t="str">
        <f>INDEX('Step 2-12'!$W:$W,MATCH('Step 2-12'!$AH574,'Step 2-12'!$R:$R,0))</f>
        <v>Other</v>
      </c>
      <c r="AR574" s="24" t="str">
        <f>INDEX('Step 2-12'!$X:$X,MATCH('Step 2-12'!$AH574,'Step 2-12'!$R:$R,0))</f>
        <v>Enterprise</v>
      </c>
      <c r="AS574" s="23" t="str">
        <f>INDEX('Step 2-12'!$AA:$AA,MATCH('Step 2-12'!$AH574,'Step 2-12'!$R:$R,0))</f>
        <v>Pro</v>
      </c>
      <c r="AT574" s="23" t="str">
        <f>INDEX('Step 2-12'!$AB:$AB,MATCH('Step 2-12'!$AH574,'Step 2-12'!$R:$R,0))</f>
        <v>Monthly</v>
      </c>
      <c r="AU574" s="23" t="str">
        <f>INDEX($J$20:$J$1603,MATCH($AH574,$B$20:$B$1603,0))</f>
        <v/>
      </c>
    </row>
    <row r="575" spans="1:47" x14ac:dyDescent="0.25">
      <c r="A575" t="s">
        <v>647</v>
      </c>
      <c r="B575" t="s">
        <v>640</v>
      </c>
      <c r="C575" t="s">
        <v>50</v>
      </c>
      <c r="D575" t="s">
        <v>18</v>
      </c>
      <c r="E575" s="1">
        <v>44883</v>
      </c>
      <c r="F575" s="1">
        <v>44913</v>
      </c>
      <c r="G575" t="s">
        <v>19</v>
      </c>
      <c r="H575">
        <v>135</v>
      </c>
      <c r="I575" s="23" t="str">
        <f>IF(AND(E575&lt;=EOMONTH('Step 1'!$C$7,0),F575&gt;='Step 1'!$C$7),"Yes","No")</f>
        <v>No</v>
      </c>
      <c r="J575" s="23" t="str">
        <f>IF(I575="Yes",IF(COUNTIFS($B$21:$B575,B575,$I$21:$I575,"Yes")=1,"Yes",""),"")</f>
        <v/>
      </c>
      <c r="K575" s="23" t="str">
        <f>IF(J575="Yes",IF(COUNTIFS($B:$B,B575,$F:$F,"&gt;="&amp;'Step 1'!$C$8)&gt;0,"Retained","Churned"),"")</f>
        <v/>
      </c>
      <c r="L575" s="24">
        <f>_xlfn.MINIFS($E:$E,$B:$B,B575)</f>
        <v>44666</v>
      </c>
      <c r="M575" s="24" t="str">
        <f>INDEX($C:$C,MATCH($L575,$E:$E,0))</f>
        <v>Basic</v>
      </c>
      <c r="N575" s="24" t="str">
        <f>INDEX($D:$D,MATCH($L575,$E:$E,0))</f>
        <v>Monthly</v>
      </c>
      <c r="O575" s="23" t="str">
        <f>INDEX('Step 2-12'!$W:$W,MATCH('Step 2-12'!$B575,'Step 2-12'!$R:$R,0))</f>
        <v>Retail</v>
      </c>
      <c r="P575" s="23" t="str">
        <f>INDEX('Step 2-12'!$Z:$Z,MATCH('Step 2-12'!$B575,'Step 2-12'!$R:$R,0))</f>
        <v>Email</v>
      </c>
      <c r="AG575" t="s">
        <v>2367</v>
      </c>
      <c r="AH575" t="s">
        <v>1617</v>
      </c>
      <c r="AI575" t="s">
        <v>1628</v>
      </c>
      <c r="AJ575" s="1">
        <v>45494</v>
      </c>
      <c r="AK575" t="s">
        <v>86</v>
      </c>
      <c r="AL575" t="s">
        <v>18</v>
      </c>
      <c r="AM575">
        <v>315</v>
      </c>
      <c r="AN575">
        <v>267.75</v>
      </c>
      <c r="AO575" s="24" t="str">
        <f>INDEX('Step 2-12'!$Z:$Z,MATCH('Step 2-12'!$AH575,'Step 2-12'!$R:$R,0))</f>
        <v>Paid Search</v>
      </c>
      <c r="AP575" s="24" t="str">
        <f>INDEX('Step 2-12'!$V:$V,MATCH('Step 2-12'!$AH575,'Step 2-12'!$R:$R,0))</f>
        <v>Europe</v>
      </c>
      <c r="AQ575" s="24" t="str">
        <f>INDEX('Step 2-12'!$W:$W,MATCH('Step 2-12'!$AH575,'Step 2-12'!$R:$R,0))</f>
        <v>Other</v>
      </c>
      <c r="AR575" s="24" t="str">
        <f>INDEX('Step 2-12'!$X:$X,MATCH('Step 2-12'!$AH575,'Step 2-12'!$R:$R,0))</f>
        <v>Enterprise</v>
      </c>
      <c r="AS575" s="23" t="str">
        <f>INDEX('Step 2-12'!$AA:$AA,MATCH('Step 2-12'!$AH575,'Step 2-12'!$R:$R,0))</f>
        <v>Pro</v>
      </c>
      <c r="AT575" s="23" t="str">
        <f>INDEX('Step 2-12'!$AB:$AB,MATCH('Step 2-12'!$AH575,'Step 2-12'!$R:$R,0))</f>
        <v>Monthly</v>
      </c>
      <c r="AU575" s="23" t="str">
        <f>INDEX($J$20:$J$1603,MATCH($AH575,$B$20:$B$1603,0))</f>
        <v/>
      </c>
    </row>
    <row r="576" spans="1:47" x14ac:dyDescent="0.25">
      <c r="A576" t="s">
        <v>648</v>
      </c>
      <c r="B576" t="s">
        <v>640</v>
      </c>
      <c r="C576" t="s">
        <v>50</v>
      </c>
      <c r="D576" t="s">
        <v>18</v>
      </c>
      <c r="E576" s="1">
        <v>44914</v>
      </c>
      <c r="F576" s="1">
        <v>44944</v>
      </c>
      <c r="G576" t="s">
        <v>19</v>
      </c>
      <c r="H576">
        <v>135</v>
      </c>
      <c r="I576" s="23" t="str">
        <f>IF(AND(E576&lt;=EOMONTH('Step 1'!$C$7,0),F576&gt;='Step 1'!$C$7),"Yes","No")</f>
        <v>Yes</v>
      </c>
      <c r="J576" s="23" t="str">
        <f>IF(I576="Yes",IF(COUNTIFS($B$21:$B576,B576,$I$21:$I576,"Yes")=1,"Yes",""),"")</f>
        <v>Yes</v>
      </c>
      <c r="K576" s="23" t="str">
        <f>IF(J576="Yes",IF(COUNTIFS($B:$B,B576,$F:$F,"&gt;="&amp;'Step 1'!$C$8)&gt;0,"Retained","Churned"),"")</f>
        <v>Retained</v>
      </c>
      <c r="L576" s="24">
        <f>_xlfn.MINIFS($E:$E,$B:$B,B576)</f>
        <v>44666</v>
      </c>
      <c r="M576" s="24" t="str">
        <f>INDEX($C:$C,MATCH($L576,$E:$E,0))</f>
        <v>Basic</v>
      </c>
      <c r="N576" s="24" t="str">
        <f>INDEX($D:$D,MATCH($L576,$E:$E,0))</f>
        <v>Monthly</v>
      </c>
      <c r="O576" s="23" t="str">
        <f>INDEX('Step 2-12'!$W:$W,MATCH('Step 2-12'!$B576,'Step 2-12'!$R:$R,0))</f>
        <v>Retail</v>
      </c>
      <c r="P576" s="23" t="str">
        <f>INDEX('Step 2-12'!$Z:$Z,MATCH('Step 2-12'!$B576,'Step 2-12'!$R:$R,0))</f>
        <v>Email</v>
      </c>
      <c r="AG576" t="s">
        <v>2368</v>
      </c>
      <c r="AH576" t="s">
        <v>1617</v>
      </c>
      <c r="AI576" t="s">
        <v>1629</v>
      </c>
      <c r="AJ576" s="1">
        <v>45495</v>
      </c>
      <c r="AK576" t="s">
        <v>86</v>
      </c>
      <c r="AL576" t="s">
        <v>18</v>
      </c>
      <c r="AM576">
        <v>315</v>
      </c>
      <c r="AN576">
        <v>267.75</v>
      </c>
      <c r="AO576" s="24" t="str">
        <f>INDEX('Step 2-12'!$Z:$Z,MATCH('Step 2-12'!$AH576,'Step 2-12'!$R:$R,0))</f>
        <v>Paid Search</v>
      </c>
      <c r="AP576" s="24" t="str">
        <f>INDEX('Step 2-12'!$V:$V,MATCH('Step 2-12'!$AH576,'Step 2-12'!$R:$R,0))</f>
        <v>Europe</v>
      </c>
      <c r="AQ576" s="24" t="str">
        <f>INDEX('Step 2-12'!$W:$W,MATCH('Step 2-12'!$AH576,'Step 2-12'!$R:$R,0))</f>
        <v>Other</v>
      </c>
      <c r="AR576" s="24" t="str">
        <f>INDEX('Step 2-12'!$X:$X,MATCH('Step 2-12'!$AH576,'Step 2-12'!$R:$R,0))</f>
        <v>Enterprise</v>
      </c>
      <c r="AS576" s="23" t="str">
        <f>INDEX('Step 2-12'!$AA:$AA,MATCH('Step 2-12'!$AH576,'Step 2-12'!$R:$R,0))</f>
        <v>Pro</v>
      </c>
      <c r="AT576" s="23" t="str">
        <f>INDEX('Step 2-12'!$AB:$AB,MATCH('Step 2-12'!$AH576,'Step 2-12'!$R:$R,0))</f>
        <v>Monthly</v>
      </c>
      <c r="AU576" s="23" t="str">
        <f>INDEX($J$20:$J$1603,MATCH($AH576,$B$20:$B$1603,0))</f>
        <v/>
      </c>
    </row>
    <row r="577" spans="1:47" x14ac:dyDescent="0.25">
      <c r="A577" t="s">
        <v>649</v>
      </c>
      <c r="B577" t="s">
        <v>640</v>
      </c>
      <c r="C577" t="s">
        <v>50</v>
      </c>
      <c r="D577" t="s">
        <v>18</v>
      </c>
      <c r="E577" s="1">
        <v>44945</v>
      </c>
      <c r="F577" s="1">
        <v>44975</v>
      </c>
      <c r="G577" t="s">
        <v>19</v>
      </c>
      <c r="H577">
        <v>135</v>
      </c>
      <c r="I577" s="23" t="str">
        <f>IF(AND(E577&lt;=EOMONTH('Step 1'!$C$7,0),F577&gt;='Step 1'!$C$7),"Yes","No")</f>
        <v>Yes</v>
      </c>
      <c r="J577" s="23" t="str">
        <f>IF(I577="Yes",IF(COUNTIFS($B$21:$B577,B577,$I$21:$I577,"Yes")=1,"Yes",""),"")</f>
        <v/>
      </c>
      <c r="K577" s="23" t="str">
        <f>IF(J577="Yes",IF(COUNTIFS($B:$B,B577,$F:$F,"&gt;="&amp;'Step 1'!$C$8)&gt;0,"Retained","Churned"),"")</f>
        <v/>
      </c>
      <c r="L577" s="24">
        <f>_xlfn.MINIFS($E:$E,$B:$B,B577)</f>
        <v>44666</v>
      </c>
      <c r="M577" s="24" t="str">
        <f>INDEX($C:$C,MATCH($L577,$E:$E,0))</f>
        <v>Basic</v>
      </c>
      <c r="N577" s="24" t="str">
        <f>INDEX($D:$D,MATCH($L577,$E:$E,0))</f>
        <v>Monthly</v>
      </c>
      <c r="O577" s="23" t="str">
        <f>INDEX('Step 2-12'!$W:$W,MATCH('Step 2-12'!$B577,'Step 2-12'!$R:$R,0))</f>
        <v>Retail</v>
      </c>
      <c r="P577" s="23" t="str">
        <f>INDEX('Step 2-12'!$Z:$Z,MATCH('Step 2-12'!$B577,'Step 2-12'!$R:$R,0))</f>
        <v>Email</v>
      </c>
      <c r="AG577" t="s">
        <v>2369</v>
      </c>
      <c r="AH577" t="s">
        <v>1617</v>
      </c>
      <c r="AI577" t="s">
        <v>1630</v>
      </c>
      <c r="AJ577" s="1">
        <v>45526</v>
      </c>
      <c r="AK577" t="s">
        <v>86</v>
      </c>
      <c r="AL577" t="s">
        <v>18</v>
      </c>
      <c r="AM577">
        <v>315</v>
      </c>
      <c r="AN577">
        <v>267.75</v>
      </c>
      <c r="AO577" s="24" t="str">
        <f>INDEX('Step 2-12'!$Z:$Z,MATCH('Step 2-12'!$AH577,'Step 2-12'!$R:$R,0))</f>
        <v>Paid Search</v>
      </c>
      <c r="AP577" s="24" t="str">
        <f>INDEX('Step 2-12'!$V:$V,MATCH('Step 2-12'!$AH577,'Step 2-12'!$R:$R,0))</f>
        <v>Europe</v>
      </c>
      <c r="AQ577" s="24" t="str">
        <f>INDEX('Step 2-12'!$W:$W,MATCH('Step 2-12'!$AH577,'Step 2-12'!$R:$R,0))</f>
        <v>Other</v>
      </c>
      <c r="AR577" s="24" t="str">
        <f>INDEX('Step 2-12'!$X:$X,MATCH('Step 2-12'!$AH577,'Step 2-12'!$R:$R,0))</f>
        <v>Enterprise</v>
      </c>
      <c r="AS577" s="23" t="str">
        <f>INDEX('Step 2-12'!$AA:$AA,MATCH('Step 2-12'!$AH577,'Step 2-12'!$R:$R,0))</f>
        <v>Pro</v>
      </c>
      <c r="AT577" s="23" t="str">
        <f>INDEX('Step 2-12'!$AB:$AB,MATCH('Step 2-12'!$AH577,'Step 2-12'!$R:$R,0))</f>
        <v>Monthly</v>
      </c>
      <c r="AU577" s="23" t="str">
        <f>INDEX($J$20:$J$1603,MATCH($AH577,$B$20:$B$1603,0))</f>
        <v/>
      </c>
    </row>
    <row r="578" spans="1:47" x14ac:dyDescent="0.25">
      <c r="A578" t="s">
        <v>650</v>
      </c>
      <c r="B578" t="s">
        <v>640</v>
      </c>
      <c r="C578" t="s">
        <v>50</v>
      </c>
      <c r="D578" t="s">
        <v>18</v>
      </c>
      <c r="E578" s="1">
        <v>44976</v>
      </c>
      <c r="F578" s="1">
        <v>45006</v>
      </c>
      <c r="G578" t="s">
        <v>19</v>
      </c>
      <c r="H578">
        <v>135</v>
      </c>
      <c r="I578" s="23" t="str">
        <f>IF(AND(E578&lt;=EOMONTH('Step 1'!$C$7,0),F578&gt;='Step 1'!$C$7),"Yes","No")</f>
        <v>No</v>
      </c>
      <c r="J578" s="23" t="str">
        <f>IF(I578="Yes",IF(COUNTIFS($B$21:$B578,B578,$I$21:$I578,"Yes")=1,"Yes",""),"")</f>
        <v/>
      </c>
      <c r="K578" s="23" t="str">
        <f>IF(J578="Yes",IF(COUNTIFS($B:$B,B578,$F:$F,"&gt;="&amp;'Step 1'!$C$8)&gt;0,"Retained","Churned"),"")</f>
        <v/>
      </c>
      <c r="L578" s="24">
        <f>_xlfn.MINIFS($E:$E,$B:$B,B578)</f>
        <v>44666</v>
      </c>
      <c r="M578" s="24" t="str">
        <f>INDEX($C:$C,MATCH($L578,$E:$E,0))</f>
        <v>Basic</v>
      </c>
      <c r="N578" s="24" t="str">
        <f>INDEX($D:$D,MATCH($L578,$E:$E,0))</f>
        <v>Monthly</v>
      </c>
      <c r="O578" s="23" t="str">
        <f>INDEX('Step 2-12'!$W:$W,MATCH('Step 2-12'!$B578,'Step 2-12'!$R:$R,0))</f>
        <v>Retail</v>
      </c>
      <c r="P578" s="23" t="str">
        <f>INDEX('Step 2-12'!$Z:$Z,MATCH('Step 2-12'!$B578,'Step 2-12'!$R:$R,0))</f>
        <v>Email</v>
      </c>
      <c r="AG578" t="s">
        <v>2370</v>
      </c>
      <c r="AH578" t="s">
        <v>1617</v>
      </c>
      <c r="AI578" t="s">
        <v>1631</v>
      </c>
      <c r="AJ578" s="1">
        <v>45557</v>
      </c>
      <c r="AK578" t="s">
        <v>86</v>
      </c>
      <c r="AL578" t="s">
        <v>18</v>
      </c>
      <c r="AM578">
        <v>315</v>
      </c>
      <c r="AN578">
        <v>267.75</v>
      </c>
      <c r="AO578" s="24" t="str">
        <f>INDEX('Step 2-12'!$Z:$Z,MATCH('Step 2-12'!$AH578,'Step 2-12'!$R:$R,0))</f>
        <v>Paid Search</v>
      </c>
      <c r="AP578" s="24" t="str">
        <f>INDEX('Step 2-12'!$V:$V,MATCH('Step 2-12'!$AH578,'Step 2-12'!$R:$R,0))</f>
        <v>Europe</v>
      </c>
      <c r="AQ578" s="24" t="str">
        <f>INDEX('Step 2-12'!$W:$W,MATCH('Step 2-12'!$AH578,'Step 2-12'!$R:$R,0))</f>
        <v>Other</v>
      </c>
      <c r="AR578" s="24" t="str">
        <f>INDEX('Step 2-12'!$X:$X,MATCH('Step 2-12'!$AH578,'Step 2-12'!$R:$R,0))</f>
        <v>Enterprise</v>
      </c>
      <c r="AS578" s="23" t="str">
        <f>INDEX('Step 2-12'!$AA:$AA,MATCH('Step 2-12'!$AH578,'Step 2-12'!$R:$R,0))</f>
        <v>Pro</v>
      </c>
      <c r="AT578" s="23" t="str">
        <f>INDEX('Step 2-12'!$AB:$AB,MATCH('Step 2-12'!$AH578,'Step 2-12'!$R:$R,0))</f>
        <v>Monthly</v>
      </c>
      <c r="AU578" s="23" t="str">
        <f>INDEX($J$20:$J$1603,MATCH($AH578,$B$20:$B$1603,0))</f>
        <v/>
      </c>
    </row>
    <row r="579" spans="1:47" x14ac:dyDescent="0.25">
      <c r="A579" t="s">
        <v>651</v>
      </c>
      <c r="B579" t="s">
        <v>640</v>
      </c>
      <c r="C579" t="s">
        <v>50</v>
      </c>
      <c r="D579" t="s">
        <v>18</v>
      </c>
      <c r="E579" s="1">
        <v>45007</v>
      </c>
      <c r="F579" s="1">
        <v>45037</v>
      </c>
      <c r="G579" t="s">
        <v>19</v>
      </c>
      <c r="H579">
        <v>135</v>
      </c>
      <c r="I579" s="23" t="str">
        <f>IF(AND(E579&lt;=EOMONTH('Step 1'!$C$7,0),F579&gt;='Step 1'!$C$7),"Yes","No")</f>
        <v>No</v>
      </c>
      <c r="J579" s="23" t="str">
        <f>IF(I579="Yes",IF(COUNTIFS($B$21:$B579,B579,$I$21:$I579,"Yes")=1,"Yes",""),"")</f>
        <v/>
      </c>
      <c r="K579" s="23" t="str">
        <f>IF(J579="Yes",IF(COUNTIFS($B:$B,B579,$F:$F,"&gt;="&amp;'Step 1'!$C$8)&gt;0,"Retained","Churned"),"")</f>
        <v/>
      </c>
      <c r="L579" s="24">
        <f>_xlfn.MINIFS($E:$E,$B:$B,B579)</f>
        <v>44666</v>
      </c>
      <c r="M579" s="24" t="str">
        <f>INDEX($C:$C,MATCH($L579,$E:$E,0))</f>
        <v>Basic</v>
      </c>
      <c r="N579" s="24" t="str">
        <f>INDEX($D:$D,MATCH($L579,$E:$E,0))</f>
        <v>Monthly</v>
      </c>
      <c r="O579" s="23" t="str">
        <f>INDEX('Step 2-12'!$W:$W,MATCH('Step 2-12'!$B579,'Step 2-12'!$R:$R,0))</f>
        <v>Retail</v>
      </c>
      <c r="P579" s="23" t="str">
        <f>INDEX('Step 2-12'!$Z:$Z,MATCH('Step 2-12'!$B579,'Step 2-12'!$R:$R,0))</f>
        <v>Email</v>
      </c>
      <c r="AG579" t="s">
        <v>2371</v>
      </c>
      <c r="AH579" t="s">
        <v>1617</v>
      </c>
      <c r="AI579" t="s">
        <v>1631</v>
      </c>
      <c r="AJ579" s="1">
        <v>45587</v>
      </c>
      <c r="AK579" t="s">
        <v>86</v>
      </c>
      <c r="AL579" t="s">
        <v>18</v>
      </c>
      <c r="AM579">
        <v>315</v>
      </c>
      <c r="AN579">
        <v>267.75</v>
      </c>
      <c r="AO579" s="24" t="str">
        <f>INDEX('Step 2-12'!$Z:$Z,MATCH('Step 2-12'!$AH579,'Step 2-12'!$R:$R,0))</f>
        <v>Paid Search</v>
      </c>
      <c r="AP579" s="24" t="str">
        <f>INDEX('Step 2-12'!$V:$V,MATCH('Step 2-12'!$AH579,'Step 2-12'!$R:$R,0))</f>
        <v>Europe</v>
      </c>
      <c r="AQ579" s="24" t="str">
        <f>INDEX('Step 2-12'!$W:$W,MATCH('Step 2-12'!$AH579,'Step 2-12'!$R:$R,0))</f>
        <v>Other</v>
      </c>
      <c r="AR579" s="24" t="str">
        <f>INDEX('Step 2-12'!$X:$X,MATCH('Step 2-12'!$AH579,'Step 2-12'!$R:$R,0))</f>
        <v>Enterprise</v>
      </c>
      <c r="AS579" s="23" t="str">
        <f>INDEX('Step 2-12'!$AA:$AA,MATCH('Step 2-12'!$AH579,'Step 2-12'!$R:$R,0))</f>
        <v>Pro</v>
      </c>
      <c r="AT579" s="23" t="str">
        <f>INDEX('Step 2-12'!$AB:$AB,MATCH('Step 2-12'!$AH579,'Step 2-12'!$R:$R,0))</f>
        <v>Monthly</v>
      </c>
      <c r="AU579" s="23" t="str">
        <f>INDEX($J$20:$J$1603,MATCH($AH579,$B$20:$B$1603,0))</f>
        <v/>
      </c>
    </row>
    <row r="580" spans="1:47" x14ac:dyDescent="0.25">
      <c r="A580" t="s">
        <v>652</v>
      </c>
      <c r="B580" t="s">
        <v>640</v>
      </c>
      <c r="C580" t="s">
        <v>50</v>
      </c>
      <c r="D580" t="s">
        <v>18</v>
      </c>
      <c r="E580" s="1">
        <v>45038</v>
      </c>
      <c r="F580" s="1">
        <v>45068</v>
      </c>
      <c r="G580" t="s">
        <v>19</v>
      </c>
      <c r="H580">
        <v>135</v>
      </c>
      <c r="I580" s="23" t="str">
        <f>IF(AND(E580&lt;=EOMONTH('Step 1'!$C$7,0),F580&gt;='Step 1'!$C$7),"Yes","No")</f>
        <v>No</v>
      </c>
      <c r="J580" s="23" t="str">
        <f>IF(I580="Yes",IF(COUNTIFS($B$21:$B580,B580,$I$21:$I580,"Yes")=1,"Yes",""),"")</f>
        <v/>
      </c>
      <c r="K580" s="23" t="str">
        <f>IF(J580="Yes",IF(COUNTIFS($B:$B,B580,$F:$F,"&gt;="&amp;'Step 1'!$C$8)&gt;0,"Retained","Churned"),"")</f>
        <v/>
      </c>
      <c r="L580" s="24">
        <f>_xlfn.MINIFS($E:$E,$B:$B,B580)</f>
        <v>44666</v>
      </c>
      <c r="M580" s="24" t="str">
        <f>INDEX($C:$C,MATCH($L580,$E:$E,0))</f>
        <v>Basic</v>
      </c>
      <c r="N580" s="24" t="str">
        <f>INDEX($D:$D,MATCH($L580,$E:$E,0))</f>
        <v>Monthly</v>
      </c>
      <c r="O580" s="23" t="str">
        <f>INDEX('Step 2-12'!$W:$W,MATCH('Step 2-12'!$B580,'Step 2-12'!$R:$R,0))</f>
        <v>Retail</v>
      </c>
      <c r="P580" s="23" t="str">
        <f>INDEX('Step 2-12'!$Z:$Z,MATCH('Step 2-12'!$B580,'Step 2-12'!$R:$R,0))</f>
        <v>Email</v>
      </c>
      <c r="AG580" t="s">
        <v>2372</v>
      </c>
      <c r="AH580" t="s">
        <v>1617</v>
      </c>
      <c r="AI580" t="s">
        <v>1632</v>
      </c>
      <c r="AJ580" s="1">
        <v>45588</v>
      </c>
      <c r="AK580" t="s">
        <v>86</v>
      </c>
      <c r="AL580" t="s">
        <v>18</v>
      </c>
      <c r="AM580">
        <v>315</v>
      </c>
      <c r="AN580">
        <v>267.75</v>
      </c>
      <c r="AO580" s="24" t="str">
        <f>INDEX('Step 2-12'!$Z:$Z,MATCH('Step 2-12'!$AH580,'Step 2-12'!$R:$R,0))</f>
        <v>Paid Search</v>
      </c>
      <c r="AP580" s="24" t="str">
        <f>INDEX('Step 2-12'!$V:$V,MATCH('Step 2-12'!$AH580,'Step 2-12'!$R:$R,0))</f>
        <v>Europe</v>
      </c>
      <c r="AQ580" s="24" t="str">
        <f>INDEX('Step 2-12'!$W:$W,MATCH('Step 2-12'!$AH580,'Step 2-12'!$R:$R,0))</f>
        <v>Other</v>
      </c>
      <c r="AR580" s="24" t="str">
        <f>INDEX('Step 2-12'!$X:$X,MATCH('Step 2-12'!$AH580,'Step 2-12'!$R:$R,0))</f>
        <v>Enterprise</v>
      </c>
      <c r="AS580" s="23" t="str">
        <f>INDEX('Step 2-12'!$AA:$AA,MATCH('Step 2-12'!$AH580,'Step 2-12'!$R:$R,0))</f>
        <v>Pro</v>
      </c>
      <c r="AT580" s="23" t="str">
        <f>INDEX('Step 2-12'!$AB:$AB,MATCH('Step 2-12'!$AH580,'Step 2-12'!$R:$R,0))</f>
        <v>Monthly</v>
      </c>
      <c r="AU580" s="23" t="str">
        <f>INDEX($J$20:$J$1603,MATCH($AH580,$B$20:$B$1603,0))</f>
        <v/>
      </c>
    </row>
    <row r="581" spans="1:47" x14ac:dyDescent="0.25">
      <c r="A581" t="s">
        <v>653</v>
      </c>
      <c r="B581" t="s">
        <v>640</v>
      </c>
      <c r="C581" t="s">
        <v>50</v>
      </c>
      <c r="D581" t="s">
        <v>18</v>
      </c>
      <c r="E581" s="1">
        <v>45069</v>
      </c>
      <c r="F581" s="1">
        <v>45099</v>
      </c>
      <c r="G581" t="s">
        <v>73</v>
      </c>
      <c r="H581">
        <v>135</v>
      </c>
      <c r="I581" s="23" t="str">
        <f>IF(AND(E581&lt;=EOMONTH('Step 1'!$C$7,0),F581&gt;='Step 1'!$C$7),"Yes","No")</f>
        <v>No</v>
      </c>
      <c r="J581" s="23" t="str">
        <f>IF(I581="Yes",IF(COUNTIFS($B$21:$B581,B581,$I$21:$I581,"Yes")=1,"Yes",""),"")</f>
        <v/>
      </c>
      <c r="K581" s="23" t="str">
        <f>IF(J581="Yes",IF(COUNTIFS($B:$B,B581,$F:$F,"&gt;="&amp;'Step 1'!$C$8)&gt;0,"Retained","Churned"),"")</f>
        <v/>
      </c>
      <c r="L581" s="24">
        <f>_xlfn.MINIFS($E:$E,$B:$B,B581)</f>
        <v>44666</v>
      </c>
      <c r="M581" s="24" t="str">
        <f>INDEX($C:$C,MATCH($L581,$E:$E,0))</f>
        <v>Basic</v>
      </c>
      <c r="N581" s="24" t="str">
        <f>INDEX($D:$D,MATCH($L581,$E:$E,0))</f>
        <v>Monthly</v>
      </c>
      <c r="O581" s="23" t="str">
        <f>INDEX('Step 2-12'!$W:$W,MATCH('Step 2-12'!$B581,'Step 2-12'!$R:$R,0))</f>
        <v>Retail</v>
      </c>
      <c r="P581" s="23" t="str">
        <f>INDEX('Step 2-12'!$Z:$Z,MATCH('Step 2-12'!$B581,'Step 2-12'!$R:$R,0))</f>
        <v>Email</v>
      </c>
      <c r="AG581" t="s">
        <v>2373</v>
      </c>
      <c r="AH581" t="s">
        <v>1617</v>
      </c>
      <c r="AI581" t="s">
        <v>1633</v>
      </c>
      <c r="AJ581" s="1">
        <v>45619</v>
      </c>
      <c r="AK581" t="s">
        <v>86</v>
      </c>
      <c r="AL581" t="s">
        <v>18</v>
      </c>
      <c r="AM581">
        <v>315</v>
      </c>
      <c r="AN581">
        <v>267.75</v>
      </c>
      <c r="AO581" s="24" t="str">
        <f>INDEX('Step 2-12'!$Z:$Z,MATCH('Step 2-12'!$AH581,'Step 2-12'!$R:$R,0))</f>
        <v>Paid Search</v>
      </c>
      <c r="AP581" s="24" t="str">
        <f>INDEX('Step 2-12'!$V:$V,MATCH('Step 2-12'!$AH581,'Step 2-12'!$R:$R,0))</f>
        <v>Europe</v>
      </c>
      <c r="AQ581" s="24" t="str">
        <f>INDEX('Step 2-12'!$W:$W,MATCH('Step 2-12'!$AH581,'Step 2-12'!$R:$R,0))</f>
        <v>Other</v>
      </c>
      <c r="AR581" s="24" t="str">
        <f>INDEX('Step 2-12'!$X:$X,MATCH('Step 2-12'!$AH581,'Step 2-12'!$R:$R,0))</f>
        <v>Enterprise</v>
      </c>
      <c r="AS581" s="23" t="str">
        <f>INDEX('Step 2-12'!$AA:$AA,MATCH('Step 2-12'!$AH581,'Step 2-12'!$R:$R,0))</f>
        <v>Pro</v>
      </c>
      <c r="AT581" s="23" t="str">
        <f>INDEX('Step 2-12'!$AB:$AB,MATCH('Step 2-12'!$AH581,'Step 2-12'!$R:$R,0))</f>
        <v>Monthly</v>
      </c>
      <c r="AU581" s="23" t="str">
        <f>INDEX($J$20:$J$1603,MATCH($AH581,$B$20:$B$1603,0))</f>
        <v/>
      </c>
    </row>
    <row r="582" spans="1:47" x14ac:dyDescent="0.25">
      <c r="A582" t="s">
        <v>654</v>
      </c>
      <c r="B582" t="s">
        <v>640</v>
      </c>
      <c r="C582" t="s">
        <v>86</v>
      </c>
      <c r="D582" t="s">
        <v>18</v>
      </c>
      <c r="E582" s="1">
        <v>45100</v>
      </c>
      <c r="F582" s="1">
        <v>45130</v>
      </c>
      <c r="G582" t="s">
        <v>55</v>
      </c>
      <c r="H582">
        <v>315</v>
      </c>
      <c r="I582" s="23" t="str">
        <f>IF(AND(E582&lt;=EOMONTH('Step 1'!$C$7,0),F582&gt;='Step 1'!$C$7),"Yes","No")</f>
        <v>No</v>
      </c>
      <c r="J582" s="23" t="str">
        <f>IF(I582="Yes",IF(COUNTIFS($B$21:$B582,B582,$I$21:$I582,"Yes")=1,"Yes",""),"")</f>
        <v/>
      </c>
      <c r="K582" s="23" t="str">
        <f>IF(J582="Yes",IF(COUNTIFS($B:$B,B582,$F:$F,"&gt;="&amp;'Step 1'!$C$8)&gt;0,"Retained","Churned"),"")</f>
        <v/>
      </c>
      <c r="L582" s="24">
        <f>_xlfn.MINIFS($E:$E,$B:$B,B582)</f>
        <v>44666</v>
      </c>
      <c r="M582" s="24" t="str">
        <f>INDEX($C:$C,MATCH($L582,$E:$E,0))</f>
        <v>Basic</v>
      </c>
      <c r="N582" s="24" t="str">
        <f>INDEX($D:$D,MATCH($L582,$E:$E,0))</f>
        <v>Monthly</v>
      </c>
      <c r="O582" s="23" t="str">
        <f>INDEX('Step 2-12'!$W:$W,MATCH('Step 2-12'!$B582,'Step 2-12'!$R:$R,0))</f>
        <v>Retail</v>
      </c>
      <c r="P582" s="23" t="str">
        <f>INDEX('Step 2-12'!$Z:$Z,MATCH('Step 2-12'!$B582,'Step 2-12'!$R:$R,0))</f>
        <v>Email</v>
      </c>
      <c r="AG582" t="s">
        <v>2374</v>
      </c>
      <c r="AH582" t="s">
        <v>1617</v>
      </c>
      <c r="AI582" t="s">
        <v>1633</v>
      </c>
      <c r="AJ582" s="1">
        <v>45649</v>
      </c>
      <c r="AK582" t="s">
        <v>86</v>
      </c>
      <c r="AL582" t="s">
        <v>18</v>
      </c>
      <c r="AM582">
        <v>315</v>
      </c>
      <c r="AN582">
        <v>267.75</v>
      </c>
      <c r="AO582" s="24" t="str">
        <f>INDEX('Step 2-12'!$Z:$Z,MATCH('Step 2-12'!$AH582,'Step 2-12'!$R:$R,0))</f>
        <v>Paid Search</v>
      </c>
      <c r="AP582" s="24" t="str">
        <f>INDEX('Step 2-12'!$V:$V,MATCH('Step 2-12'!$AH582,'Step 2-12'!$R:$R,0))</f>
        <v>Europe</v>
      </c>
      <c r="AQ582" s="24" t="str">
        <f>INDEX('Step 2-12'!$W:$W,MATCH('Step 2-12'!$AH582,'Step 2-12'!$R:$R,0))</f>
        <v>Other</v>
      </c>
      <c r="AR582" s="24" t="str">
        <f>INDEX('Step 2-12'!$X:$X,MATCH('Step 2-12'!$AH582,'Step 2-12'!$R:$R,0))</f>
        <v>Enterprise</v>
      </c>
      <c r="AS582" s="23" t="str">
        <f>INDEX('Step 2-12'!$AA:$AA,MATCH('Step 2-12'!$AH582,'Step 2-12'!$R:$R,0))</f>
        <v>Pro</v>
      </c>
      <c r="AT582" s="23" t="str">
        <f>INDEX('Step 2-12'!$AB:$AB,MATCH('Step 2-12'!$AH582,'Step 2-12'!$R:$R,0))</f>
        <v>Monthly</v>
      </c>
      <c r="AU582" s="23" t="str">
        <f>INDEX($J$20:$J$1603,MATCH($AH582,$B$20:$B$1603,0))</f>
        <v/>
      </c>
    </row>
    <row r="583" spans="1:47" x14ac:dyDescent="0.25">
      <c r="A583" t="s">
        <v>655</v>
      </c>
      <c r="B583" t="s">
        <v>640</v>
      </c>
      <c r="C583" t="s">
        <v>50</v>
      </c>
      <c r="D583" t="s">
        <v>18</v>
      </c>
      <c r="E583" s="1">
        <v>45131</v>
      </c>
      <c r="F583" s="1">
        <v>45161</v>
      </c>
      <c r="G583" t="s">
        <v>19</v>
      </c>
      <c r="H583">
        <v>135</v>
      </c>
      <c r="I583" s="23" t="str">
        <f>IF(AND(E583&lt;=EOMONTH('Step 1'!$C$7,0),F583&gt;='Step 1'!$C$7),"Yes","No")</f>
        <v>No</v>
      </c>
      <c r="J583" s="23" t="str">
        <f>IF(I583="Yes",IF(COUNTIFS($B$21:$B583,B583,$I$21:$I583,"Yes")=1,"Yes",""),"")</f>
        <v/>
      </c>
      <c r="K583" s="23" t="str">
        <f>IF(J583="Yes",IF(COUNTIFS($B:$B,B583,$F:$F,"&gt;="&amp;'Step 1'!$C$8)&gt;0,"Retained","Churned"),"")</f>
        <v/>
      </c>
      <c r="L583" s="24">
        <f>_xlfn.MINIFS($E:$E,$B:$B,B583)</f>
        <v>44666</v>
      </c>
      <c r="M583" s="24" t="str">
        <f>INDEX($C:$C,MATCH($L583,$E:$E,0))</f>
        <v>Basic</v>
      </c>
      <c r="N583" s="24" t="str">
        <f>INDEX($D:$D,MATCH($L583,$E:$E,0))</f>
        <v>Monthly</v>
      </c>
      <c r="O583" s="23" t="str">
        <f>INDEX('Step 2-12'!$W:$W,MATCH('Step 2-12'!$B583,'Step 2-12'!$R:$R,0))</f>
        <v>Retail</v>
      </c>
      <c r="P583" s="23" t="str">
        <f>INDEX('Step 2-12'!$Z:$Z,MATCH('Step 2-12'!$B583,'Step 2-12'!$R:$R,0))</f>
        <v>Email</v>
      </c>
      <c r="AG583" t="s">
        <v>2375</v>
      </c>
      <c r="AH583" t="s">
        <v>1617</v>
      </c>
      <c r="AI583" t="s">
        <v>1634</v>
      </c>
      <c r="AJ583" s="1">
        <v>45650</v>
      </c>
      <c r="AK583" t="s">
        <v>50</v>
      </c>
      <c r="AL583" t="s">
        <v>18</v>
      </c>
      <c r="AM583">
        <v>135</v>
      </c>
      <c r="AN583">
        <v>110.7</v>
      </c>
      <c r="AO583" s="24" t="str">
        <f>INDEX('Step 2-12'!$Z:$Z,MATCH('Step 2-12'!$AH583,'Step 2-12'!$R:$R,0))</f>
        <v>Paid Search</v>
      </c>
      <c r="AP583" s="24" t="str">
        <f>INDEX('Step 2-12'!$V:$V,MATCH('Step 2-12'!$AH583,'Step 2-12'!$R:$R,0))</f>
        <v>Europe</v>
      </c>
      <c r="AQ583" s="24" t="str">
        <f>INDEX('Step 2-12'!$W:$W,MATCH('Step 2-12'!$AH583,'Step 2-12'!$R:$R,0))</f>
        <v>Other</v>
      </c>
      <c r="AR583" s="24" t="str">
        <f>INDEX('Step 2-12'!$X:$X,MATCH('Step 2-12'!$AH583,'Step 2-12'!$R:$R,0))</f>
        <v>Enterprise</v>
      </c>
      <c r="AS583" s="23" t="str">
        <f>INDEX('Step 2-12'!$AA:$AA,MATCH('Step 2-12'!$AH583,'Step 2-12'!$R:$R,0))</f>
        <v>Pro</v>
      </c>
      <c r="AT583" s="23" t="str">
        <f>INDEX('Step 2-12'!$AB:$AB,MATCH('Step 2-12'!$AH583,'Step 2-12'!$R:$R,0))</f>
        <v>Monthly</v>
      </c>
      <c r="AU583" s="23" t="str">
        <f>INDEX($J$20:$J$1603,MATCH($AH583,$B$20:$B$1603,0))</f>
        <v/>
      </c>
    </row>
    <row r="584" spans="1:47" x14ac:dyDescent="0.25">
      <c r="A584" t="s">
        <v>656</v>
      </c>
      <c r="B584" t="s">
        <v>640</v>
      </c>
      <c r="C584" t="s">
        <v>50</v>
      </c>
      <c r="D584" t="s">
        <v>18</v>
      </c>
      <c r="E584" s="1">
        <v>45162</v>
      </c>
      <c r="F584" s="1">
        <v>45192</v>
      </c>
      <c r="G584" t="s">
        <v>19</v>
      </c>
      <c r="H584">
        <v>135</v>
      </c>
      <c r="I584" s="23" t="str">
        <f>IF(AND(E584&lt;=EOMONTH('Step 1'!$C$7,0),F584&gt;='Step 1'!$C$7),"Yes","No")</f>
        <v>No</v>
      </c>
      <c r="J584" s="23" t="str">
        <f>IF(I584="Yes",IF(COUNTIFS($B$21:$B584,B584,$I$21:$I584,"Yes")=1,"Yes",""),"")</f>
        <v/>
      </c>
      <c r="K584" s="23" t="str">
        <f>IF(J584="Yes",IF(COUNTIFS($B:$B,B584,$F:$F,"&gt;="&amp;'Step 1'!$C$8)&gt;0,"Retained","Churned"),"")</f>
        <v/>
      </c>
      <c r="L584" s="24">
        <f>_xlfn.MINIFS($E:$E,$B:$B,B584)</f>
        <v>44666</v>
      </c>
      <c r="M584" s="24" t="str">
        <f>INDEX($C:$C,MATCH($L584,$E:$E,0))</f>
        <v>Basic</v>
      </c>
      <c r="N584" s="24" t="str">
        <f>INDEX($D:$D,MATCH($L584,$E:$E,0))</f>
        <v>Monthly</v>
      </c>
      <c r="O584" s="23" t="str">
        <f>INDEX('Step 2-12'!$W:$W,MATCH('Step 2-12'!$B584,'Step 2-12'!$R:$R,0))</f>
        <v>Retail</v>
      </c>
      <c r="P584" s="23" t="str">
        <f>INDEX('Step 2-12'!$Z:$Z,MATCH('Step 2-12'!$B584,'Step 2-12'!$R:$R,0))</f>
        <v>Email</v>
      </c>
      <c r="AG584" t="s">
        <v>2376</v>
      </c>
      <c r="AH584" t="s">
        <v>1739</v>
      </c>
      <c r="AI584" t="s">
        <v>1738</v>
      </c>
      <c r="AJ584" s="1">
        <v>44950</v>
      </c>
      <c r="AK584" t="s">
        <v>17</v>
      </c>
      <c r="AL584" t="s">
        <v>18</v>
      </c>
      <c r="AM584">
        <v>75</v>
      </c>
      <c r="AN584">
        <v>60</v>
      </c>
      <c r="AO584" s="24" t="str">
        <f>INDEX('Step 2-12'!$Z:$Z,MATCH('Step 2-12'!$AH584,'Step 2-12'!$R:$R,0))</f>
        <v>Affiliate</v>
      </c>
      <c r="AP584" s="24" t="str">
        <f>INDEX('Step 2-12'!$V:$V,MATCH('Step 2-12'!$AH584,'Step 2-12'!$R:$R,0))</f>
        <v>North America</v>
      </c>
      <c r="AQ584" s="24" t="str">
        <f>INDEX('Step 2-12'!$W:$W,MATCH('Step 2-12'!$AH584,'Step 2-12'!$R:$R,0))</f>
        <v>Healthcare</v>
      </c>
      <c r="AR584" s="24" t="str">
        <f>INDEX('Step 2-12'!$X:$X,MATCH('Step 2-12'!$AH584,'Step 2-12'!$R:$R,0))</f>
        <v>SMBs</v>
      </c>
      <c r="AS584" s="23" t="str">
        <f>INDEX('Step 2-12'!$AA:$AA,MATCH('Step 2-12'!$AH584,'Step 2-12'!$R:$R,0))</f>
        <v>Basic</v>
      </c>
      <c r="AT584" s="23" t="str">
        <f>INDEX('Step 2-12'!$AB:$AB,MATCH('Step 2-12'!$AH584,'Step 2-12'!$R:$R,0))</f>
        <v>Monthly</v>
      </c>
      <c r="AU584" s="23" t="str">
        <f>INDEX($J$20:$J$1603,MATCH($AH584,$B$20:$B$1603,0))</f>
        <v>Yes</v>
      </c>
    </row>
    <row r="585" spans="1:47" x14ac:dyDescent="0.25">
      <c r="A585" t="s">
        <v>657</v>
      </c>
      <c r="B585" t="s">
        <v>640</v>
      </c>
      <c r="C585" t="s">
        <v>50</v>
      </c>
      <c r="D585" t="s">
        <v>18</v>
      </c>
      <c r="E585" s="1">
        <v>45193</v>
      </c>
      <c r="F585" s="1">
        <v>45223</v>
      </c>
      <c r="G585" t="s">
        <v>19</v>
      </c>
      <c r="H585">
        <v>135</v>
      </c>
      <c r="I585" s="23" t="str">
        <f>IF(AND(E585&lt;=EOMONTH('Step 1'!$C$7,0),F585&gt;='Step 1'!$C$7),"Yes","No")</f>
        <v>No</v>
      </c>
      <c r="J585" s="23" t="str">
        <f>IF(I585="Yes",IF(COUNTIFS($B$21:$B585,B585,$I$21:$I585,"Yes")=1,"Yes",""),"")</f>
        <v/>
      </c>
      <c r="K585" s="23" t="str">
        <f>IF(J585="Yes",IF(COUNTIFS($B:$B,B585,$F:$F,"&gt;="&amp;'Step 1'!$C$8)&gt;0,"Retained","Churned"),"")</f>
        <v/>
      </c>
      <c r="L585" s="24">
        <f>_xlfn.MINIFS($E:$E,$B:$B,B585)</f>
        <v>44666</v>
      </c>
      <c r="M585" s="24" t="str">
        <f>INDEX($C:$C,MATCH($L585,$E:$E,0))</f>
        <v>Basic</v>
      </c>
      <c r="N585" s="24" t="str">
        <f>INDEX($D:$D,MATCH($L585,$E:$E,0))</f>
        <v>Monthly</v>
      </c>
      <c r="O585" s="23" t="str">
        <f>INDEX('Step 2-12'!$W:$W,MATCH('Step 2-12'!$B585,'Step 2-12'!$R:$R,0))</f>
        <v>Retail</v>
      </c>
      <c r="P585" s="23" t="str">
        <f>INDEX('Step 2-12'!$Z:$Z,MATCH('Step 2-12'!$B585,'Step 2-12'!$R:$R,0))</f>
        <v>Email</v>
      </c>
      <c r="AG585" t="s">
        <v>2377</v>
      </c>
      <c r="AH585" t="s">
        <v>559</v>
      </c>
      <c r="AI585" t="s">
        <v>558</v>
      </c>
      <c r="AJ585" s="1">
        <v>44818</v>
      </c>
      <c r="AK585" t="s">
        <v>17</v>
      </c>
      <c r="AL585" t="s">
        <v>51</v>
      </c>
      <c r="AM585">
        <v>600</v>
      </c>
      <c r="AN585">
        <v>480</v>
      </c>
      <c r="AO585" s="24" t="str">
        <f>INDEX('Step 2-12'!$Z:$Z,MATCH('Step 2-12'!$AH585,'Step 2-12'!$R:$R,0))</f>
        <v>Paid Search</v>
      </c>
      <c r="AP585" s="24" t="str">
        <f>INDEX('Step 2-12'!$V:$V,MATCH('Step 2-12'!$AH585,'Step 2-12'!$R:$R,0))</f>
        <v>North America</v>
      </c>
      <c r="AQ585" s="24" t="str">
        <f>INDEX('Step 2-12'!$W:$W,MATCH('Step 2-12'!$AH585,'Step 2-12'!$R:$R,0))</f>
        <v>Tech</v>
      </c>
      <c r="AR585" s="24" t="str">
        <f>INDEX('Step 2-12'!$X:$X,MATCH('Step 2-12'!$AH585,'Step 2-12'!$R:$R,0))</f>
        <v>Mid-Market</v>
      </c>
      <c r="AS585" s="23" t="str">
        <f>INDEX('Step 2-12'!$AA:$AA,MATCH('Step 2-12'!$AH585,'Step 2-12'!$R:$R,0))</f>
        <v>Basic</v>
      </c>
      <c r="AT585" s="23" t="str">
        <f>INDEX('Step 2-12'!$AB:$AB,MATCH('Step 2-12'!$AH585,'Step 2-12'!$R:$R,0))</f>
        <v>Monthly</v>
      </c>
      <c r="AU585" s="23" t="str">
        <f>INDEX($J$20:$J$1603,MATCH($AH585,$B$20:$B$1603,0))</f>
        <v>Yes</v>
      </c>
    </row>
    <row r="586" spans="1:47" x14ac:dyDescent="0.25">
      <c r="A586" t="s">
        <v>658</v>
      </c>
      <c r="B586" t="s">
        <v>640</v>
      </c>
      <c r="C586" t="s">
        <v>50</v>
      </c>
      <c r="D586" t="s">
        <v>18</v>
      </c>
      <c r="E586" s="1">
        <v>45224</v>
      </c>
      <c r="F586" s="1">
        <v>45254</v>
      </c>
      <c r="G586" t="s">
        <v>19</v>
      </c>
      <c r="H586">
        <v>135</v>
      </c>
      <c r="I586" s="23" t="str">
        <f>IF(AND(E586&lt;=EOMONTH('Step 1'!$C$7,0),F586&gt;='Step 1'!$C$7),"Yes","No")</f>
        <v>No</v>
      </c>
      <c r="J586" s="23" t="str">
        <f>IF(I586="Yes",IF(COUNTIFS($B$21:$B586,B586,$I$21:$I586,"Yes")=1,"Yes",""),"")</f>
        <v/>
      </c>
      <c r="K586" s="23" t="str">
        <f>IF(J586="Yes",IF(COUNTIFS($B:$B,B586,$F:$F,"&gt;="&amp;'Step 1'!$C$8)&gt;0,"Retained","Churned"),"")</f>
        <v/>
      </c>
      <c r="L586" s="24">
        <f>_xlfn.MINIFS($E:$E,$B:$B,B586)</f>
        <v>44666</v>
      </c>
      <c r="M586" s="24" t="str">
        <f>INDEX($C:$C,MATCH($L586,$E:$E,0))</f>
        <v>Basic</v>
      </c>
      <c r="N586" s="24" t="str">
        <f>INDEX($D:$D,MATCH($L586,$E:$E,0))</f>
        <v>Monthly</v>
      </c>
      <c r="O586" s="23" t="str">
        <f>INDEX('Step 2-12'!$W:$W,MATCH('Step 2-12'!$B586,'Step 2-12'!$R:$R,0))</f>
        <v>Retail</v>
      </c>
      <c r="P586" s="23" t="str">
        <f>INDEX('Step 2-12'!$Z:$Z,MATCH('Step 2-12'!$B586,'Step 2-12'!$R:$R,0))</f>
        <v>Email</v>
      </c>
      <c r="AG586" t="s">
        <v>2378</v>
      </c>
      <c r="AH586" t="s">
        <v>800</v>
      </c>
      <c r="AI586" t="s">
        <v>799</v>
      </c>
      <c r="AJ586" s="1">
        <v>45149</v>
      </c>
      <c r="AK586" t="s">
        <v>17</v>
      </c>
      <c r="AL586" t="s">
        <v>51</v>
      </c>
      <c r="AM586">
        <v>600</v>
      </c>
      <c r="AN586">
        <v>480</v>
      </c>
      <c r="AO586" s="24" t="str">
        <f>INDEX('Step 2-12'!$Z:$Z,MATCH('Step 2-12'!$AH586,'Step 2-12'!$R:$R,0))</f>
        <v>Paid Search</v>
      </c>
      <c r="AP586" s="24" t="str">
        <f>INDEX('Step 2-12'!$V:$V,MATCH('Step 2-12'!$AH586,'Step 2-12'!$R:$R,0))</f>
        <v>North America</v>
      </c>
      <c r="AQ586" s="24" t="str">
        <f>INDEX('Step 2-12'!$W:$W,MATCH('Step 2-12'!$AH586,'Step 2-12'!$R:$R,0))</f>
        <v>Retail</v>
      </c>
      <c r="AR586" s="24" t="str">
        <f>INDEX('Step 2-12'!$X:$X,MATCH('Step 2-12'!$AH586,'Step 2-12'!$R:$R,0))</f>
        <v>SMBs</v>
      </c>
      <c r="AS586" s="23" t="str">
        <f>INDEX('Step 2-12'!$AA:$AA,MATCH('Step 2-12'!$AH586,'Step 2-12'!$R:$R,0))</f>
        <v>Basic</v>
      </c>
      <c r="AT586" s="23" t="str">
        <f>INDEX('Step 2-12'!$AB:$AB,MATCH('Step 2-12'!$AH586,'Step 2-12'!$R:$R,0))</f>
        <v>Monthly</v>
      </c>
      <c r="AU586" s="23" t="str">
        <f>INDEX($J$20:$J$1603,MATCH($AH586,$B$20:$B$1603,0))</f>
        <v/>
      </c>
    </row>
    <row r="587" spans="1:47" x14ac:dyDescent="0.25">
      <c r="A587" t="s">
        <v>659</v>
      </c>
      <c r="B587" t="s">
        <v>640</v>
      </c>
      <c r="C587" t="s">
        <v>50</v>
      </c>
      <c r="D587" t="s">
        <v>18</v>
      </c>
      <c r="E587" s="1">
        <v>45255</v>
      </c>
      <c r="F587" s="1">
        <v>45285</v>
      </c>
      <c r="G587" t="s">
        <v>73</v>
      </c>
      <c r="H587">
        <v>135</v>
      </c>
      <c r="I587" s="23" t="str">
        <f>IF(AND(E587&lt;=EOMONTH('Step 1'!$C$7,0),F587&gt;='Step 1'!$C$7),"Yes","No")</f>
        <v>No</v>
      </c>
      <c r="J587" s="23" t="str">
        <f>IF(I587="Yes",IF(COUNTIFS($B$21:$B587,B587,$I$21:$I587,"Yes")=1,"Yes",""),"")</f>
        <v/>
      </c>
      <c r="K587" s="23" t="str">
        <f>IF(J587="Yes",IF(COUNTIFS($B:$B,B587,$F:$F,"&gt;="&amp;'Step 1'!$C$8)&gt;0,"Retained","Churned"),"")</f>
        <v/>
      </c>
      <c r="L587" s="24">
        <f>_xlfn.MINIFS($E:$E,$B:$B,B587)</f>
        <v>44666</v>
      </c>
      <c r="M587" s="24" t="str">
        <f>INDEX($C:$C,MATCH($L587,$E:$E,0))</f>
        <v>Basic</v>
      </c>
      <c r="N587" s="24" t="str">
        <f>INDEX($D:$D,MATCH($L587,$E:$E,0))</f>
        <v>Monthly</v>
      </c>
      <c r="O587" s="23" t="str">
        <f>INDEX('Step 2-12'!$W:$W,MATCH('Step 2-12'!$B587,'Step 2-12'!$R:$R,0))</f>
        <v>Retail</v>
      </c>
      <c r="P587" s="23" t="str">
        <f>INDEX('Step 2-12'!$Z:$Z,MATCH('Step 2-12'!$B587,'Step 2-12'!$R:$R,0))</f>
        <v>Email</v>
      </c>
      <c r="AG587" t="s">
        <v>2379</v>
      </c>
      <c r="AH587" t="s">
        <v>800</v>
      </c>
      <c r="AI587" t="s">
        <v>801</v>
      </c>
      <c r="AJ587" s="1">
        <v>45515</v>
      </c>
      <c r="AK587" t="s">
        <v>17</v>
      </c>
      <c r="AL587" t="s">
        <v>51</v>
      </c>
      <c r="AM587">
        <v>600</v>
      </c>
      <c r="AN587">
        <v>480</v>
      </c>
      <c r="AO587" s="24" t="str">
        <f>INDEX('Step 2-12'!$Z:$Z,MATCH('Step 2-12'!$AH587,'Step 2-12'!$R:$R,0))</f>
        <v>Paid Search</v>
      </c>
      <c r="AP587" s="24" t="str">
        <f>INDEX('Step 2-12'!$V:$V,MATCH('Step 2-12'!$AH587,'Step 2-12'!$R:$R,0))</f>
        <v>North America</v>
      </c>
      <c r="AQ587" s="24" t="str">
        <f>INDEX('Step 2-12'!$W:$W,MATCH('Step 2-12'!$AH587,'Step 2-12'!$R:$R,0))</f>
        <v>Retail</v>
      </c>
      <c r="AR587" s="24" t="str">
        <f>INDEX('Step 2-12'!$X:$X,MATCH('Step 2-12'!$AH587,'Step 2-12'!$R:$R,0))</f>
        <v>SMBs</v>
      </c>
      <c r="AS587" s="23" t="str">
        <f>INDEX('Step 2-12'!$AA:$AA,MATCH('Step 2-12'!$AH587,'Step 2-12'!$R:$R,0))</f>
        <v>Basic</v>
      </c>
      <c r="AT587" s="23" t="str">
        <f>INDEX('Step 2-12'!$AB:$AB,MATCH('Step 2-12'!$AH587,'Step 2-12'!$R:$R,0))</f>
        <v>Monthly</v>
      </c>
      <c r="AU587" s="23" t="str">
        <f>INDEX($J$20:$J$1603,MATCH($AH587,$B$20:$B$1603,0))</f>
        <v/>
      </c>
    </row>
    <row r="588" spans="1:47" x14ac:dyDescent="0.25">
      <c r="A588" t="s">
        <v>660</v>
      </c>
      <c r="B588" t="s">
        <v>640</v>
      </c>
      <c r="C588" t="s">
        <v>86</v>
      </c>
      <c r="D588" t="s">
        <v>18</v>
      </c>
      <c r="E588" s="1">
        <v>45286</v>
      </c>
      <c r="F588" s="1">
        <v>45316</v>
      </c>
      <c r="G588" t="s">
        <v>19</v>
      </c>
      <c r="H588">
        <v>315</v>
      </c>
      <c r="I588" s="23" t="str">
        <f>IF(AND(E588&lt;=EOMONTH('Step 1'!$C$7,0),F588&gt;='Step 1'!$C$7),"Yes","No")</f>
        <v>No</v>
      </c>
      <c r="J588" s="23" t="str">
        <f>IF(I588="Yes",IF(COUNTIFS($B$21:$B588,B588,$I$21:$I588,"Yes")=1,"Yes",""),"")</f>
        <v/>
      </c>
      <c r="K588" s="23" t="str">
        <f>IF(J588="Yes",IF(COUNTIFS($B:$B,B588,$F:$F,"&gt;="&amp;'Step 1'!$C$8)&gt;0,"Retained","Churned"),"")</f>
        <v/>
      </c>
      <c r="L588" s="24">
        <f>_xlfn.MINIFS($E:$E,$B:$B,B588)</f>
        <v>44666</v>
      </c>
      <c r="M588" s="24" t="str">
        <f>INDEX($C:$C,MATCH($L588,$E:$E,0))</f>
        <v>Basic</v>
      </c>
      <c r="N588" s="24" t="str">
        <f>INDEX($D:$D,MATCH($L588,$E:$E,0))</f>
        <v>Monthly</v>
      </c>
      <c r="O588" s="23" t="str">
        <f>INDEX('Step 2-12'!$W:$W,MATCH('Step 2-12'!$B588,'Step 2-12'!$R:$R,0))</f>
        <v>Retail</v>
      </c>
      <c r="P588" s="23" t="str">
        <f>INDEX('Step 2-12'!$Z:$Z,MATCH('Step 2-12'!$B588,'Step 2-12'!$R:$R,0))</f>
        <v>Email</v>
      </c>
      <c r="AG588" t="s">
        <v>2380</v>
      </c>
      <c r="AH588" t="s">
        <v>417</v>
      </c>
      <c r="AI588" t="s">
        <v>416</v>
      </c>
      <c r="AJ588" s="1">
        <v>45450</v>
      </c>
      <c r="AK588" t="s">
        <v>17</v>
      </c>
      <c r="AL588" t="s">
        <v>51</v>
      </c>
      <c r="AM588">
        <v>600</v>
      </c>
      <c r="AN588">
        <v>480</v>
      </c>
      <c r="AO588" s="24" t="str">
        <f>INDEX('Step 2-12'!$Z:$Z,MATCH('Step 2-12'!$AH588,'Step 2-12'!$R:$R,0))</f>
        <v>Email</v>
      </c>
      <c r="AP588" s="24" t="str">
        <f>INDEX('Step 2-12'!$V:$V,MATCH('Step 2-12'!$AH588,'Step 2-12'!$R:$R,0))</f>
        <v>North America</v>
      </c>
      <c r="AQ588" s="24" t="str">
        <f>INDEX('Step 2-12'!$W:$W,MATCH('Step 2-12'!$AH588,'Step 2-12'!$R:$R,0))</f>
        <v>Healthcare</v>
      </c>
      <c r="AR588" s="24" t="str">
        <f>INDEX('Step 2-12'!$X:$X,MATCH('Step 2-12'!$AH588,'Step 2-12'!$R:$R,0))</f>
        <v>SMBs</v>
      </c>
      <c r="AS588" s="23" t="str">
        <f>INDEX('Step 2-12'!$AA:$AA,MATCH('Step 2-12'!$AH588,'Step 2-12'!$R:$R,0))</f>
        <v>Basic</v>
      </c>
      <c r="AT588" s="23" t="str">
        <f>INDEX('Step 2-12'!$AB:$AB,MATCH('Step 2-12'!$AH588,'Step 2-12'!$R:$R,0))</f>
        <v>Monthly</v>
      </c>
      <c r="AU588" s="23" t="str">
        <f>INDEX($J$20:$J$1603,MATCH($AH588,$B$20:$B$1603,0))</f>
        <v/>
      </c>
    </row>
    <row r="589" spans="1:47" x14ac:dyDescent="0.25">
      <c r="A589" t="s">
        <v>661</v>
      </c>
      <c r="B589" t="s">
        <v>640</v>
      </c>
      <c r="C589" t="s">
        <v>86</v>
      </c>
      <c r="D589" t="s">
        <v>18</v>
      </c>
      <c r="E589" s="1">
        <v>45317</v>
      </c>
      <c r="F589" s="1">
        <v>45347</v>
      </c>
      <c r="G589" t="s">
        <v>19</v>
      </c>
      <c r="H589">
        <v>315</v>
      </c>
      <c r="I589" s="23" t="str">
        <f>IF(AND(E589&lt;=EOMONTH('Step 1'!$C$7,0),F589&gt;='Step 1'!$C$7),"Yes","No")</f>
        <v>No</v>
      </c>
      <c r="J589" s="23" t="str">
        <f>IF(I589="Yes",IF(COUNTIFS($B$21:$B589,B589,$I$21:$I589,"Yes")=1,"Yes",""),"")</f>
        <v/>
      </c>
      <c r="K589" s="23" t="str">
        <f>IF(J589="Yes",IF(COUNTIFS($B:$B,B589,$F:$F,"&gt;="&amp;'Step 1'!$C$8)&gt;0,"Retained","Churned"),"")</f>
        <v/>
      </c>
      <c r="L589" s="24">
        <f>_xlfn.MINIFS($E:$E,$B:$B,B589)</f>
        <v>44666</v>
      </c>
      <c r="M589" s="24" t="str">
        <f>INDEX($C:$C,MATCH($L589,$E:$E,0))</f>
        <v>Basic</v>
      </c>
      <c r="N589" s="24" t="str">
        <f>INDEX($D:$D,MATCH($L589,$E:$E,0))</f>
        <v>Monthly</v>
      </c>
      <c r="O589" s="23" t="str">
        <f>INDEX('Step 2-12'!$W:$W,MATCH('Step 2-12'!$B589,'Step 2-12'!$R:$R,0))</f>
        <v>Retail</v>
      </c>
      <c r="P589" s="23" t="str">
        <f>INDEX('Step 2-12'!$Z:$Z,MATCH('Step 2-12'!$B589,'Step 2-12'!$R:$R,0))</f>
        <v>Email</v>
      </c>
      <c r="AG589" t="s">
        <v>2381</v>
      </c>
      <c r="AH589" t="s">
        <v>1545</v>
      </c>
      <c r="AI589" t="s">
        <v>1544</v>
      </c>
      <c r="AJ589" s="1">
        <v>45211</v>
      </c>
      <c r="AK589" t="s">
        <v>50</v>
      </c>
      <c r="AL589" t="s">
        <v>18</v>
      </c>
      <c r="AM589">
        <v>135</v>
      </c>
      <c r="AN589">
        <v>110.7</v>
      </c>
      <c r="AO589" s="24" t="str">
        <f>INDEX('Step 2-12'!$Z:$Z,MATCH('Step 2-12'!$AH589,'Step 2-12'!$R:$R,0))</f>
        <v>Affiliate</v>
      </c>
      <c r="AP589" s="24" t="str">
        <f>INDEX('Step 2-12'!$V:$V,MATCH('Step 2-12'!$AH589,'Step 2-12'!$R:$R,0))</f>
        <v>Europe</v>
      </c>
      <c r="AQ589" s="24" t="str">
        <f>INDEX('Step 2-12'!$W:$W,MATCH('Step 2-12'!$AH589,'Step 2-12'!$R:$R,0))</f>
        <v>Education</v>
      </c>
      <c r="AR589" s="24" t="str">
        <f>INDEX('Step 2-12'!$X:$X,MATCH('Step 2-12'!$AH589,'Step 2-12'!$R:$R,0))</f>
        <v>SMBs</v>
      </c>
      <c r="AS589" s="23" t="str">
        <f>INDEX('Step 2-12'!$AA:$AA,MATCH('Step 2-12'!$AH589,'Step 2-12'!$R:$R,0))</f>
        <v>Basic</v>
      </c>
      <c r="AT589" s="23" t="str">
        <f>INDEX('Step 2-12'!$AB:$AB,MATCH('Step 2-12'!$AH589,'Step 2-12'!$R:$R,0))</f>
        <v>Monthly</v>
      </c>
      <c r="AU589" s="23" t="str">
        <f>INDEX($J$20:$J$1603,MATCH($AH589,$B$20:$B$1603,0))</f>
        <v/>
      </c>
    </row>
    <row r="590" spans="1:47" x14ac:dyDescent="0.25">
      <c r="A590" t="s">
        <v>662</v>
      </c>
      <c r="B590" t="s">
        <v>640</v>
      </c>
      <c r="C590" t="s">
        <v>86</v>
      </c>
      <c r="D590" t="s">
        <v>18</v>
      </c>
      <c r="E590" s="1">
        <v>45348</v>
      </c>
      <c r="F590" s="1">
        <v>45378</v>
      </c>
      <c r="G590" t="s">
        <v>55</v>
      </c>
      <c r="H590">
        <v>315</v>
      </c>
      <c r="I590" s="23" t="str">
        <f>IF(AND(E590&lt;=EOMONTH('Step 1'!$C$7,0),F590&gt;='Step 1'!$C$7),"Yes","No")</f>
        <v>No</v>
      </c>
      <c r="J590" s="23" t="str">
        <f>IF(I590="Yes",IF(COUNTIFS($B$21:$B590,B590,$I$21:$I590,"Yes")=1,"Yes",""),"")</f>
        <v/>
      </c>
      <c r="K590" s="23" t="str">
        <f>IF(J590="Yes",IF(COUNTIFS($B:$B,B590,$F:$F,"&gt;="&amp;'Step 1'!$C$8)&gt;0,"Retained","Churned"),"")</f>
        <v/>
      </c>
      <c r="L590" s="24">
        <f>_xlfn.MINIFS($E:$E,$B:$B,B590)</f>
        <v>44666</v>
      </c>
      <c r="M590" s="24" t="str">
        <f>INDEX($C:$C,MATCH($L590,$E:$E,0))</f>
        <v>Basic</v>
      </c>
      <c r="N590" s="24" t="str">
        <f>INDEX($D:$D,MATCH($L590,$E:$E,0))</f>
        <v>Monthly</v>
      </c>
      <c r="O590" s="23" t="str">
        <f>INDEX('Step 2-12'!$W:$W,MATCH('Step 2-12'!$B590,'Step 2-12'!$R:$R,0))</f>
        <v>Retail</v>
      </c>
      <c r="P590" s="23" t="str">
        <f>INDEX('Step 2-12'!$Z:$Z,MATCH('Step 2-12'!$B590,'Step 2-12'!$R:$R,0))</f>
        <v>Email</v>
      </c>
      <c r="AG590" t="s">
        <v>2382</v>
      </c>
      <c r="AH590" t="s">
        <v>1545</v>
      </c>
      <c r="AI590" t="s">
        <v>1546</v>
      </c>
      <c r="AJ590" s="1">
        <v>45242</v>
      </c>
      <c r="AK590" t="s">
        <v>50</v>
      </c>
      <c r="AL590" t="s">
        <v>18</v>
      </c>
      <c r="AM590">
        <v>135</v>
      </c>
      <c r="AN590">
        <v>110.7</v>
      </c>
      <c r="AO590" s="24" t="str">
        <f>INDEX('Step 2-12'!$Z:$Z,MATCH('Step 2-12'!$AH590,'Step 2-12'!$R:$R,0))</f>
        <v>Affiliate</v>
      </c>
      <c r="AP590" s="24" t="str">
        <f>INDEX('Step 2-12'!$V:$V,MATCH('Step 2-12'!$AH590,'Step 2-12'!$R:$R,0))</f>
        <v>Europe</v>
      </c>
      <c r="AQ590" s="24" t="str">
        <f>INDEX('Step 2-12'!$W:$W,MATCH('Step 2-12'!$AH590,'Step 2-12'!$R:$R,0))</f>
        <v>Education</v>
      </c>
      <c r="AR590" s="24" t="str">
        <f>INDEX('Step 2-12'!$X:$X,MATCH('Step 2-12'!$AH590,'Step 2-12'!$R:$R,0))</f>
        <v>SMBs</v>
      </c>
      <c r="AS590" s="23" t="str">
        <f>INDEX('Step 2-12'!$AA:$AA,MATCH('Step 2-12'!$AH590,'Step 2-12'!$R:$R,0))</f>
        <v>Basic</v>
      </c>
      <c r="AT590" s="23" t="str">
        <f>INDEX('Step 2-12'!$AB:$AB,MATCH('Step 2-12'!$AH590,'Step 2-12'!$R:$R,0))</f>
        <v>Monthly</v>
      </c>
      <c r="AU590" s="23" t="str">
        <f>INDEX($J$20:$J$1603,MATCH($AH590,$B$20:$B$1603,0))</f>
        <v/>
      </c>
    </row>
    <row r="591" spans="1:47" x14ac:dyDescent="0.25">
      <c r="A591" t="s">
        <v>663</v>
      </c>
      <c r="B591" t="s">
        <v>640</v>
      </c>
      <c r="C591" t="s">
        <v>50</v>
      </c>
      <c r="D591" t="s">
        <v>18</v>
      </c>
      <c r="E591" s="1">
        <v>45379</v>
      </c>
      <c r="F591" s="1">
        <v>45409</v>
      </c>
      <c r="G591" t="s">
        <v>19</v>
      </c>
      <c r="H591">
        <v>135</v>
      </c>
      <c r="I591" s="23" t="str">
        <f>IF(AND(E591&lt;=EOMONTH('Step 1'!$C$7,0),F591&gt;='Step 1'!$C$7),"Yes","No")</f>
        <v>No</v>
      </c>
      <c r="J591" s="23" t="str">
        <f>IF(I591="Yes",IF(COUNTIFS($B$21:$B591,B591,$I$21:$I591,"Yes")=1,"Yes",""),"")</f>
        <v/>
      </c>
      <c r="K591" s="23" t="str">
        <f>IF(J591="Yes",IF(COUNTIFS($B:$B,B591,$F:$F,"&gt;="&amp;'Step 1'!$C$8)&gt;0,"Retained","Churned"),"")</f>
        <v/>
      </c>
      <c r="L591" s="24">
        <f>_xlfn.MINIFS($E:$E,$B:$B,B591)</f>
        <v>44666</v>
      </c>
      <c r="M591" s="24" t="str">
        <f>INDEX($C:$C,MATCH($L591,$E:$E,0))</f>
        <v>Basic</v>
      </c>
      <c r="N591" s="24" t="str">
        <f>INDEX($D:$D,MATCH($L591,$E:$E,0))</f>
        <v>Monthly</v>
      </c>
      <c r="O591" s="23" t="str">
        <f>INDEX('Step 2-12'!$W:$W,MATCH('Step 2-12'!$B591,'Step 2-12'!$R:$R,0))</f>
        <v>Retail</v>
      </c>
      <c r="P591" s="23" t="str">
        <f>INDEX('Step 2-12'!$Z:$Z,MATCH('Step 2-12'!$B591,'Step 2-12'!$R:$R,0))</f>
        <v>Email</v>
      </c>
      <c r="AG591" t="s">
        <v>2383</v>
      </c>
      <c r="AH591" t="s">
        <v>1545</v>
      </c>
      <c r="AI591" t="s">
        <v>1546</v>
      </c>
      <c r="AJ591" s="1">
        <v>45272</v>
      </c>
      <c r="AK591" t="s">
        <v>50</v>
      </c>
      <c r="AL591" t="s">
        <v>18</v>
      </c>
      <c r="AM591">
        <v>135</v>
      </c>
      <c r="AN591">
        <v>110.7</v>
      </c>
      <c r="AO591" s="24" t="str">
        <f>INDEX('Step 2-12'!$Z:$Z,MATCH('Step 2-12'!$AH591,'Step 2-12'!$R:$R,0))</f>
        <v>Affiliate</v>
      </c>
      <c r="AP591" s="24" t="str">
        <f>INDEX('Step 2-12'!$V:$V,MATCH('Step 2-12'!$AH591,'Step 2-12'!$R:$R,0))</f>
        <v>Europe</v>
      </c>
      <c r="AQ591" s="24" t="str">
        <f>INDEX('Step 2-12'!$W:$W,MATCH('Step 2-12'!$AH591,'Step 2-12'!$R:$R,0))</f>
        <v>Education</v>
      </c>
      <c r="AR591" s="24" t="str">
        <f>INDEX('Step 2-12'!$X:$X,MATCH('Step 2-12'!$AH591,'Step 2-12'!$R:$R,0))</f>
        <v>SMBs</v>
      </c>
      <c r="AS591" s="23" t="str">
        <f>INDEX('Step 2-12'!$AA:$AA,MATCH('Step 2-12'!$AH591,'Step 2-12'!$R:$R,0))</f>
        <v>Basic</v>
      </c>
      <c r="AT591" s="23" t="str">
        <f>INDEX('Step 2-12'!$AB:$AB,MATCH('Step 2-12'!$AH591,'Step 2-12'!$R:$R,0))</f>
        <v>Monthly</v>
      </c>
      <c r="AU591" s="23" t="str">
        <f>INDEX($J$20:$J$1603,MATCH($AH591,$B$20:$B$1603,0))</f>
        <v/>
      </c>
    </row>
    <row r="592" spans="1:47" x14ac:dyDescent="0.25">
      <c r="A592" t="s">
        <v>664</v>
      </c>
      <c r="B592" t="s">
        <v>640</v>
      </c>
      <c r="C592" t="s">
        <v>50</v>
      </c>
      <c r="D592" t="s">
        <v>18</v>
      </c>
      <c r="E592" s="1">
        <v>45410</v>
      </c>
      <c r="F592" s="1">
        <v>45440</v>
      </c>
      <c r="G592" t="s">
        <v>19</v>
      </c>
      <c r="H592">
        <v>135</v>
      </c>
      <c r="I592" s="23" t="str">
        <f>IF(AND(E592&lt;=EOMONTH('Step 1'!$C$7,0),F592&gt;='Step 1'!$C$7),"Yes","No")</f>
        <v>No</v>
      </c>
      <c r="J592" s="23" t="str">
        <f>IF(I592="Yes",IF(COUNTIFS($B$21:$B592,B592,$I$21:$I592,"Yes")=1,"Yes",""),"")</f>
        <v/>
      </c>
      <c r="K592" s="23" t="str">
        <f>IF(J592="Yes",IF(COUNTIFS($B:$B,B592,$F:$F,"&gt;="&amp;'Step 1'!$C$8)&gt;0,"Retained","Churned"),"")</f>
        <v/>
      </c>
      <c r="L592" s="24">
        <f>_xlfn.MINIFS($E:$E,$B:$B,B592)</f>
        <v>44666</v>
      </c>
      <c r="M592" s="24" t="str">
        <f>INDEX($C:$C,MATCH($L592,$E:$E,0))</f>
        <v>Basic</v>
      </c>
      <c r="N592" s="24" t="str">
        <f>INDEX($D:$D,MATCH($L592,$E:$E,0))</f>
        <v>Monthly</v>
      </c>
      <c r="O592" s="23" t="str">
        <f>INDEX('Step 2-12'!$W:$W,MATCH('Step 2-12'!$B592,'Step 2-12'!$R:$R,0))</f>
        <v>Retail</v>
      </c>
      <c r="P592" s="23" t="str">
        <f>INDEX('Step 2-12'!$Z:$Z,MATCH('Step 2-12'!$B592,'Step 2-12'!$R:$R,0))</f>
        <v>Email</v>
      </c>
      <c r="AG592" t="s">
        <v>2384</v>
      </c>
      <c r="AH592" t="s">
        <v>1545</v>
      </c>
      <c r="AI592" t="s">
        <v>1547</v>
      </c>
      <c r="AJ592" s="1">
        <v>45273</v>
      </c>
      <c r="AK592" t="s">
        <v>50</v>
      </c>
      <c r="AL592" t="s">
        <v>18</v>
      </c>
      <c r="AM592">
        <v>135</v>
      </c>
      <c r="AN592">
        <v>110.7</v>
      </c>
      <c r="AO592" s="24" t="str">
        <f>INDEX('Step 2-12'!$Z:$Z,MATCH('Step 2-12'!$AH592,'Step 2-12'!$R:$R,0))</f>
        <v>Affiliate</v>
      </c>
      <c r="AP592" s="24" t="str">
        <f>INDEX('Step 2-12'!$V:$V,MATCH('Step 2-12'!$AH592,'Step 2-12'!$R:$R,0))</f>
        <v>Europe</v>
      </c>
      <c r="AQ592" s="24" t="str">
        <f>INDEX('Step 2-12'!$W:$W,MATCH('Step 2-12'!$AH592,'Step 2-12'!$R:$R,0))</f>
        <v>Education</v>
      </c>
      <c r="AR592" s="24" t="str">
        <f>INDEX('Step 2-12'!$X:$X,MATCH('Step 2-12'!$AH592,'Step 2-12'!$R:$R,0))</f>
        <v>SMBs</v>
      </c>
      <c r="AS592" s="23" t="str">
        <f>INDEX('Step 2-12'!$AA:$AA,MATCH('Step 2-12'!$AH592,'Step 2-12'!$R:$R,0))</f>
        <v>Basic</v>
      </c>
      <c r="AT592" s="23" t="str">
        <f>INDEX('Step 2-12'!$AB:$AB,MATCH('Step 2-12'!$AH592,'Step 2-12'!$R:$R,0))</f>
        <v>Monthly</v>
      </c>
      <c r="AU592" s="23" t="str">
        <f>INDEX($J$20:$J$1603,MATCH($AH592,$B$20:$B$1603,0))</f>
        <v/>
      </c>
    </row>
    <row r="593" spans="1:47" x14ac:dyDescent="0.25">
      <c r="A593" t="s">
        <v>665</v>
      </c>
      <c r="B593" t="s">
        <v>640</v>
      </c>
      <c r="C593" t="s">
        <v>50</v>
      </c>
      <c r="D593" t="s">
        <v>18</v>
      </c>
      <c r="E593" s="1">
        <v>45441</v>
      </c>
      <c r="F593" s="1">
        <v>45471</v>
      </c>
      <c r="G593" t="s">
        <v>19</v>
      </c>
      <c r="H593">
        <v>135</v>
      </c>
      <c r="I593" s="23" t="str">
        <f>IF(AND(E593&lt;=EOMONTH('Step 1'!$C$7,0),F593&gt;='Step 1'!$C$7),"Yes","No")</f>
        <v>No</v>
      </c>
      <c r="J593" s="23" t="str">
        <f>IF(I593="Yes",IF(COUNTIFS($B$21:$B593,B593,$I$21:$I593,"Yes")=1,"Yes",""),"")</f>
        <v/>
      </c>
      <c r="K593" s="23" t="str">
        <f>IF(J593="Yes",IF(COUNTIFS($B:$B,B593,$F:$F,"&gt;="&amp;'Step 1'!$C$8)&gt;0,"Retained","Churned"),"")</f>
        <v/>
      </c>
      <c r="L593" s="24">
        <f>_xlfn.MINIFS($E:$E,$B:$B,B593)</f>
        <v>44666</v>
      </c>
      <c r="M593" s="24" t="str">
        <f>INDEX($C:$C,MATCH($L593,$E:$E,0))</f>
        <v>Basic</v>
      </c>
      <c r="N593" s="24" t="str">
        <f>INDEX($D:$D,MATCH($L593,$E:$E,0))</f>
        <v>Monthly</v>
      </c>
      <c r="O593" s="23" t="str">
        <f>INDEX('Step 2-12'!$W:$W,MATCH('Step 2-12'!$B593,'Step 2-12'!$R:$R,0))</f>
        <v>Retail</v>
      </c>
      <c r="P593" s="23" t="str">
        <f>INDEX('Step 2-12'!$Z:$Z,MATCH('Step 2-12'!$B593,'Step 2-12'!$R:$R,0))</f>
        <v>Email</v>
      </c>
      <c r="AG593" t="s">
        <v>2385</v>
      </c>
      <c r="AH593" t="s">
        <v>1545</v>
      </c>
      <c r="AI593" t="s">
        <v>1548</v>
      </c>
      <c r="AJ593" s="1">
        <v>45304</v>
      </c>
      <c r="AK593" t="s">
        <v>86</v>
      </c>
      <c r="AL593" t="s">
        <v>18</v>
      </c>
      <c r="AM593">
        <v>315</v>
      </c>
      <c r="AN593">
        <v>267.75</v>
      </c>
      <c r="AO593" s="24" t="str">
        <f>INDEX('Step 2-12'!$Z:$Z,MATCH('Step 2-12'!$AH593,'Step 2-12'!$R:$R,0))</f>
        <v>Affiliate</v>
      </c>
      <c r="AP593" s="24" t="str">
        <f>INDEX('Step 2-12'!$V:$V,MATCH('Step 2-12'!$AH593,'Step 2-12'!$R:$R,0))</f>
        <v>Europe</v>
      </c>
      <c r="AQ593" s="24" t="str">
        <f>INDEX('Step 2-12'!$W:$W,MATCH('Step 2-12'!$AH593,'Step 2-12'!$R:$R,0))</f>
        <v>Education</v>
      </c>
      <c r="AR593" s="24" t="str">
        <f>INDEX('Step 2-12'!$X:$X,MATCH('Step 2-12'!$AH593,'Step 2-12'!$R:$R,0))</f>
        <v>SMBs</v>
      </c>
      <c r="AS593" s="23" t="str">
        <f>INDEX('Step 2-12'!$AA:$AA,MATCH('Step 2-12'!$AH593,'Step 2-12'!$R:$R,0))</f>
        <v>Basic</v>
      </c>
      <c r="AT593" s="23" t="str">
        <f>INDEX('Step 2-12'!$AB:$AB,MATCH('Step 2-12'!$AH593,'Step 2-12'!$R:$R,0))</f>
        <v>Monthly</v>
      </c>
      <c r="AU593" s="23" t="str">
        <f>INDEX($J$20:$J$1603,MATCH($AH593,$B$20:$B$1603,0))</f>
        <v/>
      </c>
    </row>
    <row r="594" spans="1:47" x14ac:dyDescent="0.25">
      <c r="A594" t="s">
        <v>666</v>
      </c>
      <c r="B594" t="s">
        <v>640</v>
      </c>
      <c r="C594" t="s">
        <v>50</v>
      </c>
      <c r="D594" t="s">
        <v>18</v>
      </c>
      <c r="E594" s="1">
        <v>45472</v>
      </c>
      <c r="F594" s="1">
        <v>45502</v>
      </c>
      <c r="G594" t="s">
        <v>19</v>
      </c>
      <c r="H594">
        <v>135</v>
      </c>
      <c r="I594" s="23" t="str">
        <f>IF(AND(E594&lt;=EOMONTH('Step 1'!$C$7,0),F594&gt;='Step 1'!$C$7),"Yes","No")</f>
        <v>No</v>
      </c>
      <c r="J594" s="23" t="str">
        <f>IF(I594="Yes",IF(COUNTIFS($B$21:$B594,B594,$I$21:$I594,"Yes")=1,"Yes",""),"")</f>
        <v/>
      </c>
      <c r="K594" s="23" t="str">
        <f>IF(J594="Yes",IF(COUNTIFS($B:$B,B594,$F:$F,"&gt;="&amp;'Step 1'!$C$8)&gt;0,"Retained","Churned"),"")</f>
        <v/>
      </c>
      <c r="L594" s="24">
        <f>_xlfn.MINIFS($E:$E,$B:$B,B594)</f>
        <v>44666</v>
      </c>
      <c r="M594" s="24" t="str">
        <f>INDEX($C:$C,MATCH($L594,$E:$E,0))</f>
        <v>Basic</v>
      </c>
      <c r="N594" s="24" t="str">
        <f>INDEX($D:$D,MATCH($L594,$E:$E,0))</f>
        <v>Monthly</v>
      </c>
      <c r="O594" s="23" t="str">
        <f>INDEX('Step 2-12'!$W:$W,MATCH('Step 2-12'!$B594,'Step 2-12'!$R:$R,0))</f>
        <v>Retail</v>
      </c>
      <c r="P594" s="23" t="str">
        <f>INDEX('Step 2-12'!$Z:$Z,MATCH('Step 2-12'!$B594,'Step 2-12'!$R:$R,0))</f>
        <v>Email</v>
      </c>
      <c r="AG594" t="s">
        <v>2386</v>
      </c>
      <c r="AH594" t="s">
        <v>1545</v>
      </c>
      <c r="AI594" t="s">
        <v>1549</v>
      </c>
      <c r="AJ594" s="1">
        <v>45335</v>
      </c>
      <c r="AK594" t="s">
        <v>86</v>
      </c>
      <c r="AL594" t="s">
        <v>18</v>
      </c>
      <c r="AM594">
        <v>315</v>
      </c>
      <c r="AN594">
        <v>267.75</v>
      </c>
      <c r="AO594" s="24" t="str">
        <f>INDEX('Step 2-12'!$Z:$Z,MATCH('Step 2-12'!$AH594,'Step 2-12'!$R:$R,0))</f>
        <v>Affiliate</v>
      </c>
      <c r="AP594" s="24" t="str">
        <f>INDEX('Step 2-12'!$V:$V,MATCH('Step 2-12'!$AH594,'Step 2-12'!$R:$R,0))</f>
        <v>Europe</v>
      </c>
      <c r="AQ594" s="24" t="str">
        <f>INDEX('Step 2-12'!$W:$W,MATCH('Step 2-12'!$AH594,'Step 2-12'!$R:$R,0))</f>
        <v>Education</v>
      </c>
      <c r="AR594" s="24" t="str">
        <f>INDEX('Step 2-12'!$X:$X,MATCH('Step 2-12'!$AH594,'Step 2-12'!$R:$R,0))</f>
        <v>SMBs</v>
      </c>
      <c r="AS594" s="23" t="str">
        <f>INDEX('Step 2-12'!$AA:$AA,MATCH('Step 2-12'!$AH594,'Step 2-12'!$R:$R,0))</f>
        <v>Basic</v>
      </c>
      <c r="AT594" s="23" t="str">
        <f>INDEX('Step 2-12'!$AB:$AB,MATCH('Step 2-12'!$AH594,'Step 2-12'!$R:$R,0))</f>
        <v>Monthly</v>
      </c>
      <c r="AU594" s="23" t="str">
        <f>INDEX($J$20:$J$1603,MATCH($AH594,$B$20:$B$1603,0))</f>
        <v/>
      </c>
    </row>
    <row r="595" spans="1:47" x14ac:dyDescent="0.25">
      <c r="A595" t="s">
        <v>667</v>
      </c>
      <c r="B595" t="s">
        <v>640</v>
      </c>
      <c r="C595" t="s">
        <v>50</v>
      </c>
      <c r="D595" t="s">
        <v>18</v>
      </c>
      <c r="E595" s="1">
        <v>45503</v>
      </c>
      <c r="F595" s="1">
        <v>45533</v>
      </c>
      <c r="G595" t="s">
        <v>19</v>
      </c>
      <c r="H595">
        <v>135</v>
      </c>
      <c r="I595" s="23" t="str">
        <f>IF(AND(E595&lt;=EOMONTH('Step 1'!$C$7,0),F595&gt;='Step 1'!$C$7),"Yes","No")</f>
        <v>No</v>
      </c>
      <c r="J595" s="23" t="str">
        <f>IF(I595="Yes",IF(COUNTIFS($B$21:$B595,B595,$I$21:$I595,"Yes")=1,"Yes",""),"")</f>
        <v/>
      </c>
      <c r="K595" s="23" t="str">
        <f>IF(J595="Yes",IF(COUNTIFS($B:$B,B595,$F:$F,"&gt;="&amp;'Step 1'!$C$8)&gt;0,"Retained","Churned"),"")</f>
        <v/>
      </c>
      <c r="L595" s="24">
        <f>_xlfn.MINIFS($E:$E,$B:$B,B595)</f>
        <v>44666</v>
      </c>
      <c r="M595" s="24" t="str">
        <f>INDEX($C:$C,MATCH($L595,$E:$E,0))</f>
        <v>Basic</v>
      </c>
      <c r="N595" s="24" t="str">
        <f>INDEX($D:$D,MATCH($L595,$E:$E,0))</f>
        <v>Monthly</v>
      </c>
      <c r="O595" s="23" t="str">
        <f>INDEX('Step 2-12'!$W:$W,MATCH('Step 2-12'!$B595,'Step 2-12'!$R:$R,0))</f>
        <v>Retail</v>
      </c>
      <c r="P595" s="23" t="str">
        <f>INDEX('Step 2-12'!$Z:$Z,MATCH('Step 2-12'!$B595,'Step 2-12'!$R:$R,0))</f>
        <v>Email</v>
      </c>
      <c r="AG595" t="s">
        <v>2387</v>
      </c>
      <c r="AH595" t="s">
        <v>1545</v>
      </c>
      <c r="AI595" t="s">
        <v>1549</v>
      </c>
      <c r="AJ595" s="1">
        <v>45364</v>
      </c>
      <c r="AK595" t="s">
        <v>86</v>
      </c>
      <c r="AL595" t="s">
        <v>18</v>
      </c>
      <c r="AM595">
        <v>315</v>
      </c>
      <c r="AN595">
        <v>267.75</v>
      </c>
      <c r="AO595" s="24" t="str">
        <f>INDEX('Step 2-12'!$Z:$Z,MATCH('Step 2-12'!$AH595,'Step 2-12'!$R:$R,0))</f>
        <v>Affiliate</v>
      </c>
      <c r="AP595" s="24" t="str">
        <f>INDEX('Step 2-12'!$V:$V,MATCH('Step 2-12'!$AH595,'Step 2-12'!$R:$R,0))</f>
        <v>Europe</v>
      </c>
      <c r="AQ595" s="24" t="str">
        <f>INDEX('Step 2-12'!$W:$W,MATCH('Step 2-12'!$AH595,'Step 2-12'!$R:$R,0))</f>
        <v>Education</v>
      </c>
      <c r="AR595" s="24" t="str">
        <f>INDEX('Step 2-12'!$X:$X,MATCH('Step 2-12'!$AH595,'Step 2-12'!$R:$R,0))</f>
        <v>SMBs</v>
      </c>
      <c r="AS595" s="23" t="str">
        <f>INDEX('Step 2-12'!$AA:$AA,MATCH('Step 2-12'!$AH595,'Step 2-12'!$R:$R,0))</f>
        <v>Basic</v>
      </c>
      <c r="AT595" s="23" t="str">
        <f>INDEX('Step 2-12'!$AB:$AB,MATCH('Step 2-12'!$AH595,'Step 2-12'!$R:$R,0))</f>
        <v>Monthly</v>
      </c>
      <c r="AU595" s="23" t="str">
        <f>INDEX($J$20:$J$1603,MATCH($AH595,$B$20:$B$1603,0))</f>
        <v/>
      </c>
    </row>
    <row r="596" spans="1:47" x14ac:dyDescent="0.25">
      <c r="A596" t="s">
        <v>668</v>
      </c>
      <c r="B596" t="s">
        <v>640</v>
      </c>
      <c r="C596" t="s">
        <v>50</v>
      </c>
      <c r="D596" t="s">
        <v>18</v>
      </c>
      <c r="E596" s="1">
        <v>45534</v>
      </c>
      <c r="F596" s="1">
        <v>45564</v>
      </c>
      <c r="G596" t="s">
        <v>19</v>
      </c>
      <c r="H596">
        <v>135</v>
      </c>
      <c r="I596" s="23" t="str">
        <f>IF(AND(E596&lt;=EOMONTH('Step 1'!$C$7,0),F596&gt;='Step 1'!$C$7),"Yes","No")</f>
        <v>No</v>
      </c>
      <c r="J596" s="23" t="str">
        <f>IF(I596="Yes",IF(COUNTIFS($B$21:$B596,B596,$I$21:$I596,"Yes")=1,"Yes",""),"")</f>
        <v/>
      </c>
      <c r="K596" s="23" t="str">
        <f>IF(J596="Yes",IF(COUNTIFS($B:$B,B596,$F:$F,"&gt;="&amp;'Step 1'!$C$8)&gt;0,"Retained","Churned"),"")</f>
        <v/>
      </c>
      <c r="L596" s="24">
        <f>_xlfn.MINIFS($E:$E,$B:$B,B596)</f>
        <v>44666</v>
      </c>
      <c r="M596" s="24" t="str">
        <f>INDEX($C:$C,MATCH($L596,$E:$E,0))</f>
        <v>Basic</v>
      </c>
      <c r="N596" s="24" t="str">
        <f>INDEX($D:$D,MATCH($L596,$E:$E,0))</f>
        <v>Monthly</v>
      </c>
      <c r="O596" s="23" t="str">
        <f>INDEX('Step 2-12'!$W:$W,MATCH('Step 2-12'!$B596,'Step 2-12'!$R:$R,0))</f>
        <v>Retail</v>
      </c>
      <c r="P596" s="23" t="str">
        <f>INDEX('Step 2-12'!$Z:$Z,MATCH('Step 2-12'!$B596,'Step 2-12'!$R:$R,0))</f>
        <v>Email</v>
      </c>
      <c r="AG596" t="s">
        <v>2388</v>
      </c>
      <c r="AH596" t="s">
        <v>1545</v>
      </c>
      <c r="AI596" t="s">
        <v>1550</v>
      </c>
      <c r="AJ596" s="1">
        <v>45366</v>
      </c>
      <c r="AK596" t="s">
        <v>86</v>
      </c>
      <c r="AL596" t="s">
        <v>18</v>
      </c>
      <c r="AM596">
        <v>315</v>
      </c>
      <c r="AN596">
        <v>267.75</v>
      </c>
      <c r="AO596" s="24" t="str">
        <f>INDEX('Step 2-12'!$Z:$Z,MATCH('Step 2-12'!$AH596,'Step 2-12'!$R:$R,0))</f>
        <v>Affiliate</v>
      </c>
      <c r="AP596" s="24" t="str">
        <f>INDEX('Step 2-12'!$V:$V,MATCH('Step 2-12'!$AH596,'Step 2-12'!$R:$R,0))</f>
        <v>Europe</v>
      </c>
      <c r="AQ596" s="24" t="str">
        <f>INDEX('Step 2-12'!$W:$W,MATCH('Step 2-12'!$AH596,'Step 2-12'!$R:$R,0))</f>
        <v>Education</v>
      </c>
      <c r="AR596" s="24" t="str">
        <f>INDEX('Step 2-12'!$X:$X,MATCH('Step 2-12'!$AH596,'Step 2-12'!$R:$R,0))</f>
        <v>SMBs</v>
      </c>
      <c r="AS596" s="23" t="str">
        <f>INDEX('Step 2-12'!$AA:$AA,MATCH('Step 2-12'!$AH596,'Step 2-12'!$R:$R,0))</f>
        <v>Basic</v>
      </c>
      <c r="AT596" s="23" t="str">
        <f>INDEX('Step 2-12'!$AB:$AB,MATCH('Step 2-12'!$AH596,'Step 2-12'!$R:$R,0))</f>
        <v>Monthly</v>
      </c>
      <c r="AU596" s="23" t="str">
        <f>INDEX($J$20:$J$1603,MATCH($AH596,$B$20:$B$1603,0))</f>
        <v/>
      </c>
    </row>
    <row r="597" spans="1:47" x14ac:dyDescent="0.25">
      <c r="A597" t="s">
        <v>669</v>
      </c>
      <c r="B597" t="s">
        <v>640</v>
      </c>
      <c r="C597" t="s">
        <v>50</v>
      </c>
      <c r="D597" t="s">
        <v>18</v>
      </c>
      <c r="E597" s="1">
        <v>45565</v>
      </c>
      <c r="F597" s="1">
        <v>45595</v>
      </c>
      <c r="G597" t="s">
        <v>55</v>
      </c>
      <c r="H597">
        <v>135</v>
      </c>
      <c r="I597" s="23" t="str">
        <f>IF(AND(E597&lt;=EOMONTH('Step 1'!$C$7,0),F597&gt;='Step 1'!$C$7),"Yes","No")</f>
        <v>No</v>
      </c>
      <c r="J597" s="23" t="str">
        <f>IF(I597="Yes",IF(COUNTIFS($B$21:$B597,B597,$I$21:$I597,"Yes")=1,"Yes",""),"")</f>
        <v/>
      </c>
      <c r="K597" s="23" t="str">
        <f>IF(J597="Yes",IF(COUNTIFS($B:$B,B597,$F:$F,"&gt;="&amp;'Step 1'!$C$8)&gt;0,"Retained","Churned"),"")</f>
        <v/>
      </c>
      <c r="L597" s="24">
        <f>_xlfn.MINIFS($E:$E,$B:$B,B597)</f>
        <v>44666</v>
      </c>
      <c r="M597" s="24" t="str">
        <f>INDEX($C:$C,MATCH($L597,$E:$E,0))</f>
        <v>Basic</v>
      </c>
      <c r="N597" s="24" t="str">
        <f>INDEX($D:$D,MATCH($L597,$E:$E,0))</f>
        <v>Monthly</v>
      </c>
      <c r="O597" s="23" t="str">
        <f>INDEX('Step 2-12'!$W:$W,MATCH('Step 2-12'!$B597,'Step 2-12'!$R:$R,0))</f>
        <v>Retail</v>
      </c>
      <c r="P597" s="23" t="str">
        <f>INDEX('Step 2-12'!$Z:$Z,MATCH('Step 2-12'!$B597,'Step 2-12'!$R:$R,0))</f>
        <v>Email</v>
      </c>
      <c r="AG597" t="s">
        <v>2389</v>
      </c>
      <c r="AH597" t="s">
        <v>1545</v>
      </c>
      <c r="AI597" t="s">
        <v>1551</v>
      </c>
      <c r="AJ597" s="1">
        <v>45397</v>
      </c>
      <c r="AK597" t="s">
        <v>86</v>
      </c>
      <c r="AL597" t="s">
        <v>18</v>
      </c>
      <c r="AM597">
        <v>315</v>
      </c>
      <c r="AN597">
        <v>267.75</v>
      </c>
      <c r="AO597" s="24" t="str">
        <f>INDEX('Step 2-12'!$Z:$Z,MATCH('Step 2-12'!$AH597,'Step 2-12'!$R:$R,0))</f>
        <v>Affiliate</v>
      </c>
      <c r="AP597" s="24" t="str">
        <f>INDEX('Step 2-12'!$V:$V,MATCH('Step 2-12'!$AH597,'Step 2-12'!$R:$R,0))</f>
        <v>Europe</v>
      </c>
      <c r="AQ597" s="24" t="str">
        <f>INDEX('Step 2-12'!$W:$W,MATCH('Step 2-12'!$AH597,'Step 2-12'!$R:$R,0))</f>
        <v>Education</v>
      </c>
      <c r="AR597" s="24" t="str">
        <f>INDEX('Step 2-12'!$X:$X,MATCH('Step 2-12'!$AH597,'Step 2-12'!$R:$R,0))</f>
        <v>SMBs</v>
      </c>
      <c r="AS597" s="23" t="str">
        <f>INDEX('Step 2-12'!$AA:$AA,MATCH('Step 2-12'!$AH597,'Step 2-12'!$R:$R,0))</f>
        <v>Basic</v>
      </c>
      <c r="AT597" s="23" t="str">
        <f>INDEX('Step 2-12'!$AB:$AB,MATCH('Step 2-12'!$AH597,'Step 2-12'!$R:$R,0))</f>
        <v>Monthly</v>
      </c>
      <c r="AU597" s="23" t="str">
        <f>INDEX($J$20:$J$1603,MATCH($AH597,$B$20:$B$1603,0))</f>
        <v/>
      </c>
    </row>
    <row r="598" spans="1:47" x14ac:dyDescent="0.25">
      <c r="A598" t="s">
        <v>670</v>
      </c>
      <c r="B598" t="s">
        <v>640</v>
      </c>
      <c r="C598" t="s">
        <v>17</v>
      </c>
      <c r="D598" t="s">
        <v>18</v>
      </c>
      <c r="E598" s="1">
        <v>45596</v>
      </c>
      <c r="F598" s="1">
        <v>45623</v>
      </c>
      <c r="G598" t="s">
        <v>47</v>
      </c>
      <c r="H598">
        <v>75</v>
      </c>
      <c r="I598" s="23" t="str">
        <f>IF(AND(E598&lt;=EOMONTH('Step 1'!$C$7,0),F598&gt;='Step 1'!$C$7),"Yes","No")</f>
        <v>No</v>
      </c>
      <c r="J598" s="23" t="str">
        <f>IF(I598="Yes",IF(COUNTIFS($B$21:$B598,B598,$I$21:$I598,"Yes")=1,"Yes",""),"")</f>
        <v/>
      </c>
      <c r="K598" s="23" t="str">
        <f>IF(J598="Yes",IF(COUNTIFS($B:$B,B598,$F:$F,"&gt;="&amp;'Step 1'!$C$8)&gt;0,"Retained","Churned"),"")</f>
        <v/>
      </c>
      <c r="L598" s="24">
        <f>_xlfn.MINIFS($E:$E,$B:$B,B598)</f>
        <v>44666</v>
      </c>
      <c r="M598" s="24" t="str">
        <f>INDEX($C:$C,MATCH($L598,$E:$E,0))</f>
        <v>Basic</v>
      </c>
      <c r="N598" s="24" t="str">
        <f>INDEX($D:$D,MATCH($L598,$E:$E,0))</f>
        <v>Monthly</v>
      </c>
      <c r="O598" s="23" t="str">
        <f>INDEX('Step 2-12'!$W:$W,MATCH('Step 2-12'!$B598,'Step 2-12'!$R:$R,0))</f>
        <v>Retail</v>
      </c>
      <c r="P598" s="23" t="str">
        <f>INDEX('Step 2-12'!$Z:$Z,MATCH('Step 2-12'!$B598,'Step 2-12'!$R:$R,0))</f>
        <v>Email</v>
      </c>
      <c r="AG598" t="s">
        <v>2390</v>
      </c>
      <c r="AH598" t="s">
        <v>1545</v>
      </c>
      <c r="AI598" t="s">
        <v>1551</v>
      </c>
      <c r="AJ598" s="1">
        <v>45427</v>
      </c>
      <c r="AK598" t="s">
        <v>86</v>
      </c>
      <c r="AL598" t="s">
        <v>18</v>
      </c>
      <c r="AM598">
        <v>315</v>
      </c>
      <c r="AN598">
        <v>267.75</v>
      </c>
      <c r="AO598" s="24" t="str">
        <f>INDEX('Step 2-12'!$Z:$Z,MATCH('Step 2-12'!$AH598,'Step 2-12'!$R:$R,0))</f>
        <v>Affiliate</v>
      </c>
      <c r="AP598" s="24" t="str">
        <f>INDEX('Step 2-12'!$V:$V,MATCH('Step 2-12'!$AH598,'Step 2-12'!$R:$R,0))</f>
        <v>Europe</v>
      </c>
      <c r="AQ598" s="24" t="str">
        <f>INDEX('Step 2-12'!$W:$W,MATCH('Step 2-12'!$AH598,'Step 2-12'!$R:$R,0))</f>
        <v>Education</v>
      </c>
      <c r="AR598" s="24" t="str">
        <f>INDEX('Step 2-12'!$X:$X,MATCH('Step 2-12'!$AH598,'Step 2-12'!$R:$R,0))</f>
        <v>SMBs</v>
      </c>
      <c r="AS598" s="23" t="str">
        <f>INDEX('Step 2-12'!$AA:$AA,MATCH('Step 2-12'!$AH598,'Step 2-12'!$R:$R,0))</f>
        <v>Basic</v>
      </c>
      <c r="AT598" s="23" t="str">
        <f>INDEX('Step 2-12'!$AB:$AB,MATCH('Step 2-12'!$AH598,'Step 2-12'!$R:$R,0))</f>
        <v>Monthly</v>
      </c>
      <c r="AU598" s="23" t="str">
        <f>INDEX($J$20:$J$1603,MATCH($AH598,$B$20:$B$1603,0))</f>
        <v/>
      </c>
    </row>
    <row r="599" spans="1:47" x14ac:dyDescent="0.25">
      <c r="A599" t="s">
        <v>671</v>
      </c>
      <c r="B599" t="s">
        <v>672</v>
      </c>
      <c r="C599" t="s">
        <v>17</v>
      </c>
      <c r="D599" t="s">
        <v>51</v>
      </c>
      <c r="E599" s="1">
        <v>44835</v>
      </c>
      <c r="F599" s="1">
        <v>44913</v>
      </c>
      <c r="G599" t="s">
        <v>47</v>
      </c>
      <c r="H599">
        <v>50</v>
      </c>
      <c r="I599" s="23" t="str">
        <f>IF(AND(E599&lt;=EOMONTH('Step 1'!$C$7,0),F599&gt;='Step 1'!$C$7),"Yes","No")</f>
        <v>No</v>
      </c>
      <c r="J599" s="23" t="str">
        <f>IF(I599="Yes",IF(COUNTIFS($B$21:$B599,B599,$I$21:$I599,"Yes")=1,"Yes",""),"")</f>
        <v/>
      </c>
      <c r="K599" s="23" t="str">
        <f>IF(J599="Yes",IF(COUNTIFS($B:$B,B599,$F:$F,"&gt;="&amp;'Step 1'!$C$8)&gt;0,"Retained","Churned"),"")</f>
        <v/>
      </c>
      <c r="L599" s="24">
        <f>_xlfn.MINIFS($E:$E,$B:$B,B599)</f>
        <v>44835</v>
      </c>
      <c r="M599" s="24" t="str">
        <f>INDEX($C:$C,MATCH($L599,$E:$E,0))</f>
        <v>Basic</v>
      </c>
      <c r="N599" s="24" t="str">
        <f>INDEX($D:$D,MATCH($L599,$E:$E,0))</f>
        <v>Annual</v>
      </c>
      <c r="O599" s="23" t="str">
        <f>INDEX('Step 2-12'!$W:$W,MATCH('Step 2-12'!$B599,'Step 2-12'!$R:$R,0))</f>
        <v>Healthcare</v>
      </c>
      <c r="P599" s="23" t="str">
        <f>INDEX('Step 2-12'!$Z:$Z,MATCH('Step 2-12'!$B599,'Step 2-12'!$R:$R,0))</f>
        <v>Social Media</v>
      </c>
      <c r="AG599" t="s">
        <v>2391</v>
      </c>
      <c r="AH599" t="s">
        <v>1545</v>
      </c>
      <c r="AI599" t="s">
        <v>1552</v>
      </c>
      <c r="AJ599" s="1">
        <v>45428</v>
      </c>
      <c r="AK599" t="s">
        <v>86</v>
      </c>
      <c r="AL599" t="s">
        <v>18</v>
      </c>
      <c r="AM599">
        <v>315</v>
      </c>
      <c r="AN599">
        <v>267.75</v>
      </c>
      <c r="AO599" s="24" t="str">
        <f>INDEX('Step 2-12'!$Z:$Z,MATCH('Step 2-12'!$AH599,'Step 2-12'!$R:$R,0))</f>
        <v>Affiliate</v>
      </c>
      <c r="AP599" s="24" t="str">
        <f>INDEX('Step 2-12'!$V:$V,MATCH('Step 2-12'!$AH599,'Step 2-12'!$R:$R,0))</f>
        <v>Europe</v>
      </c>
      <c r="AQ599" s="24" t="str">
        <f>INDEX('Step 2-12'!$W:$W,MATCH('Step 2-12'!$AH599,'Step 2-12'!$R:$R,0))</f>
        <v>Education</v>
      </c>
      <c r="AR599" s="24" t="str">
        <f>INDEX('Step 2-12'!$X:$X,MATCH('Step 2-12'!$AH599,'Step 2-12'!$R:$R,0))</f>
        <v>SMBs</v>
      </c>
      <c r="AS599" s="23" t="str">
        <f>INDEX('Step 2-12'!$AA:$AA,MATCH('Step 2-12'!$AH599,'Step 2-12'!$R:$R,0))</f>
        <v>Basic</v>
      </c>
      <c r="AT599" s="23" t="str">
        <f>INDEX('Step 2-12'!$AB:$AB,MATCH('Step 2-12'!$AH599,'Step 2-12'!$R:$R,0))</f>
        <v>Monthly</v>
      </c>
      <c r="AU599" s="23" t="str">
        <f>INDEX($J$20:$J$1603,MATCH($AH599,$B$20:$B$1603,0))</f>
        <v/>
      </c>
    </row>
    <row r="600" spans="1:47" x14ac:dyDescent="0.25">
      <c r="A600" t="s">
        <v>673</v>
      </c>
      <c r="B600" t="s">
        <v>674</v>
      </c>
      <c r="C600" t="s">
        <v>17</v>
      </c>
      <c r="D600" t="s">
        <v>18</v>
      </c>
      <c r="E600" s="1">
        <v>44736</v>
      </c>
      <c r="F600" s="1">
        <v>44766</v>
      </c>
      <c r="G600" t="s">
        <v>19</v>
      </c>
      <c r="H600">
        <v>75</v>
      </c>
      <c r="I600" s="23" t="str">
        <f>IF(AND(E600&lt;=EOMONTH('Step 1'!$C$7,0),F600&gt;='Step 1'!$C$7),"Yes","No")</f>
        <v>No</v>
      </c>
      <c r="J600" s="23" t="str">
        <f>IF(I600="Yes",IF(COUNTIFS($B$21:$B600,B600,$I$21:$I600,"Yes")=1,"Yes",""),"")</f>
        <v/>
      </c>
      <c r="K600" s="23" t="str">
        <f>IF(J600="Yes",IF(COUNTIFS($B:$B,B600,$F:$F,"&gt;="&amp;'Step 1'!$C$8)&gt;0,"Retained","Churned"),"")</f>
        <v/>
      </c>
      <c r="L600" s="24">
        <f>_xlfn.MINIFS($E:$E,$B:$B,B600)</f>
        <v>44736</v>
      </c>
      <c r="M600" s="24" t="str">
        <f>INDEX($C:$C,MATCH($L600,$E:$E,0))</f>
        <v>Basic</v>
      </c>
      <c r="N600" s="24" t="str">
        <f>INDEX($D:$D,MATCH($L600,$E:$E,0))</f>
        <v>Monthly</v>
      </c>
      <c r="O600" s="23" t="str">
        <f>INDEX('Step 2-12'!$W:$W,MATCH('Step 2-12'!$B600,'Step 2-12'!$R:$R,0))</f>
        <v>Retail</v>
      </c>
      <c r="P600" s="23" t="str">
        <f>INDEX('Step 2-12'!$Z:$Z,MATCH('Step 2-12'!$B600,'Step 2-12'!$R:$R,0))</f>
        <v>Social Media</v>
      </c>
      <c r="AG600" t="s">
        <v>2392</v>
      </c>
      <c r="AH600" t="s">
        <v>1545</v>
      </c>
      <c r="AI600" t="s">
        <v>1553</v>
      </c>
      <c r="AJ600" s="1">
        <v>45459</v>
      </c>
      <c r="AK600" t="s">
        <v>86</v>
      </c>
      <c r="AL600" t="s">
        <v>18</v>
      </c>
      <c r="AM600">
        <v>315</v>
      </c>
      <c r="AN600">
        <v>267.75</v>
      </c>
      <c r="AO600" s="24" t="str">
        <f>INDEX('Step 2-12'!$Z:$Z,MATCH('Step 2-12'!$AH600,'Step 2-12'!$R:$R,0))</f>
        <v>Affiliate</v>
      </c>
      <c r="AP600" s="24" t="str">
        <f>INDEX('Step 2-12'!$V:$V,MATCH('Step 2-12'!$AH600,'Step 2-12'!$R:$R,0))</f>
        <v>Europe</v>
      </c>
      <c r="AQ600" s="24" t="str">
        <f>INDEX('Step 2-12'!$W:$W,MATCH('Step 2-12'!$AH600,'Step 2-12'!$R:$R,0))</f>
        <v>Education</v>
      </c>
      <c r="AR600" s="24" t="str">
        <f>INDEX('Step 2-12'!$X:$X,MATCH('Step 2-12'!$AH600,'Step 2-12'!$R:$R,0))</f>
        <v>SMBs</v>
      </c>
      <c r="AS600" s="23" t="str">
        <f>INDEX('Step 2-12'!$AA:$AA,MATCH('Step 2-12'!$AH600,'Step 2-12'!$R:$R,0))</f>
        <v>Basic</v>
      </c>
      <c r="AT600" s="23" t="str">
        <f>INDEX('Step 2-12'!$AB:$AB,MATCH('Step 2-12'!$AH600,'Step 2-12'!$R:$R,0))</f>
        <v>Monthly</v>
      </c>
      <c r="AU600" s="23" t="str">
        <f>INDEX($J$20:$J$1603,MATCH($AH600,$B$20:$B$1603,0))</f>
        <v/>
      </c>
    </row>
    <row r="601" spans="1:47" x14ac:dyDescent="0.25">
      <c r="A601" t="s">
        <v>675</v>
      </c>
      <c r="B601" t="s">
        <v>674</v>
      </c>
      <c r="C601" t="s">
        <v>17</v>
      </c>
      <c r="D601" t="s">
        <v>18</v>
      </c>
      <c r="E601" s="1">
        <v>44767</v>
      </c>
      <c r="F601" s="1">
        <v>44797</v>
      </c>
      <c r="G601" t="s">
        <v>19</v>
      </c>
      <c r="H601">
        <v>75</v>
      </c>
      <c r="I601" s="23" t="str">
        <f>IF(AND(E601&lt;=EOMONTH('Step 1'!$C$7,0),F601&gt;='Step 1'!$C$7),"Yes","No")</f>
        <v>No</v>
      </c>
      <c r="J601" s="23" t="str">
        <f>IF(I601="Yes",IF(COUNTIFS($B$21:$B601,B601,$I$21:$I601,"Yes")=1,"Yes",""),"")</f>
        <v/>
      </c>
      <c r="K601" s="23" t="str">
        <f>IF(J601="Yes",IF(COUNTIFS($B:$B,B601,$F:$F,"&gt;="&amp;'Step 1'!$C$8)&gt;0,"Retained","Churned"),"")</f>
        <v/>
      </c>
      <c r="L601" s="24">
        <f>_xlfn.MINIFS($E:$E,$B:$B,B601)</f>
        <v>44736</v>
      </c>
      <c r="M601" s="24" t="str">
        <f>INDEX($C:$C,MATCH($L601,$E:$E,0))</f>
        <v>Basic</v>
      </c>
      <c r="N601" s="24" t="str">
        <f>INDEX($D:$D,MATCH($L601,$E:$E,0))</f>
        <v>Monthly</v>
      </c>
      <c r="O601" s="23" t="str">
        <f>INDEX('Step 2-12'!$W:$W,MATCH('Step 2-12'!$B601,'Step 2-12'!$R:$R,0))</f>
        <v>Retail</v>
      </c>
      <c r="P601" s="23" t="str">
        <f>INDEX('Step 2-12'!$Z:$Z,MATCH('Step 2-12'!$B601,'Step 2-12'!$R:$R,0))</f>
        <v>Social Media</v>
      </c>
      <c r="AG601" t="s">
        <v>2393</v>
      </c>
      <c r="AH601" t="s">
        <v>1545</v>
      </c>
      <c r="AI601" t="s">
        <v>1553</v>
      </c>
      <c r="AJ601" s="1">
        <v>45489</v>
      </c>
      <c r="AK601" t="s">
        <v>86</v>
      </c>
      <c r="AL601" t="s">
        <v>18</v>
      </c>
      <c r="AM601">
        <v>315</v>
      </c>
      <c r="AN601">
        <v>267.75</v>
      </c>
      <c r="AO601" s="24" t="str">
        <f>INDEX('Step 2-12'!$Z:$Z,MATCH('Step 2-12'!$AH601,'Step 2-12'!$R:$R,0))</f>
        <v>Affiliate</v>
      </c>
      <c r="AP601" s="24" t="str">
        <f>INDEX('Step 2-12'!$V:$V,MATCH('Step 2-12'!$AH601,'Step 2-12'!$R:$R,0))</f>
        <v>Europe</v>
      </c>
      <c r="AQ601" s="24" t="str">
        <f>INDEX('Step 2-12'!$W:$W,MATCH('Step 2-12'!$AH601,'Step 2-12'!$R:$R,0))</f>
        <v>Education</v>
      </c>
      <c r="AR601" s="24" t="str">
        <f>INDEX('Step 2-12'!$X:$X,MATCH('Step 2-12'!$AH601,'Step 2-12'!$R:$R,0))</f>
        <v>SMBs</v>
      </c>
      <c r="AS601" s="23" t="str">
        <f>INDEX('Step 2-12'!$AA:$AA,MATCH('Step 2-12'!$AH601,'Step 2-12'!$R:$R,0))</f>
        <v>Basic</v>
      </c>
      <c r="AT601" s="23" t="str">
        <f>INDEX('Step 2-12'!$AB:$AB,MATCH('Step 2-12'!$AH601,'Step 2-12'!$R:$R,0))</f>
        <v>Monthly</v>
      </c>
      <c r="AU601" s="23" t="str">
        <f>INDEX($J$20:$J$1603,MATCH($AH601,$B$20:$B$1603,0))</f>
        <v/>
      </c>
    </row>
    <row r="602" spans="1:47" x14ac:dyDescent="0.25">
      <c r="A602" t="s">
        <v>676</v>
      </c>
      <c r="B602" t="s">
        <v>674</v>
      </c>
      <c r="C602" t="s">
        <v>17</v>
      </c>
      <c r="D602" t="s">
        <v>18</v>
      </c>
      <c r="E602" s="1">
        <v>44798</v>
      </c>
      <c r="F602" s="1">
        <v>44828</v>
      </c>
      <c r="G602" t="s">
        <v>19</v>
      </c>
      <c r="H602">
        <v>75</v>
      </c>
      <c r="I602" s="23" t="str">
        <f>IF(AND(E602&lt;=EOMONTH('Step 1'!$C$7,0),F602&gt;='Step 1'!$C$7),"Yes","No")</f>
        <v>No</v>
      </c>
      <c r="J602" s="23" t="str">
        <f>IF(I602="Yes",IF(COUNTIFS($B$21:$B602,B602,$I$21:$I602,"Yes")=1,"Yes",""),"")</f>
        <v/>
      </c>
      <c r="K602" s="23" t="str">
        <f>IF(J602="Yes",IF(COUNTIFS($B:$B,B602,$F:$F,"&gt;="&amp;'Step 1'!$C$8)&gt;0,"Retained","Churned"),"")</f>
        <v/>
      </c>
      <c r="L602" s="24">
        <f>_xlfn.MINIFS($E:$E,$B:$B,B602)</f>
        <v>44736</v>
      </c>
      <c r="M602" s="24" t="str">
        <f>INDEX($C:$C,MATCH($L602,$E:$E,0))</f>
        <v>Basic</v>
      </c>
      <c r="N602" s="24" t="str">
        <f>INDEX($D:$D,MATCH($L602,$E:$E,0))</f>
        <v>Monthly</v>
      </c>
      <c r="O602" s="23" t="str">
        <f>INDEX('Step 2-12'!$W:$W,MATCH('Step 2-12'!$B602,'Step 2-12'!$R:$R,0))</f>
        <v>Retail</v>
      </c>
      <c r="P602" s="23" t="str">
        <f>INDEX('Step 2-12'!$Z:$Z,MATCH('Step 2-12'!$B602,'Step 2-12'!$R:$R,0))</f>
        <v>Social Media</v>
      </c>
      <c r="AG602" t="s">
        <v>2394</v>
      </c>
      <c r="AH602" t="s">
        <v>1545</v>
      </c>
      <c r="AI602" t="s">
        <v>1554</v>
      </c>
      <c r="AJ602" s="1">
        <v>45490</v>
      </c>
      <c r="AK602" t="s">
        <v>86</v>
      </c>
      <c r="AL602" t="s">
        <v>18</v>
      </c>
      <c r="AM602">
        <v>315</v>
      </c>
      <c r="AN602">
        <v>267.75</v>
      </c>
      <c r="AO602" s="24" t="str">
        <f>INDEX('Step 2-12'!$Z:$Z,MATCH('Step 2-12'!$AH602,'Step 2-12'!$R:$R,0))</f>
        <v>Affiliate</v>
      </c>
      <c r="AP602" s="24" t="str">
        <f>INDEX('Step 2-12'!$V:$V,MATCH('Step 2-12'!$AH602,'Step 2-12'!$R:$R,0))</f>
        <v>Europe</v>
      </c>
      <c r="AQ602" s="24" t="str">
        <f>INDEX('Step 2-12'!$W:$W,MATCH('Step 2-12'!$AH602,'Step 2-12'!$R:$R,0))</f>
        <v>Education</v>
      </c>
      <c r="AR602" s="24" t="str">
        <f>INDEX('Step 2-12'!$X:$X,MATCH('Step 2-12'!$AH602,'Step 2-12'!$R:$R,0))</f>
        <v>SMBs</v>
      </c>
      <c r="AS602" s="23" t="str">
        <f>INDEX('Step 2-12'!$AA:$AA,MATCH('Step 2-12'!$AH602,'Step 2-12'!$R:$R,0))</f>
        <v>Basic</v>
      </c>
      <c r="AT602" s="23" t="str">
        <f>INDEX('Step 2-12'!$AB:$AB,MATCH('Step 2-12'!$AH602,'Step 2-12'!$R:$R,0))</f>
        <v>Monthly</v>
      </c>
      <c r="AU602" s="23" t="str">
        <f>INDEX($J$20:$J$1603,MATCH($AH602,$B$20:$B$1603,0))</f>
        <v/>
      </c>
    </row>
    <row r="603" spans="1:47" x14ac:dyDescent="0.25">
      <c r="A603" t="s">
        <v>677</v>
      </c>
      <c r="B603" t="s">
        <v>674</v>
      </c>
      <c r="C603" t="s">
        <v>17</v>
      </c>
      <c r="D603" t="s">
        <v>18</v>
      </c>
      <c r="E603" s="1">
        <v>44829</v>
      </c>
      <c r="F603" s="1">
        <v>44859</v>
      </c>
      <c r="G603" t="s">
        <v>19</v>
      </c>
      <c r="H603">
        <v>75</v>
      </c>
      <c r="I603" s="23" t="str">
        <f>IF(AND(E603&lt;=EOMONTH('Step 1'!$C$7,0),F603&gt;='Step 1'!$C$7),"Yes","No")</f>
        <v>No</v>
      </c>
      <c r="J603" s="23" t="str">
        <f>IF(I603="Yes",IF(COUNTIFS($B$21:$B603,B603,$I$21:$I603,"Yes")=1,"Yes",""),"")</f>
        <v/>
      </c>
      <c r="K603" s="23" t="str">
        <f>IF(J603="Yes",IF(COUNTIFS($B:$B,B603,$F:$F,"&gt;="&amp;'Step 1'!$C$8)&gt;0,"Retained","Churned"),"")</f>
        <v/>
      </c>
      <c r="L603" s="24">
        <f>_xlfn.MINIFS($E:$E,$B:$B,B603)</f>
        <v>44736</v>
      </c>
      <c r="M603" s="24" t="str">
        <f>INDEX($C:$C,MATCH($L603,$E:$E,0))</f>
        <v>Basic</v>
      </c>
      <c r="N603" s="24" t="str">
        <f>INDEX($D:$D,MATCH($L603,$E:$E,0))</f>
        <v>Monthly</v>
      </c>
      <c r="O603" s="23" t="str">
        <f>INDEX('Step 2-12'!$W:$W,MATCH('Step 2-12'!$B603,'Step 2-12'!$R:$R,0))</f>
        <v>Retail</v>
      </c>
      <c r="P603" s="23" t="str">
        <f>INDEX('Step 2-12'!$Z:$Z,MATCH('Step 2-12'!$B603,'Step 2-12'!$R:$R,0))</f>
        <v>Social Media</v>
      </c>
      <c r="AG603" t="s">
        <v>2395</v>
      </c>
      <c r="AH603" t="s">
        <v>1545</v>
      </c>
      <c r="AI603" t="s">
        <v>1555</v>
      </c>
      <c r="AJ603" s="1">
        <v>45521</v>
      </c>
      <c r="AK603" t="s">
        <v>86</v>
      </c>
      <c r="AL603" t="s">
        <v>18</v>
      </c>
      <c r="AM603">
        <v>315</v>
      </c>
      <c r="AN603">
        <v>267.75</v>
      </c>
      <c r="AO603" s="24" t="str">
        <f>INDEX('Step 2-12'!$Z:$Z,MATCH('Step 2-12'!$AH603,'Step 2-12'!$R:$R,0))</f>
        <v>Affiliate</v>
      </c>
      <c r="AP603" s="24" t="str">
        <f>INDEX('Step 2-12'!$V:$V,MATCH('Step 2-12'!$AH603,'Step 2-12'!$R:$R,0))</f>
        <v>Europe</v>
      </c>
      <c r="AQ603" s="24" t="str">
        <f>INDEX('Step 2-12'!$W:$W,MATCH('Step 2-12'!$AH603,'Step 2-12'!$R:$R,0))</f>
        <v>Education</v>
      </c>
      <c r="AR603" s="24" t="str">
        <f>INDEX('Step 2-12'!$X:$X,MATCH('Step 2-12'!$AH603,'Step 2-12'!$R:$R,0))</f>
        <v>SMBs</v>
      </c>
      <c r="AS603" s="23" t="str">
        <f>INDEX('Step 2-12'!$AA:$AA,MATCH('Step 2-12'!$AH603,'Step 2-12'!$R:$R,0))</f>
        <v>Basic</v>
      </c>
      <c r="AT603" s="23" t="str">
        <f>INDEX('Step 2-12'!$AB:$AB,MATCH('Step 2-12'!$AH603,'Step 2-12'!$R:$R,0))</f>
        <v>Monthly</v>
      </c>
      <c r="AU603" s="23" t="str">
        <f>INDEX($J$20:$J$1603,MATCH($AH603,$B$20:$B$1603,0))</f>
        <v/>
      </c>
    </row>
    <row r="604" spans="1:47" x14ac:dyDescent="0.25">
      <c r="A604" t="s">
        <v>678</v>
      </c>
      <c r="B604" t="s">
        <v>674</v>
      </c>
      <c r="C604" t="s">
        <v>17</v>
      </c>
      <c r="D604" t="s">
        <v>18</v>
      </c>
      <c r="E604" s="1">
        <v>44860</v>
      </c>
      <c r="F604" s="1">
        <v>44890</v>
      </c>
      <c r="G604" t="s">
        <v>19</v>
      </c>
      <c r="H604">
        <v>75</v>
      </c>
      <c r="I604" s="23" t="str">
        <f>IF(AND(E604&lt;=EOMONTH('Step 1'!$C$7,0),F604&gt;='Step 1'!$C$7),"Yes","No")</f>
        <v>No</v>
      </c>
      <c r="J604" s="23" t="str">
        <f>IF(I604="Yes",IF(COUNTIFS($B$21:$B604,B604,$I$21:$I604,"Yes")=1,"Yes",""),"")</f>
        <v/>
      </c>
      <c r="K604" s="23" t="str">
        <f>IF(J604="Yes",IF(COUNTIFS($B:$B,B604,$F:$F,"&gt;="&amp;'Step 1'!$C$8)&gt;0,"Retained","Churned"),"")</f>
        <v/>
      </c>
      <c r="L604" s="24">
        <f>_xlfn.MINIFS($E:$E,$B:$B,B604)</f>
        <v>44736</v>
      </c>
      <c r="M604" s="24" t="str">
        <f>INDEX($C:$C,MATCH($L604,$E:$E,0))</f>
        <v>Basic</v>
      </c>
      <c r="N604" s="24" t="str">
        <f>INDEX($D:$D,MATCH($L604,$E:$E,0))</f>
        <v>Monthly</v>
      </c>
      <c r="O604" s="23" t="str">
        <f>INDEX('Step 2-12'!$W:$W,MATCH('Step 2-12'!$B604,'Step 2-12'!$R:$R,0))</f>
        <v>Retail</v>
      </c>
      <c r="P604" s="23" t="str">
        <f>INDEX('Step 2-12'!$Z:$Z,MATCH('Step 2-12'!$B604,'Step 2-12'!$R:$R,0))</f>
        <v>Social Media</v>
      </c>
      <c r="AG604" t="s">
        <v>2396</v>
      </c>
      <c r="AH604" t="s">
        <v>1545</v>
      </c>
      <c r="AI604" t="s">
        <v>1556</v>
      </c>
      <c r="AJ604" s="1">
        <v>45552</v>
      </c>
      <c r="AK604" t="s">
        <v>86</v>
      </c>
      <c r="AL604" t="s">
        <v>18</v>
      </c>
      <c r="AM604">
        <v>315</v>
      </c>
      <c r="AN604">
        <v>267.75</v>
      </c>
      <c r="AO604" s="24" t="str">
        <f>INDEX('Step 2-12'!$Z:$Z,MATCH('Step 2-12'!$AH604,'Step 2-12'!$R:$R,0))</f>
        <v>Affiliate</v>
      </c>
      <c r="AP604" s="24" t="str">
        <f>INDEX('Step 2-12'!$V:$V,MATCH('Step 2-12'!$AH604,'Step 2-12'!$R:$R,0))</f>
        <v>Europe</v>
      </c>
      <c r="AQ604" s="24" t="str">
        <f>INDEX('Step 2-12'!$W:$W,MATCH('Step 2-12'!$AH604,'Step 2-12'!$R:$R,0))</f>
        <v>Education</v>
      </c>
      <c r="AR604" s="24" t="str">
        <f>INDEX('Step 2-12'!$X:$X,MATCH('Step 2-12'!$AH604,'Step 2-12'!$R:$R,0))</f>
        <v>SMBs</v>
      </c>
      <c r="AS604" s="23" t="str">
        <f>INDEX('Step 2-12'!$AA:$AA,MATCH('Step 2-12'!$AH604,'Step 2-12'!$R:$R,0))</f>
        <v>Basic</v>
      </c>
      <c r="AT604" s="23" t="str">
        <f>INDEX('Step 2-12'!$AB:$AB,MATCH('Step 2-12'!$AH604,'Step 2-12'!$R:$R,0))</f>
        <v>Monthly</v>
      </c>
      <c r="AU604" s="23" t="str">
        <f>INDEX($J$20:$J$1603,MATCH($AH604,$B$20:$B$1603,0))</f>
        <v/>
      </c>
    </row>
    <row r="605" spans="1:47" x14ac:dyDescent="0.25">
      <c r="A605" t="s">
        <v>679</v>
      </c>
      <c r="B605" t="s">
        <v>674</v>
      </c>
      <c r="C605" t="s">
        <v>17</v>
      </c>
      <c r="D605" t="s">
        <v>18</v>
      </c>
      <c r="E605" s="1">
        <v>44891</v>
      </c>
      <c r="F605" s="1">
        <v>44921</v>
      </c>
      <c r="G605" t="s">
        <v>19</v>
      </c>
      <c r="H605">
        <v>75</v>
      </c>
      <c r="I605" s="23" t="str">
        <f>IF(AND(E605&lt;=EOMONTH('Step 1'!$C$7,0),F605&gt;='Step 1'!$C$7),"Yes","No")</f>
        <v>No</v>
      </c>
      <c r="J605" s="23" t="str">
        <f>IF(I605="Yes",IF(COUNTIFS($B$21:$B605,B605,$I$21:$I605,"Yes")=1,"Yes",""),"")</f>
        <v/>
      </c>
      <c r="K605" s="23" t="str">
        <f>IF(J605="Yes",IF(COUNTIFS($B:$B,B605,$F:$F,"&gt;="&amp;'Step 1'!$C$8)&gt;0,"Retained","Churned"),"")</f>
        <v/>
      </c>
      <c r="L605" s="24">
        <f>_xlfn.MINIFS($E:$E,$B:$B,B605)</f>
        <v>44736</v>
      </c>
      <c r="M605" s="24" t="str">
        <f>INDEX($C:$C,MATCH($L605,$E:$E,0))</f>
        <v>Basic</v>
      </c>
      <c r="N605" s="24" t="str">
        <f>INDEX($D:$D,MATCH($L605,$E:$E,0))</f>
        <v>Monthly</v>
      </c>
      <c r="O605" s="23" t="str">
        <f>INDEX('Step 2-12'!$W:$W,MATCH('Step 2-12'!$B605,'Step 2-12'!$R:$R,0))</f>
        <v>Retail</v>
      </c>
      <c r="P605" s="23" t="str">
        <f>INDEX('Step 2-12'!$Z:$Z,MATCH('Step 2-12'!$B605,'Step 2-12'!$R:$R,0))</f>
        <v>Social Media</v>
      </c>
      <c r="AG605" t="s">
        <v>2397</v>
      </c>
      <c r="AH605" t="s">
        <v>1545</v>
      </c>
      <c r="AI605" t="s">
        <v>1556</v>
      </c>
      <c r="AJ605" s="1">
        <v>45582</v>
      </c>
      <c r="AK605" t="s">
        <v>86</v>
      </c>
      <c r="AL605" t="s">
        <v>18</v>
      </c>
      <c r="AM605">
        <v>315</v>
      </c>
      <c r="AN605">
        <v>267.75</v>
      </c>
      <c r="AO605" s="24" t="str">
        <f>INDEX('Step 2-12'!$Z:$Z,MATCH('Step 2-12'!$AH605,'Step 2-12'!$R:$R,0))</f>
        <v>Affiliate</v>
      </c>
      <c r="AP605" s="24" t="str">
        <f>INDEX('Step 2-12'!$V:$V,MATCH('Step 2-12'!$AH605,'Step 2-12'!$R:$R,0))</f>
        <v>Europe</v>
      </c>
      <c r="AQ605" s="24" t="str">
        <f>INDEX('Step 2-12'!$W:$W,MATCH('Step 2-12'!$AH605,'Step 2-12'!$R:$R,0))</f>
        <v>Education</v>
      </c>
      <c r="AR605" s="24" t="str">
        <f>INDEX('Step 2-12'!$X:$X,MATCH('Step 2-12'!$AH605,'Step 2-12'!$R:$R,0))</f>
        <v>SMBs</v>
      </c>
      <c r="AS605" s="23" t="str">
        <f>INDEX('Step 2-12'!$AA:$AA,MATCH('Step 2-12'!$AH605,'Step 2-12'!$R:$R,0))</f>
        <v>Basic</v>
      </c>
      <c r="AT605" s="23" t="str">
        <f>INDEX('Step 2-12'!$AB:$AB,MATCH('Step 2-12'!$AH605,'Step 2-12'!$R:$R,0))</f>
        <v>Monthly</v>
      </c>
      <c r="AU605" s="23" t="str">
        <f>INDEX($J$20:$J$1603,MATCH($AH605,$B$20:$B$1603,0))</f>
        <v/>
      </c>
    </row>
    <row r="606" spans="1:47" x14ac:dyDescent="0.25">
      <c r="A606" t="s">
        <v>680</v>
      </c>
      <c r="B606" t="s">
        <v>674</v>
      </c>
      <c r="C606" t="s">
        <v>17</v>
      </c>
      <c r="D606" t="s">
        <v>18</v>
      </c>
      <c r="E606" s="1">
        <v>44922</v>
      </c>
      <c r="F606" s="1">
        <v>44952</v>
      </c>
      <c r="G606" t="s">
        <v>19</v>
      </c>
      <c r="H606">
        <v>75</v>
      </c>
      <c r="I606" s="23" t="str">
        <f>IF(AND(E606&lt;=EOMONTH('Step 1'!$C$7,0),F606&gt;='Step 1'!$C$7),"Yes","No")</f>
        <v>Yes</v>
      </c>
      <c r="J606" s="23" t="str">
        <f>IF(I606="Yes",IF(COUNTIFS($B$21:$B606,B606,$I$21:$I606,"Yes")=1,"Yes",""),"")</f>
        <v>Yes</v>
      </c>
      <c r="K606" s="23" t="str">
        <f>IF(J606="Yes",IF(COUNTIFS($B:$B,B606,$F:$F,"&gt;="&amp;'Step 1'!$C$8)&gt;0,"Retained","Churned"),"")</f>
        <v>Retained</v>
      </c>
      <c r="L606" s="24">
        <f>_xlfn.MINIFS($E:$E,$B:$B,B606)</f>
        <v>44736</v>
      </c>
      <c r="M606" s="24" t="str">
        <f>INDEX($C:$C,MATCH($L606,$E:$E,0))</f>
        <v>Basic</v>
      </c>
      <c r="N606" s="24" t="str">
        <f>INDEX($D:$D,MATCH($L606,$E:$E,0))</f>
        <v>Monthly</v>
      </c>
      <c r="O606" s="23" t="str">
        <f>INDEX('Step 2-12'!$W:$W,MATCH('Step 2-12'!$B606,'Step 2-12'!$R:$R,0))</f>
        <v>Retail</v>
      </c>
      <c r="P606" s="23" t="str">
        <f>INDEX('Step 2-12'!$Z:$Z,MATCH('Step 2-12'!$B606,'Step 2-12'!$R:$R,0))</f>
        <v>Social Media</v>
      </c>
      <c r="AG606" t="s">
        <v>2398</v>
      </c>
      <c r="AH606" t="s">
        <v>1545</v>
      </c>
      <c r="AI606" t="s">
        <v>1557</v>
      </c>
      <c r="AJ606" s="1">
        <v>45583</v>
      </c>
      <c r="AK606" t="s">
        <v>86</v>
      </c>
      <c r="AL606" t="s">
        <v>18</v>
      </c>
      <c r="AM606">
        <v>315</v>
      </c>
      <c r="AN606">
        <v>267.75</v>
      </c>
      <c r="AO606" s="24" t="str">
        <f>INDEX('Step 2-12'!$Z:$Z,MATCH('Step 2-12'!$AH606,'Step 2-12'!$R:$R,0))</f>
        <v>Affiliate</v>
      </c>
      <c r="AP606" s="24" t="str">
        <f>INDEX('Step 2-12'!$V:$V,MATCH('Step 2-12'!$AH606,'Step 2-12'!$R:$R,0))</f>
        <v>Europe</v>
      </c>
      <c r="AQ606" s="24" t="str">
        <f>INDEX('Step 2-12'!$W:$W,MATCH('Step 2-12'!$AH606,'Step 2-12'!$R:$R,0))</f>
        <v>Education</v>
      </c>
      <c r="AR606" s="24" t="str">
        <f>INDEX('Step 2-12'!$X:$X,MATCH('Step 2-12'!$AH606,'Step 2-12'!$R:$R,0))</f>
        <v>SMBs</v>
      </c>
      <c r="AS606" s="23" t="str">
        <f>INDEX('Step 2-12'!$AA:$AA,MATCH('Step 2-12'!$AH606,'Step 2-12'!$R:$R,0))</f>
        <v>Basic</v>
      </c>
      <c r="AT606" s="23" t="str">
        <f>INDEX('Step 2-12'!$AB:$AB,MATCH('Step 2-12'!$AH606,'Step 2-12'!$R:$R,0))</f>
        <v>Monthly</v>
      </c>
      <c r="AU606" s="23" t="str">
        <f>INDEX($J$20:$J$1603,MATCH($AH606,$B$20:$B$1603,0))</f>
        <v/>
      </c>
    </row>
    <row r="607" spans="1:47" x14ac:dyDescent="0.25">
      <c r="A607" t="s">
        <v>681</v>
      </c>
      <c r="B607" t="s">
        <v>674</v>
      </c>
      <c r="C607" t="s">
        <v>17</v>
      </c>
      <c r="D607" t="s">
        <v>18</v>
      </c>
      <c r="E607" s="1">
        <v>44953</v>
      </c>
      <c r="F607" s="1">
        <v>44983</v>
      </c>
      <c r="G607" t="s">
        <v>19</v>
      </c>
      <c r="H607">
        <v>75</v>
      </c>
      <c r="I607" s="23" t="str">
        <f>IF(AND(E607&lt;=EOMONTH('Step 1'!$C$7,0),F607&gt;='Step 1'!$C$7),"Yes","No")</f>
        <v>Yes</v>
      </c>
      <c r="J607" s="23" t="str">
        <f>IF(I607="Yes",IF(COUNTIFS($B$21:$B607,B607,$I$21:$I607,"Yes")=1,"Yes",""),"")</f>
        <v/>
      </c>
      <c r="K607" s="23" t="str">
        <f>IF(J607="Yes",IF(COUNTIFS($B:$B,B607,$F:$F,"&gt;="&amp;'Step 1'!$C$8)&gt;0,"Retained","Churned"),"")</f>
        <v/>
      </c>
      <c r="L607" s="24">
        <f>_xlfn.MINIFS($E:$E,$B:$B,B607)</f>
        <v>44736</v>
      </c>
      <c r="M607" s="24" t="str">
        <f>INDEX($C:$C,MATCH($L607,$E:$E,0))</f>
        <v>Basic</v>
      </c>
      <c r="N607" s="24" t="str">
        <f>INDEX($D:$D,MATCH($L607,$E:$E,0))</f>
        <v>Monthly</v>
      </c>
      <c r="O607" s="23" t="str">
        <f>INDEX('Step 2-12'!$W:$W,MATCH('Step 2-12'!$B607,'Step 2-12'!$R:$R,0))</f>
        <v>Retail</v>
      </c>
      <c r="P607" s="23" t="str">
        <f>INDEX('Step 2-12'!$Z:$Z,MATCH('Step 2-12'!$B607,'Step 2-12'!$R:$R,0))</f>
        <v>Social Media</v>
      </c>
      <c r="AG607" t="s">
        <v>2399</v>
      </c>
      <c r="AH607" t="s">
        <v>1545</v>
      </c>
      <c r="AI607" t="s">
        <v>1558</v>
      </c>
      <c r="AJ607" s="1">
        <v>45614</v>
      </c>
      <c r="AK607" t="s">
        <v>86</v>
      </c>
      <c r="AL607" t="s">
        <v>18</v>
      </c>
      <c r="AM607">
        <v>315</v>
      </c>
      <c r="AN607">
        <v>267.75</v>
      </c>
      <c r="AO607" s="24" t="str">
        <f>INDEX('Step 2-12'!$Z:$Z,MATCH('Step 2-12'!$AH607,'Step 2-12'!$R:$R,0))</f>
        <v>Affiliate</v>
      </c>
      <c r="AP607" s="24" t="str">
        <f>INDEX('Step 2-12'!$V:$V,MATCH('Step 2-12'!$AH607,'Step 2-12'!$R:$R,0))</f>
        <v>Europe</v>
      </c>
      <c r="AQ607" s="24" t="str">
        <f>INDEX('Step 2-12'!$W:$W,MATCH('Step 2-12'!$AH607,'Step 2-12'!$R:$R,0))</f>
        <v>Education</v>
      </c>
      <c r="AR607" s="24" t="str">
        <f>INDEX('Step 2-12'!$X:$X,MATCH('Step 2-12'!$AH607,'Step 2-12'!$R:$R,0))</f>
        <v>SMBs</v>
      </c>
      <c r="AS607" s="23" t="str">
        <f>INDEX('Step 2-12'!$AA:$AA,MATCH('Step 2-12'!$AH607,'Step 2-12'!$R:$R,0))</f>
        <v>Basic</v>
      </c>
      <c r="AT607" s="23" t="str">
        <f>INDEX('Step 2-12'!$AB:$AB,MATCH('Step 2-12'!$AH607,'Step 2-12'!$R:$R,0))</f>
        <v>Monthly</v>
      </c>
      <c r="AU607" s="23" t="str">
        <f>INDEX($J$20:$J$1603,MATCH($AH607,$B$20:$B$1603,0))</f>
        <v/>
      </c>
    </row>
    <row r="608" spans="1:47" x14ac:dyDescent="0.25">
      <c r="A608" t="s">
        <v>682</v>
      </c>
      <c r="B608" t="s">
        <v>674</v>
      </c>
      <c r="C608" t="s">
        <v>17</v>
      </c>
      <c r="D608" t="s">
        <v>18</v>
      </c>
      <c r="E608" s="1">
        <v>44984</v>
      </c>
      <c r="F608" s="1">
        <v>45014</v>
      </c>
      <c r="G608" t="s">
        <v>19</v>
      </c>
      <c r="H608">
        <v>75</v>
      </c>
      <c r="I608" s="23" t="str">
        <f>IF(AND(E608&lt;=EOMONTH('Step 1'!$C$7,0),F608&gt;='Step 1'!$C$7),"Yes","No")</f>
        <v>No</v>
      </c>
      <c r="J608" s="23" t="str">
        <f>IF(I608="Yes",IF(COUNTIFS($B$21:$B608,B608,$I$21:$I608,"Yes")=1,"Yes",""),"")</f>
        <v/>
      </c>
      <c r="K608" s="23" t="str">
        <f>IF(J608="Yes",IF(COUNTIFS($B:$B,B608,$F:$F,"&gt;="&amp;'Step 1'!$C$8)&gt;0,"Retained","Churned"),"")</f>
        <v/>
      </c>
      <c r="L608" s="24">
        <f>_xlfn.MINIFS($E:$E,$B:$B,B608)</f>
        <v>44736</v>
      </c>
      <c r="M608" s="24" t="str">
        <f>INDEX($C:$C,MATCH($L608,$E:$E,0))</f>
        <v>Basic</v>
      </c>
      <c r="N608" s="24" t="str">
        <f>INDEX($D:$D,MATCH($L608,$E:$E,0))</f>
        <v>Monthly</v>
      </c>
      <c r="O608" s="23" t="str">
        <f>INDEX('Step 2-12'!$W:$W,MATCH('Step 2-12'!$B608,'Step 2-12'!$R:$R,0))</f>
        <v>Retail</v>
      </c>
      <c r="P608" s="23" t="str">
        <f>INDEX('Step 2-12'!$Z:$Z,MATCH('Step 2-12'!$B608,'Step 2-12'!$R:$R,0))</f>
        <v>Social Media</v>
      </c>
      <c r="AG608" t="s">
        <v>2400</v>
      </c>
      <c r="AH608" t="s">
        <v>1545</v>
      </c>
      <c r="AI608" t="s">
        <v>1558</v>
      </c>
      <c r="AJ608" s="1">
        <v>45644</v>
      </c>
      <c r="AK608" t="s">
        <v>86</v>
      </c>
      <c r="AL608" t="s">
        <v>18</v>
      </c>
      <c r="AM608">
        <v>315</v>
      </c>
      <c r="AN608">
        <v>267.75</v>
      </c>
      <c r="AO608" s="24" t="str">
        <f>INDEX('Step 2-12'!$Z:$Z,MATCH('Step 2-12'!$AH608,'Step 2-12'!$R:$R,0))</f>
        <v>Affiliate</v>
      </c>
      <c r="AP608" s="24" t="str">
        <f>INDEX('Step 2-12'!$V:$V,MATCH('Step 2-12'!$AH608,'Step 2-12'!$R:$R,0))</f>
        <v>Europe</v>
      </c>
      <c r="AQ608" s="24" t="str">
        <f>INDEX('Step 2-12'!$W:$W,MATCH('Step 2-12'!$AH608,'Step 2-12'!$R:$R,0))</f>
        <v>Education</v>
      </c>
      <c r="AR608" s="24" t="str">
        <f>INDEX('Step 2-12'!$X:$X,MATCH('Step 2-12'!$AH608,'Step 2-12'!$R:$R,0))</f>
        <v>SMBs</v>
      </c>
      <c r="AS608" s="23" t="str">
        <f>INDEX('Step 2-12'!$AA:$AA,MATCH('Step 2-12'!$AH608,'Step 2-12'!$R:$R,0))</f>
        <v>Basic</v>
      </c>
      <c r="AT608" s="23" t="str">
        <f>INDEX('Step 2-12'!$AB:$AB,MATCH('Step 2-12'!$AH608,'Step 2-12'!$R:$R,0))</f>
        <v>Monthly</v>
      </c>
      <c r="AU608" s="23" t="str">
        <f>INDEX($J$20:$J$1603,MATCH($AH608,$B$20:$B$1603,0))</f>
        <v/>
      </c>
    </row>
    <row r="609" spans="1:47" x14ac:dyDescent="0.25">
      <c r="A609" t="s">
        <v>683</v>
      </c>
      <c r="B609" t="s">
        <v>674</v>
      </c>
      <c r="C609" t="s">
        <v>17</v>
      </c>
      <c r="D609" t="s">
        <v>18</v>
      </c>
      <c r="E609" s="1">
        <v>45015</v>
      </c>
      <c r="F609" s="1">
        <v>45045</v>
      </c>
      <c r="G609" t="s">
        <v>19</v>
      </c>
      <c r="H609">
        <v>75</v>
      </c>
      <c r="I609" s="23" t="str">
        <f>IF(AND(E609&lt;=EOMONTH('Step 1'!$C$7,0),F609&gt;='Step 1'!$C$7),"Yes","No")</f>
        <v>No</v>
      </c>
      <c r="J609" s="23" t="str">
        <f>IF(I609="Yes",IF(COUNTIFS($B$21:$B609,B609,$I$21:$I609,"Yes")=1,"Yes",""),"")</f>
        <v/>
      </c>
      <c r="K609" s="23" t="str">
        <f>IF(J609="Yes",IF(COUNTIFS($B:$B,B609,$F:$F,"&gt;="&amp;'Step 1'!$C$8)&gt;0,"Retained","Churned"),"")</f>
        <v/>
      </c>
      <c r="L609" s="24">
        <f>_xlfn.MINIFS($E:$E,$B:$B,B609)</f>
        <v>44736</v>
      </c>
      <c r="M609" s="24" t="str">
        <f>INDEX($C:$C,MATCH($L609,$E:$E,0))</f>
        <v>Basic</v>
      </c>
      <c r="N609" s="24" t="str">
        <f>INDEX($D:$D,MATCH($L609,$E:$E,0))</f>
        <v>Monthly</v>
      </c>
      <c r="O609" s="23" t="str">
        <f>INDEX('Step 2-12'!$W:$W,MATCH('Step 2-12'!$B609,'Step 2-12'!$R:$R,0))</f>
        <v>Retail</v>
      </c>
      <c r="P609" s="23" t="str">
        <f>INDEX('Step 2-12'!$Z:$Z,MATCH('Step 2-12'!$B609,'Step 2-12'!$R:$R,0))</f>
        <v>Social Media</v>
      </c>
      <c r="AG609" t="s">
        <v>2401</v>
      </c>
      <c r="AH609" t="s">
        <v>1545</v>
      </c>
      <c r="AI609" t="s">
        <v>1559</v>
      </c>
      <c r="AJ609" s="1">
        <v>45645</v>
      </c>
      <c r="AK609" t="s">
        <v>86</v>
      </c>
      <c r="AL609" t="s">
        <v>18</v>
      </c>
      <c r="AM609">
        <v>315</v>
      </c>
      <c r="AN609">
        <v>267.75</v>
      </c>
      <c r="AO609" s="24" t="str">
        <f>INDEX('Step 2-12'!$Z:$Z,MATCH('Step 2-12'!$AH609,'Step 2-12'!$R:$R,0))</f>
        <v>Affiliate</v>
      </c>
      <c r="AP609" s="24" t="str">
        <f>INDEX('Step 2-12'!$V:$V,MATCH('Step 2-12'!$AH609,'Step 2-12'!$R:$R,0))</f>
        <v>Europe</v>
      </c>
      <c r="AQ609" s="24" t="str">
        <f>INDEX('Step 2-12'!$W:$W,MATCH('Step 2-12'!$AH609,'Step 2-12'!$R:$R,0))</f>
        <v>Education</v>
      </c>
      <c r="AR609" s="24" t="str">
        <f>INDEX('Step 2-12'!$X:$X,MATCH('Step 2-12'!$AH609,'Step 2-12'!$R:$R,0))</f>
        <v>SMBs</v>
      </c>
      <c r="AS609" s="23" t="str">
        <f>INDEX('Step 2-12'!$AA:$AA,MATCH('Step 2-12'!$AH609,'Step 2-12'!$R:$R,0))</f>
        <v>Basic</v>
      </c>
      <c r="AT609" s="23" t="str">
        <f>INDEX('Step 2-12'!$AB:$AB,MATCH('Step 2-12'!$AH609,'Step 2-12'!$R:$R,0))</f>
        <v>Monthly</v>
      </c>
      <c r="AU609" s="23" t="str">
        <f>INDEX($J$20:$J$1603,MATCH($AH609,$B$20:$B$1603,0))</f>
        <v/>
      </c>
    </row>
    <row r="610" spans="1:47" x14ac:dyDescent="0.25">
      <c r="A610" t="s">
        <v>684</v>
      </c>
      <c r="B610" t="s">
        <v>674</v>
      </c>
      <c r="C610" t="s">
        <v>17</v>
      </c>
      <c r="D610" t="s">
        <v>18</v>
      </c>
      <c r="E610" s="1">
        <v>45046</v>
      </c>
      <c r="F610" s="1">
        <v>45076</v>
      </c>
      <c r="G610" t="s">
        <v>19</v>
      </c>
      <c r="H610">
        <v>75</v>
      </c>
      <c r="I610" s="23" t="str">
        <f>IF(AND(E610&lt;=EOMONTH('Step 1'!$C$7,0),F610&gt;='Step 1'!$C$7),"Yes","No")</f>
        <v>No</v>
      </c>
      <c r="J610" s="23" t="str">
        <f>IF(I610="Yes",IF(COUNTIFS($B$21:$B610,B610,$I$21:$I610,"Yes")=1,"Yes",""),"")</f>
        <v/>
      </c>
      <c r="K610" s="23" t="str">
        <f>IF(J610="Yes",IF(COUNTIFS($B:$B,B610,$F:$F,"&gt;="&amp;'Step 1'!$C$8)&gt;0,"Retained","Churned"),"")</f>
        <v/>
      </c>
      <c r="L610" s="24">
        <f>_xlfn.MINIFS($E:$E,$B:$B,B610)</f>
        <v>44736</v>
      </c>
      <c r="M610" s="24" t="str">
        <f>INDEX($C:$C,MATCH($L610,$E:$E,0))</f>
        <v>Basic</v>
      </c>
      <c r="N610" s="24" t="str">
        <f>INDEX($D:$D,MATCH($L610,$E:$E,0))</f>
        <v>Monthly</v>
      </c>
      <c r="O610" s="23" t="str">
        <f>INDEX('Step 2-12'!$W:$W,MATCH('Step 2-12'!$B610,'Step 2-12'!$R:$R,0))</f>
        <v>Retail</v>
      </c>
      <c r="P610" s="23" t="str">
        <f>INDEX('Step 2-12'!$Z:$Z,MATCH('Step 2-12'!$B610,'Step 2-12'!$R:$R,0))</f>
        <v>Social Media</v>
      </c>
      <c r="AG610" t="s">
        <v>2402</v>
      </c>
      <c r="AH610" t="s">
        <v>1353</v>
      </c>
      <c r="AI610" t="s">
        <v>1352</v>
      </c>
      <c r="AJ610" s="1">
        <v>45126</v>
      </c>
      <c r="AK610" t="s">
        <v>17</v>
      </c>
      <c r="AL610" t="s">
        <v>18</v>
      </c>
      <c r="AM610">
        <v>75</v>
      </c>
      <c r="AN610">
        <v>60</v>
      </c>
      <c r="AO610" s="24" t="str">
        <f>INDEX('Step 2-12'!$Z:$Z,MATCH('Step 2-12'!$AH610,'Step 2-12'!$R:$R,0))</f>
        <v>Affiliate</v>
      </c>
      <c r="AP610" s="24" t="str">
        <f>INDEX('Step 2-12'!$V:$V,MATCH('Step 2-12'!$AH610,'Step 2-12'!$R:$R,0))</f>
        <v>Europe</v>
      </c>
      <c r="AQ610" s="24" t="str">
        <f>INDEX('Step 2-12'!$W:$W,MATCH('Step 2-12'!$AH610,'Step 2-12'!$R:$R,0))</f>
        <v>Tech</v>
      </c>
      <c r="AR610" s="24" t="str">
        <f>INDEX('Step 2-12'!$X:$X,MATCH('Step 2-12'!$AH610,'Step 2-12'!$R:$R,0))</f>
        <v>Mid-Market</v>
      </c>
      <c r="AS610" s="23" t="str">
        <f>INDEX('Step 2-12'!$AA:$AA,MATCH('Step 2-12'!$AH610,'Step 2-12'!$R:$R,0))</f>
        <v>Pro</v>
      </c>
      <c r="AT610" s="23" t="str">
        <f>INDEX('Step 2-12'!$AB:$AB,MATCH('Step 2-12'!$AH610,'Step 2-12'!$R:$R,0))</f>
        <v>Monthly</v>
      </c>
      <c r="AU610" s="23" t="str">
        <f>INDEX($J$20:$J$1603,MATCH($AH610,$B$20:$B$1603,0))</f>
        <v/>
      </c>
    </row>
    <row r="611" spans="1:47" x14ac:dyDescent="0.25">
      <c r="A611" t="s">
        <v>685</v>
      </c>
      <c r="B611" t="s">
        <v>674</v>
      </c>
      <c r="C611" t="s">
        <v>17</v>
      </c>
      <c r="D611" t="s">
        <v>18</v>
      </c>
      <c r="E611" s="1">
        <v>45077</v>
      </c>
      <c r="F611" s="1">
        <v>45107</v>
      </c>
      <c r="G611" t="s">
        <v>19</v>
      </c>
      <c r="H611">
        <v>75</v>
      </c>
      <c r="I611" s="23" t="str">
        <f>IF(AND(E611&lt;=EOMONTH('Step 1'!$C$7,0),F611&gt;='Step 1'!$C$7),"Yes","No")</f>
        <v>No</v>
      </c>
      <c r="J611" s="23" t="str">
        <f>IF(I611="Yes",IF(COUNTIFS($B$21:$B611,B611,$I$21:$I611,"Yes")=1,"Yes",""),"")</f>
        <v/>
      </c>
      <c r="K611" s="23" t="str">
        <f>IF(J611="Yes",IF(COUNTIFS($B:$B,B611,$F:$F,"&gt;="&amp;'Step 1'!$C$8)&gt;0,"Retained","Churned"),"")</f>
        <v/>
      </c>
      <c r="L611" s="24">
        <f>_xlfn.MINIFS($E:$E,$B:$B,B611)</f>
        <v>44736</v>
      </c>
      <c r="M611" s="24" t="str">
        <f>INDEX($C:$C,MATCH($L611,$E:$E,0))</f>
        <v>Basic</v>
      </c>
      <c r="N611" s="24" t="str">
        <f>INDEX($D:$D,MATCH($L611,$E:$E,0))</f>
        <v>Monthly</v>
      </c>
      <c r="O611" s="23" t="str">
        <f>INDEX('Step 2-12'!$W:$W,MATCH('Step 2-12'!$B611,'Step 2-12'!$R:$R,0))</f>
        <v>Retail</v>
      </c>
      <c r="P611" s="23" t="str">
        <f>INDEX('Step 2-12'!$Z:$Z,MATCH('Step 2-12'!$B611,'Step 2-12'!$R:$R,0))</f>
        <v>Social Media</v>
      </c>
      <c r="AG611" t="s">
        <v>2403</v>
      </c>
      <c r="AH611" t="s">
        <v>1353</v>
      </c>
      <c r="AI611" t="s">
        <v>1354</v>
      </c>
      <c r="AJ611" s="1">
        <v>45157</v>
      </c>
      <c r="AK611" t="s">
        <v>17</v>
      </c>
      <c r="AL611" t="s">
        <v>18</v>
      </c>
      <c r="AM611">
        <v>75</v>
      </c>
      <c r="AN611">
        <v>60</v>
      </c>
      <c r="AO611" s="24" t="str">
        <f>INDEX('Step 2-12'!$Z:$Z,MATCH('Step 2-12'!$AH611,'Step 2-12'!$R:$R,0))</f>
        <v>Affiliate</v>
      </c>
      <c r="AP611" s="24" t="str">
        <f>INDEX('Step 2-12'!$V:$V,MATCH('Step 2-12'!$AH611,'Step 2-12'!$R:$R,0))</f>
        <v>Europe</v>
      </c>
      <c r="AQ611" s="24" t="str">
        <f>INDEX('Step 2-12'!$W:$W,MATCH('Step 2-12'!$AH611,'Step 2-12'!$R:$R,0))</f>
        <v>Tech</v>
      </c>
      <c r="AR611" s="24" t="str">
        <f>INDEX('Step 2-12'!$X:$X,MATCH('Step 2-12'!$AH611,'Step 2-12'!$R:$R,0))</f>
        <v>Mid-Market</v>
      </c>
      <c r="AS611" s="23" t="str">
        <f>INDEX('Step 2-12'!$AA:$AA,MATCH('Step 2-12'!$AH611,'Step 2-12'!$R:$R,0))</f>
        <v>Pro</v>
      </c>
      <c r="AT611" s="23" t="str">
        <f>INDEX('Step 2-12'!$AB:$AB,MATCH('Step 2-12'!$AH611,'Step 2-12'!$R:$R,0))</f>
        <v>Monthly</v>
      </c>
      <c r="AU611" s="23" t="str">
        <f>INDEX($J$20:$J$1603,MATCH($AH611,$B$20:$B$1603,0))</f>
        <v/>
      </c>
    </row>
    <row r="612" spans="1:47" x14ac:dyDescent="0.25">
      <c r="A612" t="s">
        <v>686</v>
      </c>
      <c r="B612" t="s">
        <v>674</v>
      </c>
      <c r="C612" t="s">
        <v>17</v>
      </c>
      <c r="D612" t="s">
        <v>18</v>
      </c>
      <c r="E612" s="1">
        <v>45108</v>
      </c>
      <c r="F612" s="1">
        <v>45138</v>
      </c>
      <c r="G612" t="s">
        <v>19</v>
      </c>
      <c r="H612">
        <v>75</v>
      </c>
      <c r="I612" s="23" t="str">
        <f>IF(AND(E612&lt;=EOMONTH('Step 1'!$C$7,0),F612&gt;='Step 1'!$C$7),"Yes","No")</f>
        <v>No</v>
      </c>
      <c r="J612" s="23" t="str">
        <f>IF(I612="Yes",IF(COUNTIFS($B$21:$B612,B612,$I$21:$I612,"Yes")=1,"Yes",""),"")</f>
        <v/>
      </c>
      <c r="K612" s="23" t="str">
        <f>IF(J612="Yes",IF(COUNTIFS($B:$B,B612,$F:$F,"&gt;="&amp;'Step 1'!$C$8)&gt;0,"Retained","Churned"),"")</f>
        <v/>
      </c>
      <c r="L612" s="24">
        <f>_xlfn.MINIFS($E:$E,$B:$B,B612)</f>
        <v>44736</v>
      </c>
      <c r="M612" s="24" t="str">
        <f>INDEX($C:$C,MATCH($L612,$E:$E,0))</f>
        <v>Basic</v>
      </c>
      <c r="N612" s="24" t="str">
        <f>INDEX($D:$D,MATCH($L612,$E:$E,0))</f>
        <v>Monthly</v>
      </c>
      <c r="O612" s="23" t="str">
        <f>INDEX('Step 2-12'!$W:$W,MATCH('Step 2-12'!$B612,'Step 2-12'!$R:$R,0))</f>
        <v>Retail</v>
      </c>
      <c r="P612" s="23" t="str">
        <f>INDEX('Step 2-12'!$Z:$Z,MATCH('Step 2-12'!$B612,'Step 2-12'!$R:$R,0))</f>
        <v>Social Media</v>
      </c>
      <c r="AG612" t="s">
        <v>2404</v>
      </c>
      <c r="AH612" t="s">
        <v>1353</v>
      </c>
      <c r="AI612" t="s">
        <v>1355</v>
      </c>
      <c r="AJ612" s="1">
        <v>45188</v>
      </c>
      <c r="AK612" t="s">
        <v>17</v>
      </c>
      <c r="AL612" t="s">
        <v>18</v>
      </c>
      <c r="AM612">
        <v>75</v>
      </c>
      <c r="AN612">
        <v>60</v>
      </c>
      <c r="AO612" s="24" t="str">
        <f>INDEX('Step 2-12'!$Z:$Z,MATCH('Step 2-12'!$AH612,'Step 2-12'!$R:$R,0))</f>
        <v>Affiliate</v>
      </c>
      <c r="AP612" s="24" t="str">
        <f>INDEX('Step 2-12'!$V:$V,MATCH('Step 2-12'!$AH612,'Step 2-12'!$R:$R,0))</f>
        <v>Europe</v>
      </c>
      <c r="AQ612" s="24" t="str">
        <f>INDEX('Step 2-12'!$W:$W,MATCH('Step 2-12'!$AH612,'Step 2-12'!$R:$R,0))</f>
        <v>Tech</v>
      </c>
      <c r="AR612" s="24" t="str">
        <f>INDEX('Step 2-12'!$X:$X,MATCH('Step 2-12'!$AH612,'Step 2-12'!$R:$R,0))</f>
        <v>Mid-Market</v>
      </c>
      <c r="AS612" s="23" t="str">
        <f>INDEX('Step 2-12'!$AA:$AA,MATCH('Step 2-12'!$AH612,'Step 2-12'!$R:$R,0))</f>
        <v>Pro</v>
      </c>
      <c r="AT612" s="23" t="str">
        <f>INDEX('Step 2-12'!$AB:$AB,MATCH('Step 2-12'!$AH612,'Step 2-12'!$R:$R,0))</f>
        <v>Monthly</v>
      </c>
      <c r="AU612" s="23" t="str">
        <f>INDEX($J$20:$J$1603,MATCH($AH612,$B$20:$B$1603,0))</f>
        <v/>
      </c>
    </row>
    <row r="613" spans="1:47" x14ac:dyDescent="0.25">
      <c r="A613" t="s">
        <v>687</v>
      </c>
      <c r="B613" t="s">
        <v>674</v>
      </c>
      <c r="C613" t="s">
        <v>17</v>
      </c>
      <c r="D613" t="s">
        <v>18</v>
      </c>
      <c r="E613" s="1">
        <v>45139</v>
      </c>
      <c r="F613" s="1">
        <v>45169</v>
      </c>
      <c r="G613" t="s">
        <v>19</v>
      </c>
      <c r="H613">
        <v>75</v>
      </c>
      <c r="I613" s="23" t="str">
        <f>IF(AND(E613&lt;=EOMONTH('Step 1'!$C$7,0),F613&gt;='Step 1'!$C$7),"Yes","No")</f>
        <v>No</v>
      </c>
      <c r="J613" s="23" t="str">
        <f>IF(I613="Yes",IF(COUNTIFS($B$21:$B613,B613,$I$21:$I613,"Yes")=1,"Yes",""),"")</f>
        <v/>
      </c>
      <c r="K613" s="23" t="str">
        <f>IF(J613="Yes",IF(COUNTIFS($B:$B,B613,$F:$F,"&gt;="&amp;'Step 1'!$C$8)&gt;0,"Retained","Churned"),"")</f>
        <v/>
      </c>
      <c r="L613" s="24">
        <f>_xlfn.MINIFS($E:$E,$B:$B,B613)</f>
        <v>44736</v>
      </c>
      <c r="M613" s="24" t="str">
        <f>INDEX($C:$C,MATCH($L613,$E:$E,0))</f>
        <v>Basic</v>
      </c>
      <c r="N613" s="24" t="str">
        <f>INDEX($D:$D,MATCH($L613,$E:$E,0))</f>
        <v>Monthly</v>
      </c>
      <c r="O613" s="23" t="str">
        <f>INDEX('Step 2-12'!$W:$W,MATCH('Step 2-12'!$B613,'Step 2-12'!$R:$R,0))</f>
        <v>Retail</v>
      </c>
      <c r="P613" s="23" t="str">
        <f>INDEX('Step 2-12'!$Z:$Z,MATCH('Step 2-12'!$B613,'Step 2-12'!$R:$R,0))</f>
        <v>Social Media</v>
      </c>
      <c r="AG613" t="s">
        <v>2405</v>
      </c>
      <c r="AH613" t="s">
        <v>1353</v>
      </c>
      <c r="AI613" t="s">
        <v>1355</v>
      </c>
      <c r="AJ613" s="1">
        <v>45218</v>
      </c>
      <c r="AK613" t="s">
        <v>17</v>
      </c>
      <c r="AL613" t="s">
        <v>18</v>
      </c>
      <c r="AM613">
        <v>75</v>
      </c>
      <c r="AN613">
        <v>60</v>
      </c>
      <c r="AO613" s="24" t="str">
        <f>INDEX('Step 2-12'!$Z:$Z,MATCH('Step 2-12'!$AH613,'Step 2-12'!$R:$R,0))</f>
        <v>Affiliate</v>
      </c>
      <c r="AP613" s="24" t="str">
        <f>INDEX('Step 2-12'!$V:$V,MATCH('Step 2-12'!$AH613,'Step 2-12'!$R:$R,0))</f>
        <v>Europe</v>
      </c>
      <c r="AQ613" s="24" t="str">
        <f>INDEX('Step 2-12'!$W:$W,MATCH('Step 2-12'!$AH613,'Step 2-12'!$R:$R,0))</f>
        <v>Tech</v>
      </c>
      <c r="AR613" s="24" t="str">
        <f>INDEX('Step 2-12'!$X:$X,MATCH('Step 2-12'!$AH613,'Step 2-12'!$R:$R,0))</f>
        <v>Mid-Market</v>
      </c>
      <c r="AS613" s="23" t="str">
        <f>INDEX('Step 2-12'!$AA:$AA,MATCH('Step 2-12'!$AH613,'Step 2-12'!$R:$R,0))</f>
        <v>Pro</v>
      </c>
      <c r="AT613" s="23" t="str">
        <f>INDEX('Step 2-12'!$AB:$AB,MATCH('Step 2-12'!$AH613,'Step 2-12'!$R:$R,0))</f>
        <v>Monthly</v>
      </c>
      <c r="AU613" s="23" t="str">
        <f>INDEX($J$20:$J$1603,MATCH($AH613,$B$20:$B$1603,0))</f>
        <v/>
      </c>
    </row>
    <row r="614" spans="1:47" x14ac:dyDescent="0.25">
      <c r="A614" t="s">
        <v>688</v>
      </c>
      <c r="B614" t="s">
        <v>674</v>
      </c>
      <c r="C614" t="s">
        <v>17</v>
      </c>
      <c r="D614" t="s">
        <v>18</v>
      </c>
      <c r="E614" s="1">
        <v>45170</v>
      </c>
      <c r="F614" s="1">
        <v>45200</v>
      </c>
      <c r="G614" t="s">
        <v>19</v>
      </c>
      <c r="H614">
        <v>75</v>
      </c>
      <c r="I614" s="23" t="str">
        <f>IF(AND(E614&lt;=EOMONTH('Step 1'!$C$7,0),F614&gt;='Step 1'!$C$7),"Yes","No")</f>
        <v>No</v>
      </c>
      <c r="J614" s="23" t="str">
        <f>IF(I614="Yes",IF(COUNTIFS($B$21:$B614,B614,$I$21:$I614,"Yes")=1,"Yes",""),"")</f>
        <v/>
      </c>
      <c r="K614" s="23" t="str">
        <f>IF(J614="Yes",IF(COUNTIFS($B:$B,B614,$F:$F,"&gt;="&amp;'Step 1'!$C$8)&gt;0,"Retained","Churned"),"")</f>
        <v/>
      </c>
      <c r="L614" s="24">
        <f>_xlfn.MINIFS($E:$E,$B:$B,B614)</f>
        <v>44736</v>
      </c>
      <c r="M614" s="24" t="str">
        <f>INDEX($C:$C,MATCH($L614,$E:$E,0))</f>
        <v>Basic</v>
      </c>
      <c r="N614" s="24" t="str">
        <f>INDEX($D:$D,MATCH($L614,$E:$E,0))</f>
        <v>Monthly</v>
      </c>
      <c r="O614" s="23" t="str">
        <f>INDEX('Step 2-12'!$W:$W,MATCH('Step 2-12'!$B614,'Step 2-12'!$R:$R,0))</f>
        <v>Retail</v>
      </c>
      <c r="P614" s="23" t="str">
        <f>INDEX('Step 2-12'!$Z:$Z,MATCH('Step 2-12'!$B614,'Step 2-12'!$R:$R,0))</f>
        <v>Social Media</v>
      </c>
      <c r="AG614" t="s">
        <v>2406</v>
      </c>
      <c r="AH614" t="s">
        <v>1353</v>
      </c>
      <c r="AI614" t="s">
        <v>1356</v>
      </c>
      <c r="AJ614" s="1">
        <v>45219</v>
      </c>
      <c r="AK614" t="s">
        <v>17</v>
      </c>
      <c r="AL614" t="s">
        <v>18</v>
      </c>
      <c r="AM614">
        <v>75</v>
      </c>
      <c r="AN614">
        <v>60</v>
      </c>
      <c r="AO614" s="24" t="str">
        <f>INDEX('Step 2-12'!$Z:$Z,MATCH('Step 2-12'!$AH614,'Step 2-12'!$R:$R,0))</f>
        <v>Affiliate</v>
      </c>
      <c r="AP614" s="24" t="str">
        <f>INDEX('Step 2-12'!$V:$V,MATCH('Step 2-12'!$AH614,'Step 2-12'!$R:$R,0))</f>
        <v>Europe</v>
      </c>
      <c r="AQ614" s="24" t="str">
        <f>INDEX('Step 2-12'!$W:$W,MATCH('Step 2-12'!$AH614,'Step 2-12'!$R:$R,0))</f>
        <v>Tech</v>
      </c>
      <c r="AR614" s="24" t="str">
        <f>INDEX('Step 2-12'!$X:$X,MATCH('Step 2-12'!$AH614,'Step 2-12'!$R:$R,0))</f>
        <v>Mid-Market</v>
      </c>
      <c r="AS614" s="23" t="str">
        <f>INDEX('Step 2-12'!$AA:$AA,MATCH('Step 2-12'!$AH614,'Step 2-12'!$R:$R,0))</f>
        <v>Pro</v>
      </c>
      <c r="AT614" s="23" t="str">
        <f>INDEX('Step 2-12'!$AB:$AB,MATCH('Step 2-12'!$AH614,'Step 2-12'!$R:$R,0))</f>
        <v>Monthly</v>
      </c>
      <c r="AU614" s="23" t="str">
        <f>INDEX($J$20:$J$1603,MATCH($AH614,$B$20:$B$1603,0))</f>
        <v/>
      </c>
    </row>
    <row r="615" spans="1:47" x14ac:dyDescent="0.25">
      <c r="A615" t="s">
        <v>689</v>
      </c>
      <c r="B615" t="s">
        <v>674</v>
      </c>
      <c r="C615" t="s">
        <v>17</v>
      </c>
      <c r="D615" t="s">
        <v>18</v>
      </c>
      <c r="E615" s="1">
        <v>45201</v>
      </c>
      <c r="F615" s="1">
        <v>45231</v>
      </c>
      <c r="G615" t="s">
        <v>19</v>
      </c>
      <c r="H615">
        <v>75</v>
      </c>
      <c r="I615" s="23" t="str">
        <f>IF(AND(E615&lt;=EOMONTH('Step 1'!$C$7,0),F615&gt;='Step 1'!$C$7),"Yes","No")</f>
        <v>No</v>
      </c>
      <c r="J615" s="23" t="str">
        <f>IF(I615="Yes",IF(COUNTIFS($B$21:$B615,B615,$I$21:$I615,"Yes")=1,"Yes",""),"")</f>
        <v/>
      </c>
      <c r="K615" s="23" t="str">
        <f>IF(J615="Yes",IF(COUNTIFS($B:$B,B615,$F:$F,"&gt;="&amp;'Step 1'!$C$8)&gt;0,"Retained","Churned"),"")</f>
        <v/>
      </c>
      <c r="L615" s="24">
        <f>_xlfn.MINIFS($E:$E,$B:$B,B615)</f>
        <v>44736</v>
      </c>
      <c r="M615" s="24" t="str">
        <f>INDEX($C:$C,MATCH($L615,$E:$E,0))</f>
        <v>Basic</v>
      </c>
      <c r="N615" s="24" t="str">
        <f>INDEX($D:$D,MATCH($L615,$E:$E,0))</f>
        <v>Monthly</v>
      </c>
      <c r="O615" s="23" t="str">
        <f>INDEX('Step 2-12'!$W:$W,MATCH('Step 2-12'!$B615,'Step 2-12'!$R:$R,0))</f>
        <v>Retail</v>
      </c>
      <c r="P615" s="23" t="str">
        <f>INDEX('Step 2-12'!$Z:$Z,MATCH('Step 2-12'!$B615,'Step 2-12'!$R:$R,0))</f>
        <v>Social Media</v>
      </c>
      <c r="AG615" t="s">
        <v>2407</v>
      </c>
      <c r="AH615" t="s">
        <v>1353</v>
      </c>
      <c r="AI615" t="s">
        <v>1357</v>
      </c>
      <c r="AJ615" s="1">
        <v>45250</v>
      </c>
      <c r="AK615" t="s">
        <v>17</v>
      </c>
      <c r="AL615" t="s">
        <v>18</v>
      </c>
      <c r="AM615">
        <v>75</v>
      </c>
      <c r="AN615">
        <v>60</v>
      </c>
      <c r="AO615" s="24" t="str">
        <f>INDEX('Step 2-12'!$Z:$Z,MATCH('Step 2-12'!$AH615,'Step 2-12'!$R:$R,0))</f>
        <v>Affiliate</v>
      </c>
      <c r="AP615" s="24" t="str">
        <f>INDEX('Step 2-12'!$V:$V,MATCH('Step 2-12'!$AH615,'Step 2-12'!$R:$R,0))</f>
        <v>Europe</v>
      </c>
      <c r="AQ615" s="24" t="str">
        <f>INDEX('Step 2-12'!$W:$W,MATCH('Step 2-12'!$AH615,'Step 2-12'!$R:$R,0))</f>
        <v>Tech</v>
      </c>
      <c r="AR615" s="24" t="str">
        <f>INDEX('Step 2-12'!$X:$X,MATCH('Step 2-12'!$AH615,'Step 2-12'!$R:$R,0))</f>
        <v>Mid-Market</v>
      </c>
      <c r="AS615" s="23" t="str">
        <f>INDEX('Step 2-12'!$AA:$AA,MATCH('Step 2-12'!$AH615,'Step 2-12'!$R:$R,0))</f>
        <v>Pro</v>
      </c>
      <c r="AT615" s="23" t="str">
        <f>INDEX('Step 2-12'!$AB:$AB,MATCH('Step 2-12'!$AH615,'Step 2-12'!$R:$R,0))</f>
        <v>Monthly</v>
      </c>
      <c r="AU615" s="23" t="str">
        <f>INDEX($J$20:$J$1603,MATCH($AH615,$B$20:$B$1603,0))</f>
        <v/>
      </c>
    </row>
    <row r="616" spans="1:47" x14ac:dyDescent="0.25">
      <c r="A616" t="s">
        <v>690</v>
      </c>
      <c r="B616" t="s">
        <v>674</v>
      </c>
      <c r="C616" t="s">
        <v>17</v>
      </c>
      <c r="D616" t="s">
        <v>18</v>
      </c>
      <c r="E616" s="1">
        <v>45232</v>
      </c>
      <c r="F616" s="1">
        <v>45262</v>
      </c>
      <c r="G616" t="s">
        <v>19</v>
      </c>
      <c r="H616">
        <v>75</v>
      </c>
      <c r="I616" s="23" t="str">
        <f>IF(AND(E616&lt;=EOMONTH('Step 1'!$C$7,0),F616&gt;='Step 1'!$C$7),"Yes","No")</f>
        <v>No</v>
      </c>
      <c r="J616" s="23" t="str">
        <f>IF(I616="Yes",IF(COUNTIFS($B$21:$B616,B616,$I$21:$I616,"Yes")=1,"Yes",""),"")</f>
        <v/>
      </c>
      <c r="K616" s="23" t="str">
        <f>IF(J616="Yes",IF(COUNTIFS($B:$B,B616,$F:$F,"&gt;="&amp;'Step 1'!$C$8)&gt;0,"Retained","Churned"),"")</f>
        <v/>
      </c>
      <c r="L616" s="24">
        <f>_xlfn.MINIFS($E:$E,$B:$B,B616)</f>
        <v>44736</v>
      </c>
      <c r="M616" s="24" t="str">
        <f>INDEX($C:$C,MATCH($L616,$E:$E,0))</f>
        <v>Basic</v>
      </c>
      <c r="N616" s="24" t="str">
        <f>INDEX($D:$D,MATCH($L616,$E:$E,0))</f>
        <v>Monthly</v>
      </c>
      <c r="O616" s="23" t="str">
        <f>INDEX('Step 2-12'!$W:$W,MATCH('Step 2-12'!$B616,'Step 2-12'!$R:$R,0))</f>
        <v>Retail</v>
      </c>
      <c r="P616" s="23" t="str">
        <f>INDEX('Step 2-12'!$Z:$Z,MATCH('Step 2-12'!$B616,'Step 2-12'!$R:$R,0))</f>
        <v>Social Media</v>
      </c>
      <c r="AG616" t="s">
        <v>2408</v>
      </c>
      <c r="AH616" t="s">
        <v>1353</v>
      </c>
      <c r="AI616" t="s">
        <v>1357</v>
      </c>
      <c r="AJ616" s="1">
        <v>45280</v>
      </c>
      <c r="AK616" t="s">
        <v>17</v>
      </c>
      <c r="AL616" t="s">
        <v>18</v>
      </c>
      <c r="AM616">
        <v>75</v>
      </c>
      <c r="AN616">
        <v>60</v>
      </c>
      <c r="AO616" s="24" t="str">
        <f>INDEX('Step 2-12'!$Z:$Z,MATCH('Step 2-12'!$AH616,'Step 2-12'!$R:$R,0))</f>
        <v>Affiliate</v>
      </c>
      <c r="AP616" s="24" t="str">
        <f>INDEX('Step 2-12'!$V:$V,MATCH('Step 2-12'!$AH616,'Step 2-12'!$R:$R,0))</f>
        <v>Europe</v>
      </c>
      <c r="AQ616" s="24" t="str">
        <f>INDEX('Step 2-12'!$W:$W,MATCH('Step 2-12'!$AH616,'Step 2-12'!$R:$R,0))</f>
        <v>Tech</v>
      </c>
      <c r="AR616" s="24" t="str">
        <f>INDEX('Step 2-12'!$X:$X,MATCH('Step 2-12'!$AH616,'Step 2-12'!$R:$R,0))</f>
        <v>Mid-Market</v>
      </c>
      <c r="AS616" s="23" t="str">
        <f>INDEX('Step 2-12'!$AA:$AA,MATCH('Step 2-12'!$AH616,'Step 2-12'!$R:$R,0))</f>
        <v>Pro</v>
      </c>
      <c r="AT616" s="23" t="str">
        <f>INDEX('Step 2-12'!$AB:$AB,MATCH('Step 2-12'!$AH616,'Step 2-12'!$R:$R,0))</f>
        <v>Monthly</v>
      </c>
      <c r="AU616" s="23" t="str">
        <f>INDEX($J$20:$J$1603,MATCH($AH616,$B$20:$B$1603,0))</f>
        <v/>
      </c>
    </row>
    <row r="617" spans="1:47" x14ac:dyDescent="0.25">
      <c r="A617" t="s">
        <v>691</v>
      </c>
      <c r="B617" t="s">
        <v>674</v>
      </c>
      <c r="C617" t="s">
        <v>17</v>
      </c>
      <c r="D617" t="s">
        <v>18</v>
      </c>
      <c r="E617" s="1">
        <v>45263</v>
      </c>
      <c r="F617" s="1">
        <v>45293</v>
      </c>
      <c r="G617" t="s">
        <v>73</v>
      </c>
      <c r="H617">
        <v>75</v>
      </c>
      <c r="I617" s="23" t="str">
        <f>IF(AND(E617&lt;=EOMONTH('Step 1'!$C$7,0),F617&gt;='Step 1'!$C$7),"Yes","No")</f>
        <v>No</v>
      </c>
      <c r="J617" s="23" t="str">
        <f>IF(I617="Yes",IF(COUNTIFS($B$21:$B617,B617,$I$21:$I617,"Yes")=1,"Yes",""),"")</f>
        <v/>
      </c>
      <c r="K617" s="23" t="str">
        <f>IF(J617="Yes",IF(COUNTIFS($B:$B,B617,$F:$F,"&gt;="&amp;'Step 1'!$C$8)&gt;0,"Retained","Churned"),"")</f>
        <v/>
      </c>
      <c r="L617" s="24">
        <f>_xlfn.MINIFS($E:$E,$B:$B,B617)</f>
        <v>44736</v>
      </c>
      <c r="M617" s="24" t="str">
        <f>INDEX($C:$C,MATCH($L617,$E:$E,0))</f>
        <v>Basic</v>
      </c>
      <c r="N617" s="24" t="str">
        <f>INDEX($D:$D,MATCH($L617,$E:$E,0))</f>
        <v>Monthly</v>
      </c>
      <c r="O617" s="23" t="str">
        <f>INDEX('Step 2-12'!$W:$W,MATCH('Step 2-12'!$B617,'Step 2-12'!$R:$R,0))</f>
        <v>Retail</v>
      </c>
      <c r="P617" s="23" t="str">
        <f>INDEX('Step 2-12'!$Z:$Z,MATCH('Step 2-12'!$B617,'Step 2-12'!$R:$R,0))</f>
        <v>Social Media</v>
      </c>
      <c r="AG617" t="s">
        <v>2409</v>
      </c>
      <c r="AH617" t="s">
        <v>1353</v>
      </c>
      <c r="AI617" t="s">
        <v>1358</v>
      </c>
      <c r="AJ617" s="1">
        <v>45281</v>
      </c>
      <c r="AK617" t="s">
        <v>17</v>
      </c>
      <c r="AL617" t="s">
        <v>18</v>
      </c>
      <c r="AM617">
        <v>75</v>
      </c>
      <c r="AN617">
        <v>60</v>
      </c>
      <c r="AO617" s="24" t="str">
        <f>INDEX('Step 2-12'!$Z:$Z,MATCH('Step 2-12'!$AH617,'Step 2-12'!$R:$R,0))</f>
        <v>Affiliate</v>
      </c>
      <c r="AP617" s="24" t="str">
        <f>INDEX('Step 2-12'!$V:$V,MATCH('Step 2-12'!$AH617,'Step 2-12'!$R:$R,0))</f>
        <v>Europe</v>
      </c>
      <c r="AQ617" s="24" t="str">
        <f>INDEX('Step 2-12'!$W:$W,MATCH('Step 2-12'!$AH617,'Step 2-12'!$R:$R,0))</f>
        <v>Tech</v>
      </c>
      <c r="AR617" s="24" t="str">
        <f>INDEX('Step 2-12'!$X:$X,MATCH('Step 2-12'!$AH617,'Step 2-12'!$R:$R,0))</f>
        <v>Mid-Market</v>
      </c>
      <c r="AS617" s="23" t="str">
        <f>INDEX('Step 2-12'!$AA:$AA,MATCH('Step 2-12'!$AH617,'Step 2-12'!$R:$R,0))</f>
        <v>Pro</v>
      </c>
      <c r="AT617" s="23" t="str">
        <f>INDEX('Step 2-12'!$AB:$AB,MATCH('Step 2-12'!$AH617,'Step 2-12'!$R:$R,0))</f>
        <v>Monthly</v>
      </c>
      <c r="AU617" s="23" t="str">
        <f>INDEX($J$20:$J$1603,MATCH($AH617,$B$20:$B$1603,0))</f>
        <v/>
      </c>
    </row>
    <row r="618" spans="1:47" x14ac:dyDescent="0.25">
      <c r="A618" t="s">
        <v>692</v>
      </c>
      <c r="B618" t="s">
        <v>674</v>
      </c>
      <c r="C618" t="s">
        <v>50</v>
      </c>
      <c r="D618" t="s">
        <v>18</v>
      </c>
      <c r="E618" s="1">
        <v>45294</v>
      </c>
      <c r="F618" s="1">
        <v>45324</v>
      </c>
      <c r="G618" t="s">
        <v>19</v>
      </c>
      <c r="H618">
        <v>135</v>
      </c>
      <c r="I618" s="23" t="str">
        <f>IF(AND(E618&lt;=EOMONTH('Step 1'!$C$7,0),F618&gt;='Step 1'!$C$7),"Yes","No")</f>
        <v>No</v>
      </c>
      <c r="J618" s="23" t="str">
        <f>IF(I618="Yes",IF(COUNTIFS($B$21:$B618,B618,$I$21:$I618,"Yes")=1,"Yes",""),"")</f>
        <v/>
      </c>
      <c r="K618" s="23" t="str">
        <f>IF(J618="Yes",IF(COUNTIFS($B:$B,B618,$F:$F,"&gt;="&amp;'Step 1'!$C$8)&gt;0,"Retained","Churned"),"")</f>
        <v/>
      </c>
      <c r="L618" s="24">
        <f>_xlfn.MINIFS($E:$E,$B:$B,B618)</f>
        <v>44736</v>
      </c>
      <c r="M618" s="24" t="str">
        <f>INDEX($C:$C,MATCH($L618,$E:$E,0))</f>
        <v>Basic</v>
      </c>
      <c r="N618" s="24" t="str">
        <f>INDEX($D:$D,MATCH($L618,$E:$E,0))</f>
        <v>Monthly</v>
      </c>
      <c r="O618" s="23" t="str">
        <f>INDEX('Step 2-12'!$W:$W,MATCH('Step 2-12'!$B618,'Step 2-12'!$R:$R,0))</f>
        <v>Retail</v>
      </c>
      <c r="P618" s="23" t="str">
        <f>INDEX('Step 2-12'!$Z:$Z,MATCH('Step 2-12'!$B618,'Step 2-12'!$R:$R,0))</f>
        <v>Social Media</v>
      </c>
      <c r="AG618" t="s">
        <v>2410</v>
      </c>
      <c r="AH618" t="s">
        <v>1353</v>
      </c>
      <c r="AI618" t="s">
        <v>1359</v>
      </c>
      <c r="AJ618" s="1">
        <v>45312</v>
      </c>
      <c r="AK618" t="s">
        <v>17</v>
      </c>
      <c r="AL618" t="s">
        <v>18</v>
      </c>
      <c r="AM618">
        <v>75</v>
      </c>
      <c r="AN618">
        <v>60</v>
      </c>
      <c r="AO618" s="24" t="str">
        <f>INDEX('Step 2-12'!$Z:$Z,MATCH('Step 2-12'!$AH618,'Step 2-12'!$R:$R,0))</f>
        <v>Affiliate</v>
      </c>
      <c r="AP618" s="24" t="str">
        <f>INDEX('Step 2-12'!$V:$V,MATCH('Step 2-12'!$AH618,'Step 2-12'!$R:$R,0))</f>
        <v>Europe</v>
      </c>
      <c r="AQ618" s="24" t="str">
        <f>INDEX('Step 2-12'!$W:$W,MATCH('Step 2-12'!$AH618,'Step 2-12'!$R:$R,0))</f>
        <v>Tech</v>
      </c>
      <c r="AR618" s="24" t="str">
        <f>INDEX('Step 2-12'!$X:$X,MATCH('Step 2-12'!$AH618,'Step 2-12'!$R:$R,0))</f>
        <v>Mid-Market</v>
      </c>
      <c r="AS618" s="23" t="str">
        <f>INDEX('Step 2-12'!$AA:$AA,MATCH('Step 2-12'!$AH618,'Step 2-12'!$R:$R,0))</f>
        <v>Pro</v>
      </c>
      <c r="AT618" s="23" t="str">
        <f>INDEX('Step 2-12'!$AB:$AB,MATCH('Step 2-12'!$AH618,'Step 2-12'!$R:$R,0))</f>
        <v>Monthly</v>
      </c>
      <c r="AU618" s="23" t="str">
        <f>INDEX($J$20:$J$1603,MATCH($AH618,$B$20:$B$1603,0))</f>
        <v/>
      </c>
    </row>
    <row r="619" spans="1:47" x14ac:dyDescent="0.25">
      <c r="A619" t="s">
        <v>693</v>
      </c>
      <c r="B619" t="s">
        <v>674</v>
      </c>
      <c r="C619" t="s">
        <v>50</v>
      </c>
      <c r="D619" t="s">
        <v>18</v>
      </c>
      <c r="E619" s="1">
        <v>45325</v>
      </c>
      <c r="F619" s="1">
        <v>45355</v>
      </c>
      <c r="G619" t="s">
        <v>19</v>
      </c>
      <c r="H619">
        <v>135</v>
      </c>
      <c r="I619" s="23" t="str">
        <f>IF(AND(E619&lt;=EOMONTH('Step 1'!$C$7,0),F619&gt;='Step 1'!$C$7),"Yes","No")</f>
        <v>No</v>
      </c>
      <c r="J619" s="23" t="str">
        <f>IF(I619="Yes",IF(COUNTIFS($B$21:$B619,B619,$I$21:$I619,"Yes")=1,"Yes",""),"")</f>
        <v/>
      </c>
      <c r="K619" s="23" t="str">
        <f>IF(J619="Yes",IF(COUNTIFS($B:$B,B619,$F:$F,"&gt;="&amp;'Step 1'!$C$8)&gt;0,"Retained","Churned"),"")</f>
        <v/>
      </c>
      <c r="L619" s="24">
        <f>_xlfn.MINIFS($E:$E,$B:$B,B619)</f>
        <v>44736</v>
      </c>
      <c r="M619" s="24" t="str">
        <f>INDEX($C:$C,MATCH($L619,$E:$E,0))</f>
        <v>Basic</v>
      </c>
      <c r="N619" s="24" t="str">
        <f>INDEX($D:$D,MATCH($L619,$E:$E,0))</f>
        <v>Monthly</v>
      </c>
      <c r="O619" s="23" t="str">
        <f>INDEX('Step 2-12'!$W:$W,MATCH('Step 2-12'!$B619,'Step 2-12'!$R:$R,0))</f>
        <v>Retail</v>
      </c>
      <c r="P619" s="23" t="str">
        <f>INDEX('Step 2-12'!$Z:$Z,MATCH('Step 2-12'!$B619,'Step 2-12'!$R:$R,0))</f>
        <v>Social Media</v>
      </c>
      <c r="AG619" t="s">
        <v>2411</v>
      </c>
      <c r="AH619" t="s">
        <v>1353</v>
      </c>
      <c r="AI619" t="s">
        <v>1360</v>
      </c>
      <c r="AJ619" s="1">
        <v>45343</v>
      </c>
      <c r="AK619" t="s">
        <v>17</v>
      </c>
      <c r="AL619" t="s">
        <v>18</v>
      </c>
      <c r="AM619">
        <v>75</v>
      </c>
      <c r="AN619">
        <v>60</v>
      </c>
      <c r="AO619" s="24" t="str">
        <f>INDEX('Step 2-12'!$Z:$Z,MATCH('Step 2-12'!$AH619,'Step 2-12'!$R:$R,0))</f>
        <v>Affiliate</v>
      </c>
      <c r="AP619" s="24" t="str">
        <f>INDEX('Step 2-12'!$V:$V,MATCH('Step 2-12'!$AH619,'Step 2-12'!$R:$R,0))</f>
        <v>Europe</v>
      </c>
      <c r="AQ619" s="24" t="str">
        <f>INDEX('Step 2-12'!$W:$W,MATCH('Step 2-12'!$AH619,'Step 2-12'!$R:$R,0))</f>
        <v>Tech</v>
      </c>
      <c r="AR619" s="24" t="str">
        <f>INDEX('Step 2-12'!$X:$X,MATCH('Step 2-12'!$AH619,'Step 2-12'!$R:$R,0))</f>
        <v>Mid-Market</v>
      </c>
      <c r="AS619" s="23" t="str">
        <f>INDEX('Step 2-12'!$AA:$AA,MATCH('Step 2-12'!$AH619,'Step 2-12'!$R:$R,0))</f>
        <v>Pro</v>
      </c>
      <c r="AT619" s="23" t="str">
        <f>INDEX('Step 2-12'!$AB:$AB,MATCH('Step 2-12'!$AH619,'Step 2-12'!$R:$R,0))</f>
        <v>Monthly</v>
      </c>
      <c r="AU619" s="23" t="str">
        <f>INDEX($J$20:$J$1603,MATCH($AH619,$B$20:$B$1603,0))</f>
        <v/>
      </c>
    </row>
    <row r="620" spans="1:47" x14ac:dyDescent="0.25">
      <c r="A620" t="s">
        <v>694</v>
      </c>
      <c r="B620" t="s">
        <v>674</v>
      </c>
      <c r="C620" t="s">
        <v>50</v>
      </c>
      <c r="D620" t="s">
        <v>18</v>
      </c>
      <c r="E620" s="1">
        <v>45356</v>
      </c>
      <c r="F620" s="1">
        <v>45386</v>
      </c>
      <c r="G620" t="s">
        <v>55</v>
      </c>
      <c r="H620">
        <v>135</v>
      </c>
      <c r="I620" s="23" t="str">
        <f>IF(AND(E620&lt;=EOMONTH('Step 1'!$C$7,0),F620&gt;='Step 1'!$C$7),"Yes","No")</f>
        <v>No</v>
      </c>
      <c r="J620" s="23" t="str">
        <f>IF(I620="Yes",IF(COUNTIFS($B$21:$B620,B620,$I$21:$I620,"Yes")=1,"Yes",""),"")</f>
        <v/>
      </c>
      <c r="K620" s="23" t="str">
        <f>IF(J620="Yes",IF(COUNTIFS($B:$B,B620,$F:$F,"&gt;="&amp;'Step 1'!$C$8)&gt;0,"Retained","Churned"),"")</f>
        <v/>
      </c>
      <c r="L620" s="24">
        <f>_xlfn.MINIFS($E:$E,$B:$B,B620)</f>
        <v>44736</v>
      </c>
      <c r="M620" s="24" t="str">
        <f>INDEX($C:$C,MATCH($L620,$E:$E,0))</f>
        <v>Basic</v>
      </c>
      <c r="N620" s="24" t="str">
        <f>INDEX($D:$D,MATCH($L620,$E:$E,0))</f>
        <v>Monthly</v>
      </c>
      <c r="O620" s="23" t="str">
        <f>INDEX('Step 2-12'!$W:$W,MATCH('Step 2-12'!$B620,'Step 2-12'!$R:$R,0))</f>
        <v>Retail</v>
      </c>
      <c r="P620" s="23" t="str">
        <f>INDEX('Step 2-12'!$Z:$Z,MATCH('Step 2-12'!$B620,'Step 2-12'!$R:$R,0))</f>
        <v>Social Media</v>
      </c>
      <c r="AG620" t="s">
        <v>2412</v>
      </c>
      <c r="AH620" t="s">
        <v>1353</v>
      </c>
      <c r="AI620" t="s">
        <v>1360</v>
      </c>
      <c r="AJ620" s="1">
        <v>45372</v>
      </c>
      <c r="AK620" t="s">
        <v>17</v>
      </c>
      <c r="AL620" t="s">
        <v>18</v>
      </c>
      <c r="AM620">
        <v>75</v>
      </c>
      <c r="AN620">
        <v>60</v>
      </c>
      <c r="AO620" s="24" t="str">
        <f>INDEX('Step 2-12'!$Z:$Z,MATCH('Step 2-12'!$AH620,'Step 2-12'!$R:$R,0))</f>
        <v>Affiliate</v>
      </c>
      <c r="AP620" s="24" t="str">
        <f>INDEX('Step 2-12'!$V:$V,MATCH('Step 2-12'!$AH620,'Step 2-12'!$R:$R,0))</f>
        <v>Europe</v>
      </c>
      <c r="AQ620" s="24" t="str">
        <f>INDEX('Step 2-12'!$W:$W,MATCH('Step 2-12'!$AH620,'Step 2-12'!$R:$R,0))</f>
        <v>Tech</v>
      </c>
      <c r="AR620" s="24" t="str">
        <f>INDEX('Step 2-12'!$X:$X,MATCH('Step 2-12'!$AH620,'Step 2-12'!$R:$R,0))</f>
        <v>Mid-Market</v>
      </c>
      <c r="AS620" s="23" t="str">
        <f>INDEX('Step 2-12'!$AA:$AA,MATCH('Step 2-12'!$AH620,'Step 2-12'!$R:$R,0))</f>
        <v>Pro</v>
      </c>
      <c r="AT620" s="23" t="str">
        <f>INDEX('Step 2-12'!$AB:$AB,MATCH('Step 2-12'!$AH620,'Step 2-12'!$R:$R,0))</f>
        <v>Monthly</v>
      </c>
      <c r="AU620" s="23" t="str">
        <f>INDEX($J$20:$J$1603,MATCH($AH620,$B$20:$B$1603,0))</f>
        <v/>
      </c>
    </row>
    <row r="621" spans="1:47" x14ac:dyDescent="0.25">
      <c r="A621" t="s">
        <v>695</v>
      </c>
      <c r="B621" t="s">
        <v>674</v>
      </c>
      <c r="C621" t="s">
        <v>17</v>
      </c>
      <c r="D621" t="s">
        <v>18</v>
      </c>
      <c r="E621" s="1">
        <v>45387</v>
      </c>
      <c r="F621" s="1">
        <v>45417</v>
      </c>
      <c r="G621" t="s">
        <v>19</v>
      </c>
      <c r="H621">
        <v>75</v>
      </c>
      <c r="I621" s="23" t="str">
        <f>IF(AND(E621&lt;=EOMONTH('Step 1'!$C$7,0),F621&gt;='Step 1'!$C$7),"Yes","No")</f>
        <v>No</v>
      </c>
      <c r="J621" s="23" t="str">
        <f>IF(I621="Yes",IF(COUNTIFS($B$21:$B621,B621,$I$21:$I621,"Yes")=1,"Yes",""),"")</f>
        <v/>
      </c>
      <c r="K621" s="23" t="str">
        <f>IF(J621="Yes",IF(COUNTIFS($B:$B,B621,$F:$F,"&gt;="&amp;'Step 1'!$C$8)&gt;0,"Retained","Churned"),"")</f>
        <v/>
      </c>
      <c r="L621" s="24">
        <f>_xlfn.MINIFS($E:$E,$B:$B,B621)</f>
        <v>44736</v>
      </c>
      <c r="M621" s="24" t="str">
        <f>INDEX($C:$C,MATCH($L621,$E:$E,0))</f>
        <v>Basic</v>
      </c>
      <c r="N621" s="24" t="str">
        <f>INDEX($D:$D,MATCH($L621,$E:$E,0))</f>
        <v>Monthly</v>
      </c>
      <c r="O621" s="23" t="str">
        <f>INDEX('Step 2-12'!$W:$W,MATCH('Step 2-12'!$B621,'Step 2-12'!$R:$R,0))</f>
        <v>Retail</v>
      </c>
      <c r="P621" s="23" t="str">
        <f>INDEX('Step 2-12'!$Z:$Z,MATCH('Step 2-12'!$B621,'Step 2-12'!$R:$R,0))</f>
        <v>Social Media</v>
      </c>
      <c r="AG621" t="s">
        <v>2413</v>
      </c>
      <c r="AH621" t="s">
        <v>1353</v>
      </c>
      <c r="AI621" t="s">
        <v>1361</v>
      </c>
      <c r="AJ621" s="1">
        <v>45374</v>
      </c>
      <c r="AK621" t="s">
        <v>50</v>
      </c>
      <c r="AL621" t="s">
        <v>18</v>
      </c>
      <c r="AM621">
        <v>135</v>
      </c>
      <c r="AN621">
        <v>110.7</v>
      </c>
      <c r="AO621" s="24" t="str">
        <f>INDEX('Step 2-12'!$Z:$Z,MATCH('Step 2-12'!$AH621,'Step 2-12'!$R:$R,0))</f>
        <v>Affiliate</v>
      </c>
      <c r="AP621" s="24" t="str">
        <f>INDEX('Step 2-12'!$V:$V,MATCH('Step 2-12'!$AH621,'Step 2-12'!$R:$R,0))</f>
        <v>Europe</v>
      </c>
      <c r="AQ621" s="24" t="str">
        <f>INDEX('Step 2-12'!$W:$W,MATCH('Step 2-12'!$AH621,'Step 2-12'!$R:$R,0))</f>
        <v>Tech</v>
      </c>
      <c r="AR621" s="24" t="str">
        <f>INDEX('Step 2-12'!$X:$X,MATCH('Step 2-12'!$AH621,'Step 2-12'!$R:$R,0))</f>
        <v>Mid-Market</v>
      </c>
      <c r="AS621" s="23" t="str">
        <f>INDEX('Step 2-12'!$AA:$AA,MATCH('Step 2-12'!$AH621,'Step 2-12'!$R:$R,0))</f>
        <v>Pro</v>
      </c>
      <c r="AT621" s="23" t="str">
        <f>INDEX('Step 2-12'!$AB:$AB,MATCH('Step 2-12'!$AH621,'Step 2-12'!$R:$R,0))</f>
        <v>Monthly</v>
      </c>
      <c r="AU621" s="23" t="str">
        <f>INDEX($J$20:$J$1603,MATCH($AH621,$B$20:$B$1603,0))</f>
        <v/>
      </c>
    </row>
    <row r="622" spans="1:47" x14ac:dyDescent="0.25">
      <c r="A622" t="s">
        <v>696</v>
      </c>
      <c r="B622" t="s">
        <v>674</v>
      </c>
      <c r="C622" t="s">
        <v>17</v>
      </c>
      <c r="D622" t="s">
        <v>18</v>
      </c>
      <c r="E622" s="1">
        <v>45418</v>
      </c>
      <c r="F622" s="1">
        <v>45448</v>
      </c>
      <c r="G622" t="s">
        <v>19</v>
      </c>
      <c r="H622">
        <v>75</v>
      </c>
      <c r="I622" s="23" t="str">
        <f>IF(AND(E622&lt;=EOMONTH('Step 1'!$C$7,0),F622&gt;='Step 1'!$C$7),"Yes","No")</f>
        <v>No</v>
      </c>
      <c r="J622" s="23" t="str">
        <f>IF(I622="Yes",IF(COUNTIFS($B$21:$B622,B622,$I$21:$I622,"Yes")=1,"Yes",""),"")</f>
        <v/>
      </c>
      <c r="K622" s="23" t="str">
        <f>IF(J622="Yes",IF(COUNTIFS($B:$B,B622,$F:$F,"&gt;="&amp;'Step 1'!$C$8)&gt;0,"Retained","Churned"),"")</f>
        <v/>
      </c>
      <c r="L622" s="24">
        <f>_xlfn.MINIFS($E:$E,$B:$B,B622)</f>
        <v>44736</v>
      </c>
      <c r="M622" s="24" t="str">
        <f>INDEX($C:$C,MATCH($L622,$E:$E,0))</f>
        <v>Basic</v>
      </c>
      <c r="N622" s="24" t="str">
        <f>INDEX($D:$D,MATCH($L622,$E:$E,0))</f>
        <v>Monthly</v>
      </c>
      <c r="O622" s="23" t="str">
        <f>INDEX('Step 2-12'!$W:$W,MATCH('Step 2-12'!$B622,'Step 2-12'!$R:$R,0))</f>
        <v>Retail</v>
      </c>
      <c r="P622" s="23" t="str">
        <f>INDEX('Step 2-12'!$Z:$Z,MATCH('Step 2-12'!$B622,'Step 2-12'!$R:$R,0))</f>
        <v>Social Media</v>
      </c>
      <c r="AG622" t="s">
        <v>2414</v>
      </c>
      <c r="AH622" t="s">
        <v>1353</v>
      </c>
      <c r="AI622" t="s">
        <v>1362</v>
      </c>
      <c r="AJ622" s="1">
        <v>45405</v>
      </c>
      <c r="AK622" t="s">
        <v>50</v>
      </c>
      <c r="AL622" t="s">
        <v>18</v>
      </c>
      <c r="AM622">
        <v>135</v>
      </c>
      <c r="AN622">
        <v>110.7</v>
      </c>
      <c r="AO622" s="24" t="str">
        <f>INDEX('Step 2-12'!$Z:$Z,MATCH('Step 2-12'!$AH622,'Step 2-12'!$R:$R,0))</f>
        <v>Affiliate</v>
      </c>
      <c r="AP622" s="24" t="str">
        <f>INDEX('Step 2-12'!$V:$V,MATCH('Step 2-12'!$AH622,'Step 2-12'!$R:$R,0))</f>
        <v>Europe</v>
      </c>
      <c r="AQ622" s="24" t="str">
        <f>INDEX('Step 2-12'!$W:$W,MATCH('Step 2-12'!$AH622,'Step 2-12'!$R:$R,0))</f>
        <v>Tech</v>
      </c>
      <c r="AR622" s="24" t="str">
        <f>INDEX('Step 2-12'!$X:$X,MATCH('Step 2-12'!$AH622,'Step 2-12'!$R:$R,0))</f>
        <v>Mid-Market</v>
      </c>
      <c r="AS622" s="23" t="str">
        <f>INDEX('Step 2-12'!$AA:$AA,MATCH('Step 2-12'!$AH622,'Step 2-12'!$R:$R,0))</f>
        <v>Pro</v>
      </c>
      <c r="AT622" s="23" t="str">
        <f>INDEX('Step 2-12'!$AB:$AB,MATCH('Step 2-12'!$AH622,'Step 2-12'!$R:$R,0))</f>
        <v>Monthly</v>
      </c>
      <c r="AU622" s="23" t="str">
        <f>INDEX($J$20:$J$1603,MATCH($AH622,$B$20:$B$1603,0))</f>
        <v/>
      </c>
    </row>
    <row r="623" spans="1:47" x14ac:dyDescent="0.25">
      <c r="A623" t="s">
        <v>697</v>
      </c>
      <c r="B623" t="s">
        <v>674</v>
      </c>
      <c r="C623" t="s">
        <v>17</v>
      </c>
      <c r="D623" t="s">
        <v>18</v>
      </c>
      <c r="E623" s="1">
        <v>45449</v>
      </c>
      <c r="F623" s="1">
        <v>45479</v>
      </c>
      <c r="G623" t="s">
        <v>19</v>
      </c>
      <c r="H623">
        <v>75</v>
      </c>
      <c r="I623" s="23" t="str">
        <f>IF(AND(E623&lt;=EOMONTH('Step 1'!$C$7,0),F623&gt;='Step 1'!$C$7),"Yes","No")</f>
        <v>No</v>
      </c>
      <c r="J623" s="23" t="str">
        <f>IF(I623="Yes",IF(COUNTIFS($B$21:$B623,B623,$I$21:$I623,"Yes")=1,"Yes",""),"")</f>
        <v/>
      </c>
      <c r="K623" s="23" t="str">
        <f>IF(J623="Yes",IF(COUNTIFS($B:$B,B623,$F:$F,"&gt;="&amp;'Step 1'!$C$8)&gt;0,"Retained","Churned"),"")</f>
        <v/>
      </c>
      <c r="L623" s="24">
        <f>_xlfn.MINIFS($E:$E,$B:$B,B623)</f>
        <v>44736</v>
      </c>
      <c r="M623" s="24" t="str">
        <f>INDEX($C:$C,MATCH($L623,$E:$E,0))</f>
        <v>Basic</v>
      </c>
      <c r="N623" s="24" t="str">
        <f>INDEX($D:$D,MATCH($L623,$E:$E,0))</f>
        <v>Monthly</v>
      </c>
      <c r="O623" s="23" t="str">
        <f>INDEX('Step 2-12'!$W:$W,MATCH('Step 2-12'!$B623,'Step 2-12'!$R:$R,0))</f>
        <v>Retail</v>
      </c>
      <c r="P623" s="23" t="str">
        <f>INDEX('Step 2-12'!$Z:$Z,MATCH('Step 2-12'!$B623,'Step 2-12'!$R:$R,0))</f>
        <v>Social Media</v>
      </c>
      <c r="AG623" t="s">
        <v>2415</v>
      </c>
      <c r="AH623" t="s">
        <v>1353</v>
      </c>
      <c r="AI623" t="s">
        <v>1362</v>
      </c>
      <c r="AJ623" s="1">
        <v>45435</v>
      </c>
      <c r="AK623" t="s">
        <v>50</v>
      </c>
      <c r="AL623" t="s">
        <v>18</v>
      </c>
      <c r="AM623">
        <v>135</v>
      </c>
      <c r="AN623">
        <v>110.7</v>
      </c>
      <c r="AO623" s="24" t="str">
        <f>INDEX('Step 2-12'!$Z:$Z,MATCH('Step 2-12'!$AH623,'Step 2-12'!$R:$R,0))</f>
        <v>Affiliate</v>
      </c>
      <c r="AP623" s="24" t="str">
        <f>INDEX('Step 2-12'!$V:$V,MATCH('Step 2-12'!$AH623,'Step 2-12'!$R:$R,0))</f>
        <v>Europe</v>
      </c>
      <c r="AQ623" s="24" t="str">
        <f>INDEX('Step 2-12'!$W:$W,MATCH('Step 2-12'!$AH623,'Step 2-12'!$R:$R,0))</f>
        <v>Tech</v>
      </c>
      <c r="AR623" s="24" t="str">
        <f>INDEX('Step 2-12'!$X:$X,MATCH('Step 2-12'!$AH623,'Step 2-12'!$R:$R,0))</f>
        <v>Mid-Market</v>
      </c>
      <c r="AS623" s="23" t="str">
        <f>INDEX('Step 2-12'!$AA:$AA,MATCH('Step 2-12'!$AH623,'Step 2-12'!$R:$R,0))</f>
        <v>Pro</v>
      </c>
      <c r="AT623" s="23" t="str">
        <f>INDEX('Step 2-12'!$AB:$AB,MATCH('Step 2-12'!$AH623,'Step 2-12'!$R:$R,0))</f>
        <v>Monthly</v>
      </c>
      <c r="AU623" s="23" t="str">
        <f>INDEX($J$20:$J$1603,MATCH($AH623,$B$20:$B$1603,0))</f>
        <v/>
      </c>
    </row>
    <row r="624" spans="1:47" x14ac:dyDescent="0.25">
      <c r="A624" t="s">
        <v>698</v>
      </c>
      <c r="B624" t="s">
        <v>674</v>
      </c>
      <c r="C624" t="s">
        <v>17</v>
      </c>
      <c r="D624" t="s">
        <v>18</v>
      </c>
      <c r="E624" s="1">
        <v>45480</v>
      </c>
      <c r="F624" s="1">
        <v>45510</v>
      </c>
      <c r="G624" t="s">
        <v>73</v>
      </c>
      <c r="H624">
        <v>75</v>
      </c>
      <c r="I624" s="23" t="str">
        <f>IF(AND(E624&lt;=EOMONTH('Step 1'!$C$7,0),F624&gt;='Step 1'!$C$7),"Yes","No")</f>
        <v>No</v>
      </c>
      <c r="J624" s="23" t="str">
        <f>IF(I624="Yes",IF(COUNTIFS($B$21:$B624,B624,$I$21:$I624,"Yes")=1,"Yes",""),"")</f>
        <v/>
      </c>
      <c r="K624" s="23" t="str">
        <f>IF(J624="Yes",IF(COUNTIFS($B:$B,B624,$F:$F,"&gt;="&amp;'Step 1'!$C$8)&gt;0,"Retained","Churned"),"")</f>
        <v/>
      </c>
      <c r="L624" s="24">
        <f>_xlfn.MINIFS($E:$E,$B:$B,B624)</f>
        <v>44736</v>
      </c>
      <c r="M624" s="24" t="str">
        <f>INDEX($C:$C,MATCH($L624,$E:$E,0))</f>
        <v>Basic</v>
      </c>
      <c r="N624" s="24" t="str">
        <f>INDEX($D:$D,MATCH($L624,$E:$E,0))</f>
        <v>Monthly</v>
      </c>
      <c r="O624" s="23" t="str">
        <f>INDEX('Step 2-12'!$W:$W,MATCH('Step 2-12'!$B624,'Step 2-12'!$R:$R,0))</f>
        <v>Retail</v>
      </c>
      <c r="P624" s="23" t="str">
        <f>INDEX('Step 2-12'!$Z:$Z,MATCH('Step 2-12'!$B624,'Step 2-12'!$R:$R,0))</f>
        <v>Social Media</v>
      </c>
      <c r="AG624" t="s">
        <v>2416</v>
      </c>
      <c r="AH624" t="s">
        <v>1353</v>
      </c>
      <c r="AI624" t="s">
        <v>1363</v>
      </c>
      <c r="AJ624" s="1">
        <v>45436</v>
      </c>
      <c r="AK624" t="s">
        <v>50</v>
      </c>
      <c r="AL624" t="s">
        <v>18</v>
      </c>
      <c r="AM624">
        <v>135</v>
      </c>
      <c r="AN624">
        <v>110.7</v>
      </c>
      <c r="AO624" s="24" t="str">
        <f>INDEX('Step 2-12'!$Z:$Z,MATCH('Step 2-12'!$AH624,'Step 2-12'!$R:$R,0))</f>
        <v>Affiliate</v>
      </c>
      <c r="AP624" s="24" t="str">
        <f>INDEX('Step 2-12'!$V:$V,MATCH('Step 2-12'!$AH624,'Step 2-12'!$R:$R,0))</f>
        <v>Europe</v>
      </c>
      <c r="AQ624" s="24" t="str">
        <f>INDEX('Step 2-12'!$W:$W,MATCH('Step 2-12'!$AH624,'Step 2-12'!$R:$R,0))</f>
        <v>Tech</v>
      </c>
      <c r="AR624" s="24" t="str">
        <f>INDEX('Step 2-12'!$X:$X,MATCH('Step 2-12'!$AH624,'Step 2-12'!$R:$R,0))</f>
        <v>Mid-Market</v>
      </c>
      <c r="AS624" s="23" t="str">
        <f>INDEX('Step 2-12'!$AA:$AA,MATCH('Step 2-12'!$AH624,'Step 2-12'!$R:$R,0))</f>
        <v>Pro</v>
      </c>
      <c r="AT624" s="23" t="str">
        <f>INDEX('Step 2-12'!$AB:$AB,MATCH('Step 2-12'!$AH624,'Step 2-12'!$R:$R,0))</f>
        <v>Monthly</v>
      </c>
      <c r="AU624" s="23" t="str">
        <f>INDEX($J$20:$J$1603,MATCH($AH624,$B$20:$B$1603,0))</f>
        <v/>
      </c>
    </row>
    <row r="625" spans="1:47" x14ac:dyDescent="0.25">
      <c r="A625" t="s">
        <v>699</v>
      </c>
      <c r="B625" t="s">
        <v>674</v>
      </c>
      <c r="C625" t="s">
        <v>50</v>
      </c>
      <c r="D625" t="s">
        <v>18</v>
      </c>
      <c r="E625" s="1">
        <v>45511</v>
      </c>
      <c r="F625" s="1">
        <v>45541</v>
      </c>
      <c r="G625" t="s">
        <v>19</v>
      </c>
      <c r="H625">
        <v>135</v>
      </c>
      <c r="I625" s="23" t="str">
        <f>IF(AND(E625&lt;=EOMONTH('Step 1'!$C$7,0),F625&gt;='Step 1'!$C$7),"Yes","No")</f>
        <v>No</v>
      </c>
      <c r="J625" s="23" t="str">
        <f>IF(I625="Yes",IF(COUNTIFS($B$21:$B625,B625,$I$21:$I625,"Yes")=1,"Yes",""),"")</f>
        <v/>
      </c>
      <c r="K625" s="23" t="str">
        <f>IF(J625="Yes",IF(COUNTIFS($B:$B,B625,$F:$F,"&gt;="&amp;'Step 1'!$C$8)&gt;0,"Retained","Churned"),"")</f>
        <v/>
      </c>
      <c r="L625" s="24">
        <f>_xlfn.MINIFS($E:$E,$B:$B,B625)</f>
        <v>44736</v>
      </c>
      <c r="M625" s="24" t="str">
        <f>INDEX($C:$C,MATCH($L625,$E:$E,0))</f>
        <v>Basic</v>
      </c>
      <c r="N625" s="24" t="str">
        <f>INDEX($D:$D,MATCH($L625,$E:$E,0))</f>
        <v>Monthly</v>
      </c>
      <c r="O625" s="23" t="str">
        <f>INDEX('Step 2-12'!$W:$W,MATCH('Step 2-12'!$B625,'Step 2-12'!$R:$R,0))</f>
        <v>Retail</v>
      </c>
      <c r="P625" s="23" t="str">
        <f>INDEX('Step 2-12'!$Z:$Z,MATCH('Step 2-12'!$B625,'Step 2-12'!$R:$R,0))</f>
        <v>Social Media</v>
      </c>
      <c r="AG625" t="s">
        <v>2417</v>
      </c>
      <c r="AH625" t="s">
        <v>1353</v>
      </c>
      <c r="AI625" t="s">
        <v>1364</v>
      </c>
      <c r="AJ625" s="1">
        <v>45467</v>
      </c>
      <c r="AK625" t="s">
        <v>50</v>
      </c>
      <c r="AL625" t="s">
        <v>18</v>
      </c>
      <c r="AM625">
        <v>135</v>
      </c>
      <c r="AN625">
        <v>110.7</v>
      </c>
      <c r="AO625" s="24" t="str">
        <f>INDEX('Step 2-12'!$Z:$Z,MATCH('Step 2-12'!$AH625,'Step 2-12'!$R:$R,0))</f>
        <v>Affiliate</v>
      </c>
      <c r="AP625" s="24" t="str">
        <f>INDEX('Step 2-12'!$V:$V,MATCH('Step 2-12'!$AH625,'Step 2-12'!$R:$R,0))</f>
        <v>Europe</v>
      </c>
      <c r="AQ625" s="24" t="str">
        <f>INDEX('Step 2-12'!$W:$W,MATCH('Step 2-12'!$AH625,'Step 2-12'!$R:$R,0))</f>
        <v>Tech</v>
      </c>
      <c r="AR625" s="24" t="str">
        <f>INDEX('Step 2-12'!$X:$X,MATCH('Step 2-12'!$AH625,'Step 2-12'!$R:$R,0))</f>
        <v>Mid-Market</v>
      </c>
      <c r="AS625" s="23" t="str">
        <f>INDEX('Step 2-12'!$AA:$AA,MATCH('Step 2-12'!$AH625,'Step 2-12'!$R:$R,0))</f>
        <v>Pro</v>
      </c>
      <c r="AT625" s="23" t="str">
        <f>INDEX('Step 2-12'!$AB:$AB,MATCH('Step 2-12'!$AH625,'Step 2-12'!$R:$R,0))</f>
        <v>Monthly</v>
      </c>
      <c r="AU625" s="23" t="str">
        <f>INDEX($J$20:$J$1603,MATCH($AH625,$B$20:$B$1603,0))</f>
        <v/>
      </c>
    </row>
    <row r="626" spans="1:47" x14ac:dyDescent="0.25">
      <c r="A626" t="s">
        <v>700</v>
      </c>
      <c r="B626" t="s">
        <v>674</v>
      </c>
      <c r="C626" t="s">
        <v>50</v>
      </c>
      <c r="D626" t="s">
        <v>18</v>
      </c>
      <c r="E626" s="1">
        <v>45542</v>
      </c>
      <c r="F626" s="1">
        <v>45572</v>
      </c>
      <c r="G626" t="s">
        <v>19</v>
      </c>
      <c r="H626">
        <v>135</v>
      </c>
      <c r="I626" s="23" t="str">
        <f>IF(AND(E626&lt;=EOMONTH('Step 1'!$C$7,0),F626&gt;='Step 1'!$C$7),"Yes","No")</f>
        <v>No</v>
      </c>
      <c r="J626" s="23" t="str">
        <f>IF(I626="Yes",IF(COUNTIFS($B$21:$B626,B626,$I$21:$I626,"Yes")=1,"Yes",""),"")</f>
        <v/>
      </c>
      <c r="K626" s="23" t="str">
        <f>IF(J626="Yes",IF(COUNTIFS($B:$B,B626,$F:$F,"&gt;="&amp;'Step 1'!$C$8)&gt;0,"Retained","Churned"),"")</f>
        <v/>
      </c>
      <c r="L626" s="24">
        <f>_xlfn.MINIFS($E:$E,$B:$B,B626)</f>
        <v>44736</v>
      </c>
      <c r="M626" s="24" t="str">
        <f>INDEX($C:$C,MATCH($L626,$E:$E,0))</f>
        <v>Basic</v>
      </c>
      <c r="N626" s="24" t="str">
        <f>INDEX($D:$D,MATCH($L626,$E:$E,0))</f>
        <v>Monthly</v>
      </c>
      <c r="O626" s="23" t="str">
        <f>INDEX('Step 2-12'!$W:$W,MATCH('Step 2-12'!$B626,'Step 2-12'!$R:$R,0))</f>
        <v>Retail</v>
      </c>
      <c r="P626" s="23" t="str">
        <f>INDEX('Step 2-12'!$Z:$Z,MATCH('Step 2-12'!$B626,'Step 2-12'!$R:$R,0))</f>
        <v>Social Media</v>
      </c>
      <c r="AG626" t="s">
        <v>2418</v>
      </c>
      <c r="AH626" t="s">
        <v>1353</v>
      </c>
      <c r="AI626" t="s">
        <v>1364</v>
      </c>
      <c r="AJ626" s="1">
        <v>45497</v>
      </c>
      <c r="AK626" t="s">
        <v>50</v>
      </c>
      <c r="AL626" t="s">
        <v>18</v>
      </c>
      <c r="AM626">
        <v>135</v>
      </c>
      <c r="AN626">
        <v>110.7</v>
      </c>
      <c r="AO626" s="24" t="str">
        <f>INDEX('Step 2-12'!$Z:$Z,MATCH('Step 2-12'!$AH626,'Step 2-12'!$R:$R,0))</f>
        <v>Affiliate</v>
      </c>
      <c r="AP626" s="24" t="str">
        <f>INDEX('Step 2-12'!$V:$V,MATCH('Step 2-12'!$AH626,'Step 2-12'!$R:$R,0))</f>
        <v>Europe</v>
      </c>
      <c r="AQ626" s="24" t="str">
        <f>INDEX('Step 2-12'!$W:$W,MATCH('Step 2-12'!$AH626,'Step 2-12'!$R:$R,0))</f>
        <v>Tech</v>
      </c>
      <c r="AR626" s="24" t="str">
        <f>INDEX('Step 2-12'!$X:$X,MATCH('Step 2-12'!$AH626,'Step 2-12'!$R:$R,0))</f>
        <v>Mid-Market</v>
      </c>
      <c r="AS626" s="23" t="str">
        <f>INDEX('Step 2-12'!$AA:$AA,MATCH('Step 2-12'!$AH626,'Step 2-12'!$R:$R,0))</f>
        <v>Pro</v>
      </c>
      <c r="AT626" s="23" t="str">
        <f>INDEX('Step 2-12'!$AB:$AB,MATCH('Step 2-12'!$AH626,'Step 2-12'!$R:$R,0))</f>
        <v>Monthly</v>
      </c>
      <c r="AU626" s="23" t="str">
        <f>INDEX($J$20:$J$1603,MATCH($AH626,$B$20:$B$1603,0))</f>
        <v/>
      </c>
    </row>
    <row r="627" spans="1:47" x14ac:dyDescent="0.25">
      <c r="A627" t="s">
        <v>701</v>
      </c>
      <c r="B627" t="s">
        <v>674</v>
      </c>
      <c r="C627" t="s">
        <v>50</v>
      </c>
      <c r="D627" t="s">
        <v>18</v>
      </c>
      <c r="E627" s="1">
        <v>45573</v>
      </c>
      <c r="F627" s="1">
        <v>45603</v>
      </c>
      <c r="G627" t="s">
        <v>19</v>
      </c>
      <c r="H627">
        <v>135</v>
      </c>
      <c r="I627" s="23" t="str">
        <f>IF(AND(E627&lt;=EOMONTH('Step 1'!$C$7,0),F627&gt;='Step 1'!$C$7),"Yes","No")</f>
        <v>No</v>
      </c>
      <c r="J627" s="23" t="str">
        <f>IF(I627="Yes",IF(COUNTIFS($B$21:$B627,B627,$I$21:$I627,"Yes")=1,"Yes",""),"")</f>
        <v/>
      </c>
      <c r="K627" s="23" t="str">
        <f>IF(J627="Yes",IF(COUNTIFS($B:$B,B627,$F:$F,"&gt;="&amp;'Step 1'!$C$8)&gt;0,"Retained","Churned"),"")</f>
        <v/>
      </c>
      <c r="L627" s="24">
        <f>_xlfn.MINIFS($E:$E,$B:$B,B627)</f>
        <v>44736</v>
      </c>
      <c r="M627" s="24" t="str">
        <f>INDEX($C:$C,MATCH($L627,$E:$E,0))</f>
        <v>Basic</v>
      </c>
      <c r="N627" s="24" t="str">
        <f>INDEX($D:$D,MATCH($L627,$E:$E,0))</f>
        <v>Monthly</v>
      </c>
      <c r="O627" s="23" t="str">
        <f>INDEX('Step 2-12'!$W:$W,MATCH('Step 2-12'!$B627,'Step 2-12'!$R:$R,0))</f>
        <v>Retail</v>
      </c>
      <c r="P627" s="23" t="str">
        <f>INDEX('Step 2-12'!$Z:$Z,MATCH('Step 2-12'!$B627,'Step 2-12'!$R:$R,0))</f>
        <v>Social Media</v>
      </c>
      <c r="AG627" t="s">
        <v>2419</v>
      </c>
      <c r="AH627" t="s">
        <v>1353</v>
      </c>
      <c r="AI627" t="s">
        <v>1365</v>
      </c>
      <c r="AJ627" s="1">
        <v>45498</v>
      </c>
      <c r="AK627" t="s">
        <v>50</v>
      </c>
      <c r="AL627" t="s">
        <v>18</v>
      </c>
      <c r="AM627">
        <v>135</v>
      </c>
      <c r="AN627">
        <v>110.7</v>
      </c>
      <c r="AO627" s="24" t="str">
        <f>INDEX('Step 2-12'!$Z:$Z,MATCH('Step 2-12'!$AH627,'Step 2-12'!$R:$R,0))</f>
        <v>Affiliate</v>
      </c>
      <c r="AP627" s="24" t="str">
        <f>INDEX('Step 2-12'!$V:$V,MATCH('Step 2-12'!$AH627,'Step 2-12'!$R:$R,0))</f>
        <v>Europe</v>
      </c>
      <c r="AQ627" s="24" t="str">
        <f>INDEX('Step 2-12'!$W:$W,MATCH('Step 2-12'!$AH627,'Step 2-12'!$R:$R,0))</f>
        <v>Tech</v>
      </c>
      <c r="AR627" s="24" t="str">
        <f>INDEX('Step 2-12'!$X:$X,MATCH('Step 2-12'!$AH627,'Step 2-12'!$R:$R,0))</f>
        <v>Mid-Market</v>
      </c>
      <c r="AS627" s="23" t="str">
        <f>INDEX('Step 2-12'!$AA:$AA,MATCH('Step 2-12'!$AH627,'Step 2-12'!$R:$R,0))</f>
        <v>Pro</v>
      </c>
      <c r="AT627" s="23" t="str">
        <f>INDEX('Step 2-12'!$AB:$AB,MATCH('Step 2-12'!$AH627,'Step 2-12'!$R:$R,0))</f>
        <v>Monthly</v>
      </c>
      <c r="AU627" s="23" t="str">
        <f>INDEX($J$20:$J$1603,MATCH($AH627,$B$20:$B$1603,0))</f>
        <v/>
      </c>
    </row>
    <row r="628" spans="1:47" x14ac:dyDescent="0.25">
      <c r="A628" t="s">
        <v>702</v>
      </c>
      <c r="B628" t="s">
        <v>674</v>
      </c>
      <c r="C628" t="s">
        <v>50</v>
      </c>
      <c r="D628" t="s">
        <v>18</v>
      </c>
      <c r="E628" s="1">
        <v>45604</v>
      </c>
      <c r="F628" s="1">
        <v>45634</v>
      </c>
      <c r="G628" t="s">
        <v>73</v>
      </c>
      <c r="H628">
        <v>135</v>
      </c>
      <c r="I628" s="23" t="str">
        <f>IF(AND(E628&lt;=EOMONTH('Step 1'!$C$7,0),F628&gt;='Step 1'!$C$7),"Yes","No")</f>
        <v>No</v>
      </c>
      <c r="J628" s="23" t="str">
        <f>IF(I628="Yes",IF(COUNTIFS($B$21:$B628,B628,$I$21:$I628,"Yes")=1,"Yes",""),"")</f>
        <v/>
      </c>
      <c r="K628" s="23" t="str">
        <f>IF(J628="Yes",IF(COUNTIFS($B:$B,B628,$F:$F,"&gt;="&amp;'Step 1'!$C$8)&gt;0,"Retained","Churned"),"")</f>
        <v/>
      </c>
      <c r="L628" s="24">
        <f>_xlfn.MINIFS($E:$E,$B:$B,B628)</f>
        <v>44736</v>
      </c>
      <c r="M628" s="24" t="str">
        <f>INDEX($C:$C,MATCH($L628,$E:$E,0))</f>
        <v>Basic</v>
      </c>
      <c r="N628" s="24" t="str">
        <f>INDEX($D:$D,MATCH($L628,$E:$E,0))</f>
        <v>Monthly</v>
      </c>
      <c r="O628" s="23" t="str">
        <f>INDEX('Step 2-12'!$W:$W,MATCH('Step 2-12'!$B628,'Step 2-12'!$R:$R,0))</f>
        <v>Retail</v>
      </c>
      <c r="P628" s="23" t="str">
        <f>INDEX('Step 2-12'!$Z:$Z,MATCH('Step 2-12'!$B628,'Step 2-12'!$R:$R,0))</f>
        <v>Social Media</v>
      </c>
      <c r="AG628" t="s">
        <v>2420</v>
      </c>
      <c r="AH628" t="s">
        <v>1353</v>
      </c>
      <c r="AI628" t="s">
        <v>1366</v>
      </c>
      <c r="AJ628" s="1">
        <v>45529</v>
      </c>
      <c r="AK628" t="s">
        <v>50</v>
      </c>
      <c r="AL628" t="s">
        <v>18</v>
      </c>
      <c r="AM628">
        <v>135</v>
      </c>
      <c r="AN628">
        <v>110.7</v>
      </c>
      <c r="AO628" s="24" t="str">
        <f>INDEX('Step 2-12'!$Z:$Z,MATCH('Step 2-12'!$AH628,'Step 2-12'!$R:$R,0))</f>
        <v>Affiliate</v>
      </c>
      <c r="AP628" s="24" t="str">
        <f>INDEX('Step 2-12'!$V:$V,MATCH('Step 2-12'!$AH628,'Step 2-12'!$R:$R,0))</f>
        <v>Europe</v>
      </c>
      <c r="AQ628" s="24" t="str">
        <f>INDEX('Step 2-12'!$W:$W,MATCH('Step 2-12'!$AH628,'Step 2-12'!$R:$R,0))</f>
        <v>Tech</v>
      </c>
      <c r="AR628" s="24" t="str">
        <f>INDEX('Step 2-12'!$X:$X,MATCH('Step 2-12'!$AH628,'Step 2-12'!$R:$R,0))</f>
        <v>Mid-Market</v>
      </c>
      <c r="AS628" s="23" t="str">
        <f>INDEX('Step 2-12'!$AA:$AA,MATCH('Step 2-12'!$AH628,'Step 2-12'!$R:$R,0))</f>
        <v>Pro</v>
      </c>
      <c r="AT628" s="23" t="str">
        <f>INDEX('Step 2-12'!$AB:$AB,MATCH('Step 2-12'!$AH628,'Step 2-12'!$R:$R,0))</f>
        <v>Monthly</v>
      </c>
      <c r="AU628" s="23" t="str">
        <f>INDEX($J$20:$J$1603,MATCH($AH628,$B$20:$B$1603,0))</f>
        <v/>
      </c>
    </row>
    <row r="629" spans="1:47" x14ac:dyDescent="0.25">
      <c r="A629" t="s">
        <v>703</v>
      </c>
      <c r="B629" t="s">
        <v>674</v>
      </c>
      <c r="C629" t="s">
        <v>86</v>
      </c>
      <c r="D629" t="s">
        <v>18</v>
      </c>
      <c r="E629" s="1">
        <v>45635</v>
      </c>
      <c r="F629" s="1">
        <v>45658</v>
      </c>
      <c r="G629" t="s">
        <v>19</v>
      </c>
      <c r="H629">
        <v>315</v>
      </c>
      <c r="I629" s="23" t="str">
        <f>IF(AND(E629&lt;=EOMONTH('Step 1'!$C$7,0),F629&gt;='Step 1'!$C$7),"Yes","No")</f>
        <v>No</v>
      </c>
      <c r="J629" s="23" t="str">
        <f>IF(I629="Yes",IF(COUNTIFS($B$21:$B629,B629,$I$21:$I629,"Yes")=1,"Yes",""),"")</f>
        <v/>
      </c>
      <c r="K629" s="23" t="str">
        <f>IF(J629="Yes",IF(COUNTIFS($B:$B,B629,$F:$F,"&gt;="&amp;'Step 1'!$C$8)&gt;0,"Retained","Churned"),"")</f>
        <v/>
      </c>
      <c r="L629" s="24">
        <f>_xlfn.MINIFS($E:$E,$B:$B,B629)</f>
        <v>44736</v>
      </c>
      <c r="M629" s="24" t="str">
        <f>INDEX($C:$C,MATCH($L629,$E:$E,0))</f>
        <v>Basic</v>
      </c>
      <c r="N629" s="24" t="str">
        <f>INDEX($D:$D,MATCH($L629,$E:$E,0))</f>
        <v>Monthly</v>
      </c>
      <c r="O629" s="23" t="str">
        <f>INDEX('Step 2-12'!$W:$W,MATCH('Step 2-12'!$B629,'Step 2-12'!$R:$R,0))</f>
        <v>Retail</v>
      </c>
      <c r="P629" s="23" t="str">
        <f>INDEX('Step 2-12'!$Z:$Z,MATCH('Step 2-12'!$B629,'Step 2-12'!$R:$R,0))</f>
        <v>Social Media</v>
      </c>
      <c r="AG629" t="s">
        <v>2421</v>
      </c>
      <c r="AH629" t="s">
        <v>1353</v>
      </c>
      <c r="AI629" t="s">
        <v>1367</v>
      </c>
      <c r="AJ629" s="1">
        <v>45560</v>
      </c>
      <c r="AK629" t="s">
        <v>50</v>
      </c>
      <c r="AL629" t="s">
        <v>18</v>
      </c>
      <c r="AM629">
        <v>135</v>
      </c>
      <c r="AN629">
        <v>110.7</v>
      </c>
      <c r="AO629" s="24" t="str">
        <f>INDEX('Step 2-12'!$Z:$Z,MATCH('Step 2-12'!$AH629,'Step 2-12'!$R:$R,0))</f>
        <v>Affiliate</v>
      </c>
      <c r="AP629" s="24" t="str">
        <f>INDEX('Step 2-12'!$V:$V,MATCH('Step 2-12'!$AH629,'Step 2-12'!$R:$R,0))</f>
        <v>Europe</v>
      </c>
      <c r="AQ629" s="24" t="str">
        <f>INDEX('Step 2-12'!$W:$W,MATCH('Step 2-12'!$AH629,'Step 2-12'!$R:$R,0))</f>
        <v>Tech</v>
      </c>
      <c r="AR629" s="24" t="str">
        <f>INDEX('Step 2-12'!$X:$X,MATCH('Step 2-12'!$AH629,'Step 2-12'!$R:$R,0))</f>
        <v>Mid-Market</v>
      </c>
      <c r="AS629" s="23" t="str">
        <f>INDEX('Step 2-12'!$AA:$AA,MATCH('Step 2-12'!$AH629,'Step 2-12'!$R:$R,0))</f>
        <v>Pro</v>
      </c>
      <c r="AT629" s="23" t="str">
        <f>INDEX('Step 2-12'!$AB:$AB,MATCH('Step 2-12'!$AH629,'Step 2-12'!$R:$R,0))</f>
        <v>Monthly</v>
      </c>
      <c r="AU629" s="23" t="str">
        <f>INDEX($J$20:$J$1603,MATCH($AH629,$B$20:$B$1603,0))</f>
        <v/>
      </c>
    </row>
    <row r="630" spans="1:47" x14ac:dyDescent="0.25">
      <c r="A630" t="s">
        <v>704</v>
      </c>
      <c r="B630" t="s">
        <v>705</v>
      </c>
      <c r="C630" t="s">
        <v>50</v>
      </c>
      <c r="D630" t="s">
        <v>18</v>
      </c>
      <c r="E630" s="1">
        <v>44685</v>
      </c>
      <c r="F630" s="1">
        <v>44715</v>
      </c>
      <c r="G630" t="s">
        <v>19</v>
      </c>
      <c r="H630">
        <v>135</v>
      </c>
      <c r="I630" s="23" t="str">
        <f>IF(AND(E630&lt;=EOMONTH('Step 1'!$C$7,0),F630&gt;='Step 1'!$C$7),"Yes","No")</f>
        <v>No</v>
      </c>
      <c r="J630" s="23" t="str">
        <f>IF(I630="Yes",IF(COUNTIFS($B$21:$B630,B630,$I$21:$I630,"Yes")=1,"Yes",""),"")</f>
        <v/>
      </c>
      <c r="K630" s="23" t="str">
        <f>IF(J630="Yes",IF(COUNTIFS($B:$B,B630,$F:$F,"&gt;="&amp;'Step 1'!$C$8)&gt;0,"Retained","Churned"),"")</f>
        <v/>
      </c>
      <c r="L630" s="24">
        <f>_xlfn.MINIFS($E:$E,$B:$B,B630)</f>
        <v>44685</v>
      </c>
      <c r="M630" s="24" t="str">
        <f>INDEX($C:$C,MATCH($L630,$E:$E,0))</f>
        <v>Basic</v>
      </c>
      <c r="N630" s="24" t="str">
        <f>INDEX($D:$D,MATCH($L630,$E:$E,0))</f>
        <v>Monthly</v>
      </c>
      <c r="O630" s="23" t="str">
        <f>INDEX('Step 2-12'!$W:$W,MATCH('Step 2-12'!$B630,'Step 2-12'!$R:$R,0))</f>
        <v>Retail</v>
      </c>
      <c r="P630" s="23" t="str">
        <f>INDEX('Step 2-12'!$Z:$Z,MATCH('Step 2-12'!$B630,'Step 2-12'!$R:$R,0))</f>
        <v>Paid Search</v>
      </c>
      <c r="AG630" t="s">
        <v>2422</v>
      </c>
      <c r="AH630" t="s">
        <v>1353</v>
      </c>
      <c r="AI630" t="s">
        <v>1367</v>
      </c>
      <c r="AJ630" s="1">
        <v>45590</v>
      </c>
      <c r="AK630" t="s">
        <v>50</v>
      </c>
      <c r="AL630" t="s">
        <v>18</v>
      </c>
      <c r="AM630">
        <v>135</v>
      </c>
      <c r="AN630">
        <v>110.7</v>
      </c>
      <c r="AO630" s="24" t="str">
        <f>INDEX('Step 2-12'!$Z:$Z,MATCH('Step 2-12'!$AH630,'Step 2-12'!$R:$R,0))</f>
        <v>Affiliate</v>
      </c>
      <c r="AP630" s="24" t="str">
        <f>INDEX('Step 2-12'!$V:$V,MATCH('Step 2-12'!$AH630,'Step 2-12'!$R:$R,0))</f>
        <v>Europe</v>
      </c>
      <c r="AQ630" s="24" t="str">
        <f>INDEX('Step 2-12'!$W:$W,MATCH('Step 2-12'!$AH630,'Step 2-12'!$R:$R,0))</f>
        <v>Tech</v>
      </c>
      <c r="AR630" s="24" t="str">
        <f>INDEX('Step 2-12'!$X:$X,MATCH('Step 2-12'!$AH630,'Step 2-12'!$R:$R,0))</f>
        <v>Mid-Market</v>
      </c>
      <c r="AS630" s="23" t="str">
        <f>INDEX('Step 2-12'!$AA:$AA,MATCH('Step 2-12'!$AH630,'Step 2-12'!$R:$R,0))</f>
        <v>Pro</v>
      </c>
      <c r="AT630" s="23" t="str">
        <f>INDEX('Step 2-12'!$AB:$AB,MATCH('Step 2-12'!$AH630,'Step 2-12'!$R:$R,0))</f>
        <v>Monthly</v>
      </c>
      <c r="AU630" s="23" t="str">
        <f>INDEX($J$20:$J$1603,MATCH($AH630,$B$20:$B$1603,0))</f>
        <v/>
      </c>
    </row>
    <row r="631" spans="1:47" x14ac:dyDescent="0.25">
      <c r="A631" t="s">
        <v>706</v>
      </c>
      <c r="B631" t="s">
        <v>705</v>
      </c>
      <c r="C631" t="s">
        <v>50</v>
      </c>
      <c r="D631" t="s">
        <v>18</v>
      </c>
      <c r="E631" s="1">
        <v>44716</v>
      </c>
      <c r="F631" s="1">
        <v>44746</v>
      </c>
      <c r="G631" t="s">
        <v>19</v>
      </c>
      <c r="H631">
        <v>135</v>
      </c>
      <c r="I631" s="23" t="str">
        <f>IF(AND(E631&lt;=EOMONTH('Step 1'!$C$7,0),F631&gt;='Step 1'!$C$7),"Yes","No")</f>
        <v>No</v>
      </c>
      <c r="J631" s="23" t="str">
        <f>IF(I631="Yes",IF(COUNTIFS($B$21:$B631,B631,$I$21:$I631,"Yes")=1,"Yes",""),"")</f>
        <v/>
      </c>
      <c r="K631" s="23" t="str">
        <f>IF(J631="Yes",IF(COUNTIFS($B:$B,B631,$F:$F,"&gt;="&amp;'Step 1'!$C$8)&gt;0,"Retained","Churned"),"")</f>
        <v/>
      </c>
      <c r="L631" s="24">
        <f>_xlfn.MINIFS($E:$E,$B:$B,B631)</f>
        <v>44685</v>
      </c>
      <c r="M631" s="24" t="str">
        <f>INDEX($C:$C,MATCH($L631,$E:$E,0))</f>
        <v>Basic</v>
      </c>
      <c r="N631" s="24" t="str">
        <f>INDEX($D:$D,MATCH($L631,$E:$E,0))</f>
        <v>Monthly</v>
      </c>
      <c r="O631" s="23" t="str">
        <f>INDEX('Step 2-12'!$W:$W,MATCH('Step 2-12'!$B631,'Step 2-12'!$R:$R,0))</f>
        <v>Retail</v>
      </c>
      <c r="P631" s="23" t="str">
        <f>INDEX('Step 2-12'!$Z:$Z,MATCH('Step 2-12'!$B631,'Step 2-12'!$R:$R,0))</f>
        <v>Paid Search</v>
      </c>
      <c r="AG631" t="s">
        <v>2423</v>
      </c>
      <c r="AH631" t="s">
        <v>1353</v>
      </c>
      <c r="AI631" t="s">
        <v>1368</v>
      </c>
      <c r="AJ631" s="1">
        <v>45591</v>
      </c>
      <c r="AK631" t="s">
        <v>50</v>
      </c>
      <c r="AL631" t="s">
        <v>18</v>
      </c>
      <c r="AM631">
        <v>135</v>
      </c>
      <c r="AN631">
        <v>110.7</v>
      </c>
      <c r="AO631" s="24" t="str">
        <f>INDEX('Step 2-12'!$Z:$Z,MATCH('Step 2-12'!$AH631,'Step 2-12'!$R:$R,0))</f>
        <v>Affiliate</v>
      </c>
      <c r="AP631" s="24" t="str">
        <f>INDEX('Step 2-12'!$V:$V,MATCH('Step 2-12'!$AH631,'Step 2-12'!$R:$R,0))</f>
        <v>Europe</v>
      </c>
      <c r="AQ631" s="24" t="str">
        <f>INDEX('Step 2-12'!$W:$W,MATCH('Step 2-12'!$AH631,'Step 2-12'!$R:$R,0))</f>
        <v>Tech</v>
      </c>
      <c r="AR631" s="24" t="str">
        <f>INDEX('Step 2-12'!$X:$X,MATCH('Step 2-12'!$AH631,'Step 2-12'!$R:$R,0))</f>
        <v>Mid-Market</v>
      </c>
      <c r="AS631" s="23" t="str">
        <f>INDEX('Step 2-12'!$AA:$AA,MATCH('Step 2-12'!$AH631,'Step 2-12'!$R:$R,0))</f>
        <v>Pro</v>
      </c>
      <c r="AT631" s="23" t="str">
        <f>INDEX('Step 2-12'!$AB:$AB,MATCH('Step 2-12'!$AH631,'Step 2-12'!$R:$R,0))</f>
        <v>Monthly</v>
      </c>
      <c r="AU631" s="23" t="str">
        <f>INDEX($J$20:$J$1603,MATCH($AH631,$B$20:$B$1603,0))</f>
        <v/>
      </c>
    </row>
    <row r="632" spans="1:47" x14ac:dyDescent="0.25">
      <c r="A632" t="s">
        <v>707</v>
      </c>
      <c r="B632" t="s">
        <v>705</v>
      </c>
      <c r="C632" t="s">
        <v>50</v>
      </c>
      <c r="D632" t="s">
        <v>18</v>
      </c>
      <c r="E632" s="1">
        <v>44747</v>
      </c>
      <c r="F632" s="1">
        <v>44777</v>
      </c>
      <c r="G632" t="s">
        <v>55</v>
      </c>
      <c r="H632">
        <v>135</v>
      </c>
      <c r="I632" s="23" t="str">
        <f>IF(AND(E632&lt;=EOMONTH('Step 1'!$C$7,0),F632&gt;='Step 1'!$C$7),"Yes","No")</f>
        <v>No</v>
      </c>
      <c r="J632" s="23" t="str">
        <f>IF(I632="Yes",IF(COUNTIFS($B$21:$B632,B632,$I$21:$I632,"Yes")=1,"Yes",""),"")</f>
        <v/>
      </c>
      <c r="K632" s="23" t="str">
        <f>IF(J632="Yes",IF(COUNTIFS($B:$B,B632,$F:$F,"&gt;="&amp;'Step 1'!$C$8)&gt;0,"Retained","Churned"),"")</f>
        <v/>
      </c>
      <c r="L632" s="24">
        <f>_xlfn.MINIFS($E:$E,$B:$B,B632)</f>
        <v>44685</v>
      </c>
      <c r="M632" s="24" t="str">
        <f>INDEX($C:$C,MATCH($L632,$E:$E,0))</f>
        <v>Basic</v>
      </c>
      <c r="N632" s="24" t="str">
        <f>INDEX($D:$D,MATCH($L632,$E:$E,0))</f>
        <v>Monthly</v>
      </c>
      <c r="O632" s="23" t="str">
        <f>INDEX('Step 2-12'!$W:$W,MATCH('Step 2-12'!$B632,'Step 2-12'!$R:$R,0))</f>
        <v>Retail</v>
      </c>
      <c r="P632" s="23" t="str">
        <f>INDEX('Step 2-12'!$Z:$Z,MATCH('Step 2-12'!$B632,'Step 2-12'!$R:$R,0))</f>
        <v>Paid Search</v>
      </c>
      <c r="AG632" t="s">
        <v>2424</v>
      </c>
      <c r="AH632" t="s">
        <v>1353</v>
      </c>
      <c r="AI632" t="s">
        <v>1369</v>
      </c>
      <c r="AJ632" s="1">
        <v>45622</v>
      </c>
      <c r="AK632" t="s">
        <v>86</v>
      </c>
      <c r="AL632" t="s">
        <v>18</v>
      </c>
      <c r="AM632">
        <v>315</v>
      </c>
      <c r="AN632">
        <v>267.75</v>
      </c>
      <c r="AO632" s="24" t="str">
        <f>INDEX('Step 2-12'!$Z:$Z,MATCH('Step 2-12'!$AH632,'Step 2-12'!$R:$R,0))</f>
        <v>Affiliate</v>
      </c>
      <c r="AP632" s="24" t="str">
        <f>INDEX('Step 2-12'!$V:$V,MATCH('Step 2-12'!$AH632,'Step 2-12'!$R:$R,0))</f>
        <v>Europe</v>
      </c>
      <c r="AQ632" s="24" t="str">
        <f>INDEX('Step 2-12'!$W:$W,MATCH('Step 2-12'!$AH632,'Step 2-12'!$R:$R,0))</f>
        <v>Tech</v>
      </c>
      <c r="AR632" s="24" t="str">
        <f>INDEX('Step 2-12'!$X:$X,MATCH('Step 2-12'!$AH632,'Step 2-12'!$R:$R,0))</f>
        <v>Mid-Market</v>
      </c>
      <c r="AS632" s="23" t="str">
        <f>INDEX('Step 2-12'!$AA:$AA,MATCH('Step 2-12'!$AH632,'Step 2-12'!$R:$R,0))</f>
        <v>Pro</v>
      </c>
      <c r="AT632" s="23" t="str">
        <f>INDEX('Step 2-12'!$AB:$AB,MATCH('Step 2-12'!$AH632,'Step 2-12'!$R:$R,0))</f>
        <v>Monthly</v>
      </c>
      <c r="AU632" s="23" t="str">
        <f>INDEX($J$20:$J$1603,MATCH($AH632,$B$20:$B$1603,0))</f>
        <v/>
      </c>
    </row>
    <row r="633" spans="1:47" x14ac:dyDescent="0.25">
      <c r="A633" t="s">
        <v>708</v>
      </c>
      <c r="B633" t="s">
        <v>705</v>
      </c>
      <c r="C633" t="s">
        <v>17</v>
      </c>
      <c r="D633" t="s">
        <v>18</v>
      </c>
      <c r="E633" s="1">
        <v>44778</v>
      </c>
      <c r="F633" s="1">
        <v>44808</v>
      </c>
      <c r="G633" t="s">
        <v>73</v>
      </c>
      <c r="H633">
        <v>75</v>
      </c>
      <c r="I633" s="23" t="str">
        <f>IF(AND(E633&lt;=EOMONTH('Step 1'!$C$7,0),F633&gt;='Step 1'!$C$7),"Yes","No")</f>
        <v>No</v>
      </c>
      <c r="J633" s="23" t="str">
        <f>IF(I633="Yes",IF(COUNTIFS($B$21:$B633,B633,$I$21:$I633,"Yes")=1,"Yes",""),"")</f>
        <v/>
      </c>
      <c r="K633" s="23" t="str">
        <f>IF(J633="Yes",IF(COUNTIFS($B:$B,B633,$F:$F,"&gt;="&amp;'Step 1'!$C$8)&gt;0,"Retained","Churned"),"")</f>
        <v/>
      </c>
      <c r="L633" s="24">
        <f>_xlfn.MINIFS($E:$E,$B:$B,B633)</f>
        <v>44685</v>
      </c>
      <c r="M633" s="24" t="str">
        <f>INDEX($C:$C,MATCH($L633,$E:$E,0))</f>
        <v>Basic</v>
      </c>
      <c r="N633" s="24" t="str">
        <f>INDEX($D:$D,MATCH($L633,$E:$E,0))</f>
        <v>Monthly</v>
      </c>
      <c r="O633" s="23" t="str">
        <f>INDEX('Step 2-12'!$W:$W,MATCH('Step 2-12'!$B633,'Step 2-12'!$R:$R,0))</f>
        <v>Retail</v>
      </c>
      <c r="P633" s="23" t="str">
        <f>INDEX('Step 2-12'!$Z:$Z,MATCH('Step 2-12'!$B633,'Step 2-12'!$R:$R,0))</f>
        <v>Paid Search</v>
      </c>
      <c r="AG633" t="s">
        <v>2425</v>
      </c>
      <c r="AH633" t="s">
        <v>1353</v>
      </c>
      <c r="AI633" t="s">
        <v>1369</v>
      </c>
      <c r="AJ633" s="1">
        <v>45652</v>
      </c>
      <c r="AK633" t="s">
        <v>86</v>
      </c>
      <c r="AL633" t="s">
        <v>18</v>
      </c>
      <c r="AM633">
        <v>315</v>
      </c>
      <c r="AN633">
        <v>267.75</v>
      </c>
      <c r="AO633" s="24" t="str">
        <f>INDEX('Step 2-12'!$Z:$Z,MATCH('Step 2-12'!$AH633,'Step 2-12'!$R:$R,0))</f>
        <v>Affiliate</v>
      </c>
      <c r="AP633" s="24" t="str">
        <f>INDEX('Step 2-12'!$V:$V,MATCH('Step 2-12'!$AH633,'Step 2-12'!$R:$R,0))</f>
        <v>Europe</v>
      </c>
      <c r="AQ633" s="24" t="str">
        <f>INDEX('Step 2-12'!$W:$W,MATCH('Step 2-12'!$AH633,'Step 2-12'!$R:$R,0))</f>
        <v>Tech</v>
      </c>
      <c r="AR633" s="24" t="str">
        <f>INDEX('Step 2-12'!$X:$X,MATCH('Step 2-12'!$AH633,'Step 2-12'!$R:$R,0))</f>
        <v>Mid-Market</v>
      </c>
      <c r="AS633" s="23" t="str">
        <f>INDEX('Step 2-12'!$AA:$AA,MATCH('Step 2-12'!$AH633,'Step 2-12'!$R:$R,0))</f>
        <v>Pro</v>
      </c>
      <c r="AT633" s="23" t="str">
        <f>INDEX('Step 2-12'!$AB:$AB,MATCH('Step 2-12'!$AH633,'Step 2-12'!$R:$R,0))</f>
        <v>Monthly</v>
      </c>
      <c r="AU633" s="23" t="str">
        <f>INDEX($J$20:$J$1603,MATCH($AH633,$B$20:$B$1603,0))</f>
        <v/>
      </c>
    </row>
    <row r="634" spans="1:47" x14ac:dyDescent="0.25">
      <c r="A634" t="s">
        <v>709</v>
      </c>
      <c r="B634" t="s">
        <v>705</v>
      </c>
      <c r="C634" t="s">
        <v>50</v>
      </c>
      <c r="D634" t="s">
        <v>18</v>
      </c>
      <c r="E634" s="1">
        <v>44809</v>
      </c>
      <c r="F634" s="1">
        <v>44839</v>
      </c>
      <c r="G634" t="s">
        <v>19</v>
      </c>
      <c r="H634">
        <v>135</v>
      </c>
      <c r="I634" s="23" t="str">
        <f>IF(AND(E634&lt;=EOMONTH('Step 1'!$C$7,0),F634&gt;='Step 1'!$C$7),"Yes","No")</f>
        <v>No</v>
      </c>
      <c r="J634" s="23" t="str">
        <f>IF(I634="Yes",IF(COUNTIFS($B$21:$B634,B634,$I$21:$I634,"Yes")=1,"Yes",""),"")</f>
        <v/>
      </c>
      <c r="K634" s="23" t="str">
        <f>IF(J634="Yes",IF(COUNTIFS($B:$B,B634,$F:$F,"&gt;="&amp;'Step 1'!$C$8)&gt;0,"Retained","Churned"),"")</f>
        <v/>
      </c>
      <c r="L634" s="24">
        <f>_xlfn.MINIFS($E:$E,$B:$B,B634)</f>
        <v>44685</v>
      </c>
      <c r="M634" s="24" t="str">
        <f>INDEX($C:$C,MATCH($L634,$E:$E,0))</f>
        <v>Basic</v>
      </c>
      <c r="N634" s="24" t="str">
        <f>INDEX($D:$D,MATCH($L634,$E:$E,0))</f>
        <v>Monthly</v>
      </c>
      <c r="O634" s="23" t="str">
        <f>INDEX('Step 2-12'!$W:$W,MATCH('Step 2-12'!$B634,'Step 2-12'!$R:$R,0))</f>
        <v>Retail</v>
      </c>
      <c r="P634" s="23" t="str">
        <f>INDEX('Step 2-12'!$Z:$Z,MATCH('Step 2-12'!$B634,'Step 2-12'!$R:$R,0))</f>
        <v>Paid Search</v>
      </c>
      <c r="AG634" t="s">
        <v>2426</v>
      </c>
      <c r="AH634" t="s">
        <v>1353</v>
      </c>
      <c r="AI634" t="s">
        <v>1370</v>
      </c>
      <c r="AJ634" s="1">
        <v>45653</v>
      </c>
      <c r="AK634" t="s">
        <v>86</v>
      </c>
      <c r="AL634" t="s">
        <v>18</v>
      </c>
      <c r="AM634">
        <v>315</v>
      </c>
      <c r="AN634">
        <v>267.75</v>
      </c>
      <c r="AO634" s="24" t="str">
        <f>INDEX('Step 2-12'!$Z:$Z,MATCH('Step 2-12'!$AH634,'Step 2-12'!$R:$R,0))</f>
        <v>Affiliate</v>
      </c>
      <c r="AP634" s="24" t="str">
        <f>INDEX('Step 2-12'!$V:$V,MATCH('Step 2-12'!$AH634,'Step 2-12'!$R:$R,0))</f>
        <v>Europe</v>
      </c>
      <c r="AQ634" s="24" t="str">
        <f>INDEX('Step 2-12'!$W:$W,MATCH('Step 2-12'!$AH634,'Step 2-12'!$R:$R,0))</f>
        <v>Tech</v>
      </c>
      <c r="AR634" s="24" t="str">
        <f>INDEX('Step 2-12'!$X:$X,MATCH('Step 2-12'!$AH634,'Step 2-12'!$R:$R,0))</f>
        <v>Mid-Market</v>
      </c>
      <c r="AS634" s="23" t="str">
        <f>INDEX('Step 2-12'!$AA:$AA,MATCH('Step 2-12'!$AH634,'Step 2-12'!$R:$R,0))</f>
        <v>Pro</v>
      </c>
      <c r="AT634" s="23" t="str">
        <f>INDEX('Step 2-12'!$AB:$AB,MATCH('Step 2-12'!$AH634,'Step 2-12'!$R:$R,0))</f>
        <v>Monthly</v>
      </c>
      <c r="AU634" s="23" t="str">
        <f>INDEX($J$20:$J$1603,MATCH($AH634,$B$20:$B$1603,0))</f>
        <v/>
      </c>
    </row>
    <row r="635" spans="1:47" x14ac:dyDescent="0.25">
      <c r="A635" t="s">
        <v>710</v>
      </c>
      <c r="B635" t="s">
        <v>705</v>
      </c>
      <c r="C635" t="s">
        <v>50</v>
      </c>
      <c r="D635" t="s">
        <v>18</v>
      </c>
      <c r="E635" s="1">
        <v>44840</v>
      </c>
      <c r="F635" s="1">
        <v>44867</v>
      </c>
      <c r="G635" t="s">
        <v>47</v>
      </c>
      <c r="H635">
        <v>135</v>
      </c>
      <c r="I635" s="23" t="str">
        <f>IF(AND(E635&lt;=EOMONTH('Step 1'!$C$7,0),F635&gt;='Step 1'!$C$7),"Yes","No")</f>
        <v>No</v>
      </c>
      <c r="J635" s="23" t="str">
        <f>IF(I635="Yes",IF(COUNTIFS($B$21:$B635,B635,$I$21:$I635,"Yes")=1,"Yes",""),"")</f>
        <v/>
      </c>
      <c r="K635" s="23" t="str">
        <f>IF(J635="Yes",IF(COUNTIFS($B:$B,B635,$F:$F,"&gt;="&amp;'Step 1'!$C$8)&gt;0,"Retained","Churned"),"")</f>
        <v/>
      </c>
      <c r="L635" s="24">
        <f>_xlfn.MINIFS($E:$E,$B:$B,B635)</f>
        <v>44685</v>
      </c>
      <c r="M635" s="24" t="str">
        <f>INDEX($C:$C,MATCH($L635,$E:$E,0))</f>
        <v>Basic</v>
      </c>
      <c r="N635" s="24" t="str">
        <f>INDEX($D:$D,MATCH($L635,$E:$E,0))</f>
        <v>Monthly</v>
      </c>
      <c r="O635" s="23" t="str">
        <f>INDEX('Step 2-12'!$W:$W,MATCH('Step 2-12'!$B635,'Step 2-12'!$R:$R,0))</f>
        <v>Retail</v>
      </c>
      <c r="P635" s="23" t="str">
        <f>INDEX('Step 2-12'!$Z:$Z,MATCH('Step 2-12'!$B635,'Step 2-12'!$R:$R,0))</f>
        <v>Paid Search</v>
      </c>
      <c r="AG635" t="s">
        <v>2427</v>
      </c>
      <c r="AH635" t="s">
        <v>1723</v>
      </c>
      <c r="AI635" t="s">
        <v>1722</v>
      </c>
      <c r="AJ635" s="1">
        <v>44675</v>
      </c>
      <c r="AK635" t="s">
        <v>17</v>
      </c>
      <c r="AL635" t="s">
        <v>51</v>
      </c>
      <c r="AM635">
        <v>600</v>
      </c>
      <c r="AN635">
        <v>480</v>
      </c>
      <c r="AO635" s="24" t="str">
        <f>INDEX('Step 2-12'!$Z:$Z,MATCH('Step 2-12'!$AH635,'Step 2-12'!$R:$R,0))</f>
        <v>Affiliate</v>
      </c>
      <c r="AP635" s="24" t="str">
        <f>INDEX('Step 2-12'!$V:$V,MATCH('Step 2-12'!$AH635,'Step 2-12'!$R:$R,0))</f>
        <v>North America</v>
      </c>
      <c r="AQ635" s="24" t="str">
        <f>INDEX('Step 2-12'!$W:$W,MATCH('Step 2-12'!$AH635,'Step 2-12'!$R:$R,0))</f>
        <v>Tech</v>
      </c>
      <c r="AR635" s="24" t="str">
        <f>INDEX('Step 2-12'!$X:$X,MATCH('Step 2-12'!$AH635,'Step 2-12'!$R:$R,0))</f>
        <v>SMBs</v>
      </c>
      <c r="AS635" s="23" t="str">
        <f>INDEX('Step 2-12'!$AA:$AA,MATCH('Step 2-12'!$AH635,'Step 2-12'!$R:$R,0))</f>
        <v>Basic</v>
      </c>
      <c r="AT635" s="23" t="str">
        <f>INDEX('Step 2-12'!$AB:$AB,MATCH('Step 2-12'!$AH635,'Step 2-12'!$R:$R,0))</f>
        <v>Annual</v>
      </c>
      <c r="AU635" s="23" t="str">
        <f>INDEX($J$20:$J$1603,MATCH($AH635,$B$20:$B$1603,0))</f>
        <v>Yes</v>
      </c>
    </row>
    <row r="636" spans="1:47" x14ac:dyDescent="0.25">
      <c r="A636" t="s">
        <v>711</v>
      </c>
      <c r="B636" t="s">
        <v>712</v>
      </c>
      <c r="C636" t="s">
        <v>17</v>
      </c>
      <c r="D636" t="s">
        <v>18</v>
      </c>
      <c r="E636" s="1">
        <v>44822</v>
      </c>
      <c r="F636" s="1">
        <v>44852</v>
      </c>
      <c r="G636" t="s">
        <v>19</v>
      </c>
      <c r="H636">
        <v>75</v>
      </c>
      <c r="I636" s="23" t="str">
        <f>IF(AND(E636&lt;=EOMONTH('Step 1'!$C$7,0),F636&gt;='Step 1'!$C$7),"Yes","No")</f>
        <v>No</v>
      </c>
      <c r="J636" s="23" t="str">
        <f>IF(I636="Yes",IF(COUNTIFS($B$21:$B636,B636,$I$21:$I636,"Yes")=1,"Yes",""),"")</f>
        <v/>
      </c>
      <c r="K636" s="23" t="str">
        <f>IF(J636="Yes",IF(COUNTIFS($B:$B,B636,$F:$F,"&gt;="&amp;'Step 1'!$C$8)&gt;0,"Retained","Churned"),"")</f>
        <v/>
      </c>
      <c r="L636" s="24">
        <f>_xlfn.MINIFS($E:$E,$B:$B,B636)</f>
        <v>44822</v>
      </c>
      <c r="M636" s="24" t="str">
        <f>INDEX($C:$C,MATCH($L636,$E:$E,0))</f>
        <v>Basic</v>
      </c>
      <c r="N636" s="24" t="str">
        <f>INDEX($D:$D,MATCH($L636,$E:$E,0))</f>
        <v>Monthly</v>
      </c>
      <c r="O636" s="23" t="str">
        <f>INDEX('Step 2-12'!$W:$W,MATCH('Step 2-12'!$B636,'Step 2-12'!$R:$R,0))</f>
        <v>Tech</v>
      </c>
      <c r="P636" s="23" t="str">
        <f>INDEX('Step 2-12'!$Z:$Z,MATCH('Step 2-12'!$B636,'Step 2-12'!$R:$R,0))</f>
        <v>Email</v>
      </c>
      <c r="AG636" t="s">
        <v>2428</v>
      </c>
      <c r="AH636" t="s">
        <v>1723</v>
      </c>
      <c r="AI636" t="s">
        <v>1722</v>
      </c>
      <c r="AJ636" s="1">
        <v>45040</v>
      </c>
      <c r="AK636" t="s">
        <v>17</v>
      </c>
      <c r="AL636" t="s">
        <v>51</v>
      </c>
      <c r="AM636">
        <v>600</v>
      </c>
      <c r="AN636">
        <v>480</v>
      </c>
      <c r="AO636" s="24" t="str">
        <f>INDEX('Step 2-12'!$Z:$Z,MATCH('Step 2-12'!$AH636,'Step 2-12'!$R:$R,0))</f>
        <v>Affiliate</v>
      </c>
      <c r="AP636" s="24" t="str">
        <f>INDEX('Step 2-12'!$V:$V,MATCH('Step 2-12'!$AH636,'Step 2-12'!$R:$R,0))</f>
        <v>North America</v>
      </c>
      <c r="AQ636" s="24" t="str">
        <f>INDEX('Step 2-12'!$W:$W,MATCH('Step 2-12'!$AH636,'Step 2-12'!$R:$R,0))</f>
        <v>Tech</v>
      </c>
      <c r="AR636" s="24" t="str">
        <f>INDEX('Step 2-12'!$X:$X,MATCH('Step 2-12'!$AH636,'Step 2-12'!$R:$R,0))</f>
        <v>SMBs</v>
      </c>
      <c r="AS636" s="23" t="str">
        <f>INDEX('Step 2-12'!$AA:$AA,MATCH('Step 2-12'!$AH636,'Step 2-12'!$R:$R,0))</f>
        <v>Basic</v>
      </c>
      <c r="AT636" s="23" t="str">
        <f>INDEX('Step 2-12'!$AB:$AB,MATCH('Step 2-12'!$AH636,'Step 2-12'!$R:$R,0))</f>
        <v>Annual</v>
      </c>
      <c r="AU636" s="23" t="str">
        <f>INDEX($J$20:$J$1603,MATCH($AH636,$B$20:$B$1603,0))</f>
        <v>Yes</v>
      </c>
    </row>
    <row r="637" spans="1:47" x14ac:dyDescent="0.25">
      <c r="A637" t="s">
        <v>713</v>
      </c>
      <c r="B637" t="s">
        <v>712</v>
      </c>
      <c r="C637" t="s">
        <v>17</v>
      </c>
      <c r="D637" t="s">
        <v>18</v>
      </c>
      <c r="E637" s="1">
        <v>44853</v>
      </c>
      <c r="F637" s="1">
        <v>44883</v>
      </c>
      <c r="G637" t="s">
        <v>73</v>
      </c>
      <c r="H637">
        <v>75</v>
      </c>
      <c r="I637" s="23" t="str">
        <f>IF(AND(E637&lt;=EOMONTH('Step 1'!$C$7,0),F637&gt;='Step 1'!$C$7),"Yes","No")</f>
        <v>No</v>
      </c>
      <c r="J637" s="23" t="str">
        <f>IF(I637="Yes",IF(COUNTIFS($B$21:$B637,B637,$I$21:$I637,"Yes")=1,"Yes",""),"")</f>
        <v/>
      </c>
      <c r="K637" s="23" t="str">
        <f>IF(J637="Yes",IF(COUNTIFS($B:$B,B637,$F:$F,"&gt;="&amp;'Step 1'!$C$8)&gt;0,"Retained","Churned"),"")</f>
        <v/>
      </c>
      <c r="L637" s="24">
        <f>_xlfn.MINIFS($E:$E,$B:$B,B637)</f>
        <v>44822</v>
      </c>
      <c r="M637" s="24" t="str">
        <f>INDEX($C:$C,MATCH($L637,$E:$E,0))</f>
        <v>Basic</v>
      </c>
      <c r="N637" s="24" t="str">
        <f>INDEX($D:$D,MATCH($L637,$E:$E,0))</f>
        <v>Monthly</v>
      </c>
      <c r="O637" s="23" t="str">
        <f>INDEX('Step 2-12'!$W:$W,MATCH('Step 2-12'!$B637,'Step 2-12'!$R:$R,0))</f>
        <v>Tech</v>
      </c>
      <c r="P637" s="23" t="str">
        <f>INDEX('Step 2-12'!$Z:$Z,MATCH('Step 2-12'!$B637,'Step 2-12'!$R:$R,0))</f>
        <v>Email</v>
      </c>
      <c r="AG637" t="s">
        <v>2429</v>
      </c>
      <c r="AH637" t="s">
        <v>1723</v>
      </c>
      <c r="AI637" t="s">
        <v>1724</v>
      </c>
      <c r="AJ637" s="1">
        <v>45041</v>
      </c>
      <c r="AK637" t="s">
        <v>17</v>
      </c>
      <c r="AL637" t="s">
        <v>51</v>
      </c>
      <c r="AM637">
        <v>600</v>
      </c>
      <c r="AN637">
        <v>480</v>
      </c>
      <c r="AO637" s="24" t="str">
        <f>INDEX('Step 2-12'!$Z:$Z,MATCH('Step 2-12'!$AH637,'Step 2-12'!$R:$R,0))</f>
        <v>Affiliate</v>
      </c>
      <c r="AP637" s="24" t="str">
        <f>INDEX('Step 2-12'!$V:$V,MATCH('Step 2-12'!$AH637,'Step 2-12'!$R:$R,0))</f>
        <v>North America</v>
      </c>
      <c r="AQ637" s="24" t="str">
        <f>INDEX('Step 2-12'!$W:$W,MATCH('Step 2-12'!$AH637,'Step 2-12'!$R:$R,0))</f>
        <v>Tech</v>
      </c>
      <c r="AR637" s="24" t="str">
        <f>INDEX('Step 2-12'!$X:$X,MATCH('Step 2-12'!$AH637,'Step 2-12'!$R:$R,0))</f>
        <v>SMBs</v>
      </c>
      <c r="AS637" s="23" t="str">
        <f>INDEX('Step 2-12'!$AA:$AA,MATCH('Step 2-12'!$AH637,'Step 2-12'!$R:$R,0))</f>
        <v>Basic</v>
      </c>
      <c r="AT637" s="23" t="str">
        <f>INDEX('Step 2-12'!$AB:$AB,MATCH('Step 2-12'!$AH637,'Step 2-12'!$R:$R,0))</f>
        <v>Annual</v>
      </c>
      <c r="AU637" s="23" t="str">
        <f>INDEX($J$20:$J$1603,MATCH($AH637,$B$20:$B$1603,0))</f>
        <v>Yes</v>
      </c>
    </row>
    <row r="638" spans="1:47" x14ac:dyDescent="0.25">
      <c r="A638" t="s">
        <v>714</v>
      </c>
      <c r="B638" t="s">
        <v>712</v>
      </c>
      <c r="C638" t="s">
        <v>50</v>
      </c>
      <c r="D638" t="s">
        <v>18</v>
      </c>
      <c r="E638" s="1">
        <v>44884</v>
      </c>
      <c r="F638" s="1">
        <v>44914</v>
      </c>
      <c r="G638" t="s">
        <v>19</v>
      </c>
      <c r="H638">
        <v>135</v>
      </c>
      <c r="I638" s="23" t="str">
        <f>IF(AND(E638&lt;=EOMONTH('Step 1'!$C$7,0),F638&gt;='Step 1'!$C$7),"Yes","No")</f>
        <v>No</v>
      </c>
      <c r="J638" s="23" t="str">
        <f>IF(I638="Yes",IF(COUNTIFS($B$21:$B638,B638,$I$21:$I638,"Yes")=1,"Yes",""),"")</f>
        <v/>
      </c>
      <c r="K638" s="23" t="str">
        <f>IF(J638="Yes",IF(COUNTIFS($B:$B,B638,$F:$F,"&gt;="&amp;'Step 1'!$C$8)&gt;0,"Retained","Churned"),"")</f>
        <v/>
      </c>
      <c r="L638" s="24">
        <f>_xlfn.MINIFS($E:$E,$B:$B,B638)</f>
        <v>44822</v>
      </c>
      <c r="M638" s="24" t="str">
        <f>INDEX($C:$C,MATCH($L638,$E:$E,0))</f>
        <v>Basic</v>
      </c>
      <c r="N638" s="24" t="str">
        <f>INDEX($D:$D,MATCH($L638,$E:$E,0))</f>
        <v>Monthly</v>
      </c>
      <c r="O638" s="23" t="str">
        <f>INDEX('Step 2-12'!$W:$W,MATCH('Step 2-12'!$B638,'Step 2-12'!$R:$R,0))</f>
        <v>Tech</v>
      </c>
      <c r="P638" s="23" t="str">
        <f>INDEX('Step 2-12'!$Z:$Z,MATCH('Step 2-12'!$B638,'Step 2-12'!$R:$R,0))</f>
        <v>Email</v>
      </c>
      <c r="AG638" t="s">
        <v>2430</v>
      </c>
      <c r="AH638" t="s">
        <v>1723</v>
      </c>
      <c r="AI638" t="s">
        <v>1725</v>
      </c>
      <c r="AJ638" s="1">
        <v>45407</v>
      </c>
      <c r="AK638" t="s">
        <v>17</v>
      </c>
      <c r="AL638" t="s">
        <v>51</v>
      </c>
      <c r="AM638">
        <v>600</v>
      </c>
      <c r="AN638">
        <v>480</v>
      </c>
      <c r="AO638" s="24" t="str">
        <f>INDEX('Step 2-12'!$Z:$Z,MATCH('Step 2-12'!$AH638,'Step 2-12'!$R:$R,0))</f>
        <v>Affiliate</v>
      </c>
      <c r="AP638" s="24" t="str">
        <f>INDEX('Step 2-12'!$V:$V,MATCH('Step 2-12'!$AH638,'Step 2-12'!$R:$R,0))</f>
        <v>North America</v>
      </c>
      <c r="AQ638" s="24" t="str">
        <f>INDEX('Step 2-12'!$W:$W,MATCH('Step 2-12'!$AH638,'Step 2-12'!$R:$R,0))</f>
        <v>Tech</v>
      </c>
      <c r="AR638" s="24" t="str">
        <f>INDEX('Step 2-12'!$X:$X,MATCH('Step 2-12'!$AH638,'Step 2-12'!$R:$R,0))</f>
        <v>SMBs</v>
      </c>
      <c r="AS638" s="23" t="str">
        <f>INDEX('Step 2-12'!$AA:$AA,MATCH('Step 2-12'!$AH638,'Step 2-12'!$R:$R,0))</f>
        <v>Basic</v>
      </c>
      <c r="AT638" s="23" t="str">
        <f>INDEX('Step 2-12'!$AB:$AB,MATCH('Step 2-12'!$AH638,'Step 2-12'!$R:$R,0))</f>
        <v>Annual</v>
      </c>
      <c r="AU638" s="23" t="str">
        <f>INDEX($J$20:$J$1603,MATCH($AH638,$B$20:$B$1603,0))</f>
        <v>Yes</v>
      </c>
    </row>
    <row r="639" spans="1:47" x14ac:dyDescent="0.25">
      <c r="A639" t="s">
        <v>715</v>
      </c>
      <c r="B639" t="s">
        <v>712</v>
      </c>
      <c r="C639" t="s">
        <v>50</v>
      </c>
      <c r="D639" t="s">
        <v>18</v>
      </c>
      <c r="E639" s="1">
        <v>44915</v>
      </c>
      <c r="F639" s="1">
        <v>44945</v>
      </c>
      <c r="G639" t="s">
        <v>19</v>
      </c>
      <c r="H639">
        <v>135</v>
      </c>
      <c r="I639" s="23" t="str">
        <f>IF(AND(E639&lt;=EOMONTH('Step 1'!$C$7,0),F639&gt;='Step 1'!$C$7),"Yes","No")</f>
        <v>Yes</v>
      </c>
      <c r="J639" s="23" t="str">
        <f>IF(I639="Yes",IF(COUNTIFS($B$21:$B639,B639,$I$21:$I639,"Yes")=1,"Yes",""),"")</f>
        <v>Yes</v>
      </c>
      <c r="K639" s="23" t="str">
        <f>IF(J639="Yes",IF(COUNTIFS($B:$B,B639,$F:$F,"&gt;="&amp;'Step 1'!$C$8)&gt;0,"Retained","Churned"),"")</f>
        <v>Retained</v>
      </c>
      <c r="L639" s="24">
        <f>_xlfn.MINIFS($E:$E,$B:$B,B639)</f>
        <v>44822</v>
      </c>
      <c r="M639" s="24" t="str">
        <f>INDEX($C:$C,MATCH($L639,$E:$E,0))</f>
        <v>Basic</v>
      </c>
      <c r="N639" s="24" t="str">
        <f>INDEX($D:$D,MATCH($L639,$E:$E,0))</f>
        <v>Monthly</v>
      </c>
      <c r="O639" s="23" t="str">
        <f>INDEX('Step 2-12'!$W:$W,MATCH('Step 2-12'!$B639,'Step 2-12'!$R:$R,0))</f>
        <v>Tech</v>
      </c>
      <c r="P639" s="23" t="str">
        <f>INDEX('Step 2-12'!$Z:$Z,MATCH('Step 2-12'!$B639,'Step 2-12'!$R:$R,0))</f>
        <v>Email</v>
      </c>
      <c r="AG639" t="s">
        <v>2431</v>
      </c>
      <c r="AH639" t="s">
        <v>1378</v>
      </c>
      <c r="AI639" t="s">
        <v>1377</v>
      </c>
      <c r="AJ639" s="1">
        <v>45571</v>
      </c>
      <c r="AK639" t="s">
        <v>50</v>
      </c>
      <c r="AL639" t="s">
        <v>18</v>
      </c>
      <c r="AM639">
        <v>135</v>
      </c>
      <c r="AN639">
        <v>110.7</v>
      </c>
      <c r="AO639" s="24" t="str">
        <f>INDEX('Step 2-12'!$Z:$Z,MATCH('Step 2-12'!$AH639,'Step 2-12'!$R:$R,0))</f>
        <v>Paid Search</v>
      </c>
      <c r="AP639" s="24" t="str">
        <f>INDEX('Step 2-12'!$V:$V,MATCH('Step 2-12'!$AH639,'Step 2-12'!$R:$R,0))</f>
        <v>Asia-Pacific</v>
      </c>
      <c r="AQ639" s="24" t="str">
        <f>INDEX('Step 2-12'!$W:$W,MATCH('Step 2-12'!$AH639,'Step 2-12'!$R:$R,0))</f>
        <v>Retail</v>
      </c>
      <c r="AR639" s="24" t="str">
        <f>INDEX('Step 2-12'!$X:$X,MATCH('Step 2-12'!$AH639,'Step 2-12'!$R:$R,0))</f>
        <v>SMBs</v>
      </c>
      <c r="AS639" s="23" t="str">
        <f>INDEX('Step 2-12'!$AA:$AA,MATCH('Step 2-12'!$AH639,'Step 2-12'!$R:$R,0))</f>
        <v>Basic</v>
      </c>
      <c r="AT639" s="23" t="str">
        <f>INDEX('Step 2-12'!$AB:$AB,MATCH('Step 2-12'!$AH639,'Step 2-12'!$R:$R,0))</f>
        <v>Monthly</v>
      </c>
      <c r="AU639" s="23" t="str">
        <f>INDEX($J$20:$J$1603,MATCH($AH639,$B$20:$B$1603,0))</f>
        <v/>
      </c>
    </row>
    <row r="640" spans="1:47" x14ac:dyDescent="0.25">
      <c r="A640" t="s">
        <v>716</v>
      </c>
      <c r="B640" t="s">
        <v>712</v>
      </c>
      <c r="C640" t="s">
        <v>50</v>
      </c>
      <c r="D640" t="s">
        <v>18</v>
      </c>
      <c r="E640" s="1">
        <v>44946</v>
      </c>
      <c r="F640" s="1">
        <v>44976</v>
      </c>
      <c r="G640" t="s">
        <v>55</v>
      </c>
      <c r="H640">
        <v>135</v>
      </c>
      <c r="I640" s="23" t="str">
        <f>IF(AND(E640&lt;=EOMONTH('Step 1'!$C$7,0),F640&gt;='Step 1'!$C$7),"Yes","No")</f>
        <v>Yes</v>
      </c>
      <c r="J640" s="23" t="str">
        <f>IF(I640="Yes",IF(COUNTIFS($B$21:$B640,B640,$I$21:$I640,"Yes")=1,"Yes",""),"")</f>
        <v/>
      </c>
      <c r="K640" s="23" t="str">
        <f>IF(J640="Yes",IF(COUNTIFS($B:$B,B640,$F:$F,"&gt;="&amp;'Step 1'!$C$8)&gt;0,"Retained","Churned"),"")</f>
        <v/>
      </c>
      <c r="L640" s="24">
        <f>_xlfn.MINIFS($E:$E,$B:$B,B640)</f>
        <v>44822</v>
      </c>
      <c r="M640" s="24" t="str">
        <f>INDEX($C:$C,MATCH($L640,$E:$E,0))</f>
        <v>Basic</v>
      </c>
      <c r="N640" s="24" t="str">
        <f>INDEX($D:$D,MATCH($L640,$E:$E,0))</f>
        <v>Monthly</v>
      </c>
      <c r="O640" s="23" t="str">
        <f>INDEX('Step 2-12'!$W:$W,MATCH('Step 2-12'!$B640,'Step 2-12'!$R:$R,0))</f>
        <v>Tech</v>
      </c>
      <c r="P640" s="23" t="str">
        <f>INDEX('Step 2-12'!$Z:$Z,MATCH('Step 2-12'!$B640,'Step 2-12'!$R:$R,0))</f>
        <v>Email</v>
      </c>
      <c r="AG640" t="s">
        <v>2432</v>
      </c>
      <c r="AH640" t="s">
        <v>1378</v>
      </c>
      <c r="AI640" t="s">
        <v>1379</v>
      </c>
      <c r="AJ640" s="1">
        <v>45602</v>
      </c>
      <c r="AK640" t="s">
        <v>50</v>
      </c>
      <c r="AL640" t="s">
        <v>18</v>
      </c>
      <c r="AM640">
        <v>135</v>
      </c>
      <c r="AN640">
        <v>110.7</v>
      </c>
      <c r="AO640" s="24" t="str">
        <f>INDEX('Step 2-12'!$Z:$Z,MATCH('Step 2-12'!$AH640,'Step 2-12'!$R:$R,0))</f>
        <v>Paid Search</v>
      </c>
      <c r="AP640" s="24" t="str">
        <f>INDEX('Step 2-12'!$V:$V,MATCH('Step 2-12'!$AH640,'Step 2-12'!$R:$R,0))</f>
        <v>Asia-Pacific</v>
      </c>
      <c r="AQ640" s="24" t="str">
        <f>INDEX('Step 2-12'!$W:$W,MATCH('Step 2-12'!$AH640,'Step 2-12'!$R:$R,0))</f>
        <v>Retail</v>
      </c>
      <c r="AR640" s="24" t="str">
        <f>INDEX('Step 2-12'!$X:$X,MATCH('Step 2-12'!$AH640,'Step 2-12'!$R:$R,0))</f>
        <v>SMBs</v>
      </c>
      <c r="AS640" s="23" t="str">
        <f>INDEX('Step 2-12'!$AA:$AA,MATCH('Step 2-12'!$AH640,'Step 2-12'!$R:$R,0))</f>
        <v>Basic</v>
      </c>
      <c r="AT640" s="23" t="str">
        <f>INDEX('Step 2-12'!$AB:$AB,MATCH('Step 2-12'!$AH640,'Step 2-12'!$R:$R,0))</f>
        <v>Monthly</v>
      </c>
      <c r="AU640" s="23" t="str">
        <f>INDEX($J$20:$J$1603,MATCH($AH640,$B$20:$B$1603,0))</f>
        <v/>
      </c>
    </row>
    <row r="641" spans="1:47" x14ac:dyDescent="0.25">
      <c r="A641" t="s">
        <v>717</v>
      </c>
      <c r="B641" t="s">
        <v>712</v>
      </c>
      <c r="C641" t="s">
        <v>17</v>
      </c>
      <c r="D641" t="s">
        <v>18</v>
      </c>
      <c r="E641" s="1">
        <v>44977</v>
      </c>
      <c r="F641" s="1">
        <v>45007</v>
      </c>
      <c r="G641" t="s">
        <v>19</v>
      </c>
      <c r="H641">
        <v>75</v>
      </c>
      <c r="I641" s="23" t="str">
        <f>IF(AND(E641&lt;=EOMONTH('Step 1'!$C$7,0),F641&gt;='Step 1'!$C$7),"Yes","No")</f>
        <v>No</v>
      </c>
      <c r="J641" s="23" t="str">
        <f>IF(I641="Yes",IF(COUNTIFS($B$21:$B641,B641,$I$21:$I641,"Yes")=1,"Yes",""),"")</f>
        <v/>
      </c>
      <c r="K641" s="23" t="str">
        <f>IF(J641="Yes",IF(COUNTIFS($B:$B,B641,$F:$F,"&gt;="&amp;'Step 1'!$C$8)&gt;0,"Retained","Churned"),"")</f>
        <v/>
      </c>
      <c r="L641" s="24">
        <f>_xlfn.MINIFS($E:$E,$B:$B,B641)</f>
        <v>44822</v>
      </c>
      <c r="M641" s="24" t="str">
        <f>INDEX($C:$C,MATCH($L641,$E:$E,0))</f>
        <v>Basic</v>
      </c>
      <c r="N641" s="24" t="str">
        <f>INDEX($D:$D,MATCH($L641,$E:$E,0))</f>
        <v>Monthly</v>
      </c>
      <c r="O641" s="23" t="str">
        <f>INDEX('Step 2-12'!$W:$W,MATCH('Step 2-12'!$B641,'Step 2-12'!$R:$R,0))</f>
        <v>Tech</v>
      </c>
      <c r="P641" s="23" t="str">
        <f>INDEX('Step 2-12'!$Z:$Z,MATCH('Step 2-12'!$B641,'Step 2-12'!$R:$R,0))</f>
        <v>Email</v>
      </c>
      <c r="AG641" t="s">
        <v>2433</v>
      </c>
      <c r="AH641" t="s">
        <v>1378</v>
      </c>
      <c r="AI641" t="s">
        <v>1379</v>
      </c>
      <c r="AJ641" s="1">
        <v>45632</v>
      </c>
      <c r="AK641" t="s">
        <v>50</v>
      </c>
      <c r="AL641" t="s">
        <v>18</v>
      </c>
      <c r="AM641">
        <v>135</v>
      </c>
      <c r="AN641">
        <v>110.7</v>
      </c>
      <c r="AO641" s="24" t="str">
        <f>INDEX('Step 2-12'!$Z:$Z,MATCH('Step 2-12'!$AH641,'Step 2-12'!$R:$R,0))</f>
        <v>Paid Search</v>
      </c>
      <c r="AP641" s="24" t="str">
        <f>INDEX('Step 2-12'!$V:$V,MATCH('Step 2-12'!$AH641,'Step 2-12'!$R:$R,0))</f>
        <v>Asia-Pacific</v>
      </c>
      <c r="AQ641" s="24" t="str">
        <f>INDEX('Step 2-12'!$W:$W,MATCH('Step 2-12'!$AH641,'Step 2-12'!$R:$R,0))</f>
        <v>Retail</v>
      </c>
      <c r="AR641" s="24" t="str">
        <f>INDEX('Step 2-12'!$X:$X,MATCH('Step 2-12'!$AH641,'Step 2-12'!$R:$R,0))</f>
        <v>SMBs</v>
      </c>
      <c r="AS641" s="23" t="str">
        <f>INDEX('Step 2-12'!$AA:$AA,MATCH('Step 2-12'!$AH641,'Step 2-12'!$R:$R,0))</f>
        <v>Basic</v>
      </c>
      <c r="AT641" s="23" t="str">
        <f>INDEX('Step 2-12'!$AB:$AB,MATCH('Step 2-12'!$AH641,'Step 2-12'!$R:$R,0))</f>
        <v>Monthly</v>
      </c>
      <c r="AU641" s="23" t="str">
        <f>INDEX($J$20:$J$1603,MATCH($AH641,$B$20:$B$1603,0))</f>
        <v/>
      </c>
    </row>
    <row r="642" spans="1:47" x14ac:dyDescent="0.25">
      <c r="A642" t="s">
        <v>718</v>
      </c>
      <c r="B642" t="s">
        <v>712</v>
      </c>
      <c r="C642" t="s">
        <v>17</v>
      </c>
      <c r="D642" t="s">
        <v>18</v>
      </c>
      <c r="E642" s="1">
        <v>45008</v>
      </c>
      <c r="F642" s="1">
        <v>45038</v>
      </c>
      <c r="G642" t="s">
        <v>19</v>
      </c>
      <c r="H642">
        <v>75</v>
      </c>
      <c r="I642" s="23" t="str">
        <f>IF(AND(E642&lt;=EOMONTH('Step 1'!$C$7,0),F642&gt;='Step 1'!$C$7),"Yes","No")</f>
        <v>No</v>
      </c>
      <c r="J642" s="23" t="str">
        <f>IF(I642="Yes",IF(COUNTIFS($B$21:$B642,B642,$I$21:$I642,"Yes")=1,"Yes",""),"")</f>
        <v/>
      </c>
      <c r="K642" s="23" t="str">
        <f>IF(J642="Yes",IF(COUNTIFS($B:$B,B642,$F:$F,"&gt;="&amp;'Step 1'!$C$8)&gt;0,"Retained","Churned"),"")</f>
        <v/>
      </c>
      <c r="L642" s="24">
        <f>_xlfn.MINIFS($E:$E,$B:$B,B642)</f>
        <v>44822</v>
      </c>
      <c r="M642" s="24" t="str">
        <f>INDEX($C:$C,MATCH($L642,$E:$E,0))</f>
        <v>Basic</v>
      </c>
      <c r="N642" s="24" t="str">
        <f>INDEX($D:$D,MATCH($L642,$E:$E,0))</f>
        <v>Monthly</v>
      </c>
      <c r="O642" s="23" t="str">
        <f>INDEX('Step 2-12'!$W:$W,MATCH('Step 2-12'!$B642,'Step 2-12'!$R:$R,0))</f>
        <v>Tech</v>
      </c>
      <c r="P642" s="23" t="str">
        <f>INDEX('Step 2-12'!$Z:$Z,MATCH('Step 2-12'!$B642,'Step 2-12'!$R:$R,0))</f>
        <v>Email</v>
      </c>
      <c r="AG642" t="s">
        <v>2434</v>
      </c>
      <c r="AH642" t="s">
        <v>1378</v>
      </c>
      <c r="AI642" t="s">
        <v>1380</v>
      </c>
      <c r="AJ642" s="1">
        <v>45633</v>
      </c>
      <c r="AK642" t="s">
        <v>50</v>
      </c>
      <c r="AL642" t="s">
        <v>18</v>
      </c>
      <c r="AM642">
        <v>135</v>
      </c>
      <c r="AN642">
        <v>110.7</v>
      </c>
      <c r="AO642" s="24" t="str">
        <f>INDEX('Step 2-12'!$Z:$Z,MATCH('Step 2-12'!$AH642,'Step 2-12'!$R:$R,0))</f>
        <v>Paid Search</v>
      </c>
      <c r="AP642" s="24" t="str">
        <f>INDEX('Step 2-12'!$V:$V,MATCH('Step 2-12'!$AH642,'Step 2-12'!$R:$R,0))</f>
        <v>Asia-Pacific</v>
      </c>
      <c r="AQ642" s="24" t="str">
        <f>INDEX('Step 2-12'!$W:$W,MATCH('Step 2-12'!$AH642,'Step 2-12'!$R:$R,0))</f>
        <v>Retail</v>
      </c>
      <c r="AR642" s="24" t="str">
        <f>INDEX('Step 2-12'!$X:$X,MATCH('Step 2-12'!$AH642,'Step 2-12'!$R:$R,0))</f>
        <v>SMBs</v>
      </c>
      <c r="AS642" s="23" t="str">
        <f>INDEX('Step 2-12'!$AA:$AA,MATCH('Step 2-12'!$AH642,'Step 2-12'!$R:$R,0))</f>
        <v>Basic</v>
      </c>
      <c r="AT642" s="23" t="str">
        <f>INDEX('Step 2-12'!$AB:$AB,MATCH('Step 2-12'!$AH642,'Step 2-12'!$R:$R,0))</f>
        <v>Monthly</v>
      </c>
      <c r="AU642" s="23" t="str">
        <f>INDEX($J$20:$J$1603,MATCH($AH642,$B$20:$B$1603,0))</f>
        <v/>
      </c>
    </row>
    <row r="643" spans="1:47" x14ac:dyDescent="0.25">
      <c r="A643" t="s">
        <v>719</v>
      </c>
      <c r="B643" t="s">
        <v>712</v>
      </c>
      <c r="C643" t="s">
        <v>17</v>
      </c>
      <c r="D643" t="s">
        <v>18</v>
      </c>
      <c r="E643" s="1">
        <v>45039</v>
      </c>
      <c r="F643" s="1">
        <v>45069</v>
      </c>
      <c r="G643" t="s">
        <v>19</v>
      </c>
      <c r="H643">
        <v>75</v>
      </c>
      <c r="I643" s="23" t="str">
        <f>IF(AND(E643&lt;=EOMONTH('Step 1'!$C$7,0),F643&gt;='Step 1'!$C$7),"Yes","No")</f>
        <v>No</v>
      </c>
      <c r="J643" s="23" t="str">
        <f>IF(I643="Yes",IF(COUNTIFS($B$21:$B643,B643,$I$21:$I643,"Yes")=1,"Yes",""),"")</f>
        <v/>
      </c>
      <c r="K643" s="23" t="str">
        <f>IF(J643="Yes",IF(COUNTIFS($B:$B,B643,$F:$F,"&gt;="&amp;'Step 1'!$C$8)&gt;0,"Retained","Churned"),"")</f>
        <v/>
      </c>
      <c r="L643" s="24">
        <f>_xlfn.MINIFS($E:$E,$B:$B,B643)</f>
        <v>44822</v>
      </c>
      <c r="M643" s="24" t="str">
        <f>INDEX($C:$C,MATCH($L643,$E:$E,0))</f>
        <v>Basic</v>
      </c>
      <c r="N643" s="24" t="str">
        <f>INDEX($D:$D,MATCH($L643,$E:$E,0))</f>
        <v>Monthly</v>
      </c>
      <c r="O643" s="23" t="str">
        <f>INDEX('Step 2-12'!$W:$W,MATCH('Step 2-12'!$B643,'Step 2-12'!$R:$R,0))</f>
        <v>Tech</v>
      </c>
      <c r="P643" s="23" t="str">
        <f>INDEX('Step 2-12'!$Z:$Z,MATCH('Step 2-12'!$B643,'Step 2-12'!$R:$R,0))</f>
        <v>Email</v>
      </c>
      <c r="AG643" t="s">
        <v>2435</v>
      </c>
      <c r="AH643" t="s">
        <v>674</v>
      </c>
      <c r="AI643" t="s">
        <v>673</v>
      </c>
      <c r="AJ643" s="1">
        <v>44736</v>
      </c>
      <c r="AK643" t="s">
        <v>17</v>
      </c>
      <c r="AL643" t="s">
        <v>18</v>
      </c>
      <c r="AM643">
        <v>75</v>
      </c>
      <c r="AN643">
        <v>60</v>
      </c>
      <c r="AO643" s="24" t="str">
        <f>INDEX('Step 2-12'!$Z:$Z,MATCH('Step 2-12'!$AH643,'Step 2-12'!$R:$R,0))</f>
        <v>Social Media</v>
      </c>
      <c r="AP643" s="24" t="str">
        <f>INDEX('Step 2-12'!$V:$V,MATCH('Step 2-12'!$AH643,'Step 2-12'!$R:$R,0))</f>
        <v>North America</v>
      </c>
      <c r="AQ643" s="24" t="str">
        <f>INDEX('Step 2-12'!$W:$W,MATCH('Step 2-12'!$AH643,'Step 2-12'!$R:$R,0))</f>
        <v>Retail</v>
      </c>
      <c r="AR643" s="24" t="str">
        <f>INDEX('Step 2-12'!$X:$X,MATCH('Step 2-12'!$AH643,'Step 2-12'!$R:$R,0))</f>
        <v>Mid-Market</v>
      </c>
      <c r="AS643" s="23" t="str">
        <f>INDEX('Step 2-12'!$AA:$AA,MATCH('Step 2-12'!$AH643,'Step 2-12'!$R:$R,0))</f>
        <v>Basic</v>
      </c>
      <c r="AT643" s="23" t="str">
        <f>INDEX('Step 2-12'!$AB:$AB,MATCH('Step 2-12'!$AH643,'Step 2-12'!$R:$R,0))</f>
        <v>Monthly</v>
      </c>
      <c r="AU643" s="23" t="str">
        <f>INDEX($J$20:$J$1603,MATCH($AH643,$B$20:$B$1603,0))</f>
        <v/>
      </c>
    </row>
    <row r="644" spans="1:47" x14ac:dyDescent="0.25">
      <c r="A644" t="s">
        <v>720</v>
      </c>
      <c r="B644" t="s">
        <v>712</v>
      </c>
      <c r="C644" t="s">
        <v>17</v>
      </c>
      <c r="D644" t="s">
        <v>18</v>
      </c>
      <c r="E644" s="1">
        <v>45070</v>
      </c>
      <c r="F644" s="1">
        <v>45100</v>
      </c>
      <c r="G644" t="s">
        <v>19</v>
      </c>
      <c r="H644">
        <v>75</v>
      </c>
      <c r="I644" s="23" t="str">
        <f>IF(AND(E644&lt;=EOMONTH('Step 1'!$C$7,0),F644&gt;='Step 1'!$C$7),"Yes","No")</f>
        <v>No</v>
      </c>
      <c r="J644" s="23" t="str">
        <f>IF(I644="Yes",IF(COUNTIFS($B$21:$B644,B644,$I$21:$I644,"Yes")=1,"Yes",""),"")</f>
        <v/>
      </c>
      <c r="K644" s="23" t="str">
        <f>IF(J644="Yes",IF(COUNTIFS($B:$B,B644,$F:$F,"&gt;="&amp;'Step 1'!$C$8)&gt;0,"Retained","Churned"),"")</f>
        <v/>
      </c>
      <c r="L644" s="24">
        <f>_xlfn.MINIFS($E:$E,$B:$B,B644)</f>
        <v>44822</v>
      </c>
      <c r="M644" s="24" t="str">
        <f>INDEX($C:$C,MATCH($L644,$E:$E,0))</f>
        <v>Basic</v>
      </c>
      <c r="N644" s="24" t="str">
        <f>INDEX($D:$D,MATCH($L644,$E:$E,0))</f>
        <v>Monthly</v>
      </c>
      <c r="O644" s="23" t="str">
        <f>INDEX('Step 2-12'!$W:$W,MATCH('Step 2-12'!$B644,'Step 2-12'!$R:$R,0))</f>
        <v>Tech</v>
      </c>
      <c r="P644" s="23" t="str">
        <f>INDEX('Step 2-12'!$Z:$Z,MATCH('Step 2-12'!$B644,'Step 2-12'!$R:$R,0))</f>
        <v>Email</v>
      </c>
      <c r="AG644" t="s">
        <v>2436</v>
      </c>
      <c r="AH644" t="s">
        <v>674</v>
      </c>
      <c r="AI644" t="s">
        <v>673</v>
      </c>
      <c r="AJ644" s="1">
        <v>44766</v>
      </c>
      <c r="AK644" t="s">
        <v>17</v>
      </c>
      <c r="AL644" t="s">
        <v>18</v>
      </c>
      <c r="AM644">
        <v>75</v>
      </c>
      <c r="AN644">
        <v>60</v>
      </c>
      <c r="AO644" s="24" t="str">
        <f>INDEX('Step 2-12'!$Z:$Z,MATCH('Step 2-12'!$AH644,'Step 2-12'!$R:$R,0))</f>
        <v>Social Media</v>
      </c>
      <c r="AP644" s="24" t="str">
        <f>INDEX('Step 2-12'!$V:$V,MATCH('Step 2-12'!$AH644,'Step 2-12'!$R:$R,0))</f>
        <v>North America</v>
      </c>
      <c r="AQ644" s="24" t="str">
        <f>INDEX('Step 2-12'!$W:$W,MATCH('Step 2-12'!$AH644,'Step 2-12'!$R:$R,0))</f>
        <v>Retail</v>
      </c>
      <c r="AR644" s="24" t="str">
        <f>INDEX('Step 2-12'!$X:$X,MATCH('Step 2-12'!$AH644,'Step 2-12'!$R:$R,0))</f>
        <v>Mid-Market</v>
      </c>
      <c r="AS644" s="23" t="str">
        <f>INDEX('Step 2-12'!$AA:$AA,MATCH('Step 2-12'!$AH644,'Step 2-12'!$R:$R,0))</f>
        <v>Basic</v>
      </c>
      <c r="AT644" s="23" t="str">
        <f>INDEX('Step 2-12'!$AB:$AB,MATCH('Step 2-12'!$AH644,'Step 2-12'!$R:$R,0))</f>
        <v>Monthly</v>
      </c>
      <c r="AU644" s="23" t="str">
        <f>INDEX($J$20:$J$1603,MATCH($AH644,$B$20:$B$1603,0))</f>
        <v/>
      </c>
    </row>
    <row r="645" spans="1:47" x14ac:dyDescent="0.25">
      <c r="A645" t="s">
        <v>721</v>
      </c>
      <c r="B645" t="s">
        <v>712</v>
      </c>
      <c r="C645" t="s">
        <v>17</v>
      </c>
      <c r="D645" t="s">
        <v>18</v>
      </c>
      <c r="E645" s="1">
        <v>45101</v>
      </c>
      <c r="F645" s="1">
        <v>45131</v>
      </c>
      <c r="G645" t="s">
        <v>19</v>
      </c>
      <c r="H645">
        <v>75</v>
      </c>
      <c r="I645" s="23" t="str">
        <f>IF(AND(E645&lt;=EOMONTH('Step 1'!$C$7,0),F645&gt;='Step 1'!$C$7),"Yes","No")</f>
        <v>No</v>
      </c>
      <c r="J645" s="23" t="str">
        <f>IF(I645="Yes",IF(COUNTIFS($B$21:$B645,B645,$I$21:$I645,"Yes")=1,"Yes",""),"")</f>
        <v/>
      </c>
      <c r="K645" s="23" t="str">
        <f>IF(J645="Yes",IF(COUNTIFS($B:$B,B645,$F:$F,"&gt;="&amp;'Step 1'!$C$8)&gt;0,"Retained","Churned"),"")</f>
        <v/>
      </c>
      <c r="L645" s="24">
        <f>_xlfn.MINIFS($E:$E,$B:$B,B645)</f>
        <v>44822</v>
      </c>
      <c r="M645" s="24" t="str">
        <f>INDEX($C:$C,MATCH($L645,$E:$E,0))</f>
        <v>Basic</v>
      </c>
      <c r="N645" s="24" t="str">
        <f>INDEX($D:$D,MATCH($L645,$E:$E,0))</f>
        <v>Monthly</v>
      </c>
      <c r="O645" s="23" t="str">
        <f>INDEX('Step 2-12'!$W:$W,MATCH('Step 2-12'!$B645,'Step 2-12'!$R:$R,0))</f>
        <v>Tech</v>
      </c>
      <c r="P645" s="23" t="str">
        <f>INDEX('Step 2-12'!$Z:$Z,MATCH('Step 2-12'!$B645,'Step 2-12'!$R:$R,0))</f>
        <v>Email</v>
      </c>
      <c r="AG645" t="s">
        <v>2437</v>
      </c>
      <c r="AH645" t="s">
        <v>674</v>
      </c>
      <c r="AI645" t="s">
        <v>675</v>
      </c>
      <c r="AJ645" s="1">
        <v>44767</v>
      </c>
      <c r="AK645" t="s">
        <v>17</v>
      </c>
      <c r="AL645" t="s">
        <v>18</v>
      </c>
      <c r="AM645">
        <v>75</v>
      </c>
      <c r="AN645">
        <v>60</v>
      </c>
      <c r="AO645" s="24" t="str">
        <f>INDEX('Step 2-12'!$Z:$Z,MATCH('Step 2-12'!$AH645,'Step 2-12'!$R:$R,0))</f>
        <v>Social Media</v>
      </c>
      <c r="AP645" s="24" t="str">
        <f>INDEX('Step 2-12'!$V:$V,MATCH('Step 2-12'!$AH645,'Step 2-12'!$R:$R,0))</f>
        <v>North America</v>
      </c>
      <c r="AQ645" s="24" t="str">
        <f>INDEX('Step 2-12'!$W:$W,MATCH('Step 2-12'!$AH645,'Step 2-12'!$R:$R,0))</f>
        <v>Retail</v>
      </c>
      <c r="AR645" s="24" t="str">
        <f>INDEX('Step 2-12'!$X:$X,MATCH('Step 2-12'!$AH645,'Step 2-12'!$R:$R,0))</f>
        <v>Mid-Market</v>
      </c>
      <c r="AS645" s="23" t="str">
        <f>INDEX('Step 2-12'!$AA:$AA,MATCH('Step 2-12'!$AH645,'Step 2-12'!$R:$R,0))</f>
        <v>Basic</v>
      </c>
      <c r="AT645" s="23" t="str">
        <f>INDEX('Step 2-12'!$AB:$AB,MATCH('Step 2-12'!$AH645,'Step 2-12'!$R:$R,0))</f>
        <v>Monthly</v>
      </c>
      <c r="AU645" s="23" t="str">
        <f>INDEX($J$20:$J$1603,MATCH($AH645,$B$20:$B$1603,0))</f>
        <v/>
      </c>
    </row>
    <row r="646" spans="1:47" x14ac:dyDescent="0.25">
      <c r="A646" t="s">
        <v>722</v>
      </c>
      <c r="B646" t="s">
        <v>712</v>
      </c>
      <c r="C646" t="s">
        <v>17</v>
      </c>
      <c r="D646" t="s">
        <v>18</v>
      </c>
      <c r="E646" s="1">
        <v>45132</v>
      </c>
      <c r="F646" s="1">
        <v>45162</v>
      </c>
      <c r="G646" t="s">
        <v>19</v>
      </c>
      <c r="H646">
        <v>75</v>
      </c>
      <c r="I646" s="23" t="str">
        <f>IF(AND(E646&lt;=EOMONTH('Step 1'!$C$7,0),F646&gt;='Step 1'!$C$7),"Yes","No")</f>
        <v>No</v>
      </c>
      <c r="J646" s="23" t="str">
        <f>IF(I646="Yes",IF(COUNTIFS($B$21:$B646,B646,$I$21:$I646,"Yes")=1,"Yes",""),"")</f>
        <v/>
      </c>
      <c r="K646" s="23" t="str">
        <f>IF(J646="Yes",IF(COUNTIFS($B:$B,B646,$F:$F,"&gt;="&amp;'Step 1'!$C$8)&gt;0,"Retained","Churned"),"")</f>
        <v/>
      </c>
      <c r="L646" s="24">
        <f>_xlfn.MINIFS($E:$E,$B:$B,B646)</f>
        <v>44822</v>
      </c>
      <c r="M646" s="24" t="str">
        <f>INDEX($C:$C,MATCH($L646,$E:$E,0))</f>
        <v>Basic</v>
      </c>
      <c r="N646" s="24" t="str">
        <f>INDEX($D:$D,MATCH($L646,$E:$E,0))</f>
        <v>Monthly</v>
      </c>
      <c r="O646" s="23" t="str">
        <f>INDEX('Step 2-12'!$W:$W,MATCH('Step 2-12'!$B646,'Step 2-12'!$R:$R,0))</f>
        <v>Tech</v>
      </c>
      <c r="P646" s="23" t="str">
        <f>INDEX('Step 2-12'!$Z:$Z,MATCH('Step 2-12'!$B646,'Step 2-12'!$R:$R,0))</f>
        <v>Email</v>
      </c>
      <c r="AG646" t="s">
        <v>2438</v>
      </c>
      <c r="AH646" t="s">
        <v>674</v>
      </c>
      <c r="AI646" t="s">
        <v>676</v>
      </c>
      <c r="AJ646" s="1">
        <v>44798</v>
      </c>
      <c r="AK646" t="s">
        <v>17</v>
      </c>
      <c r="AL646" t="s">
        <v>18</v>
      </c>
      <c r="AM646">
        <v>75</v>
      </c>
      <c r="AN646">
        <v>60</v>
      </c>
      <c r="AO646" s="24" t="str">
        <f>INDEX('Step 2-12'!$Z:$Z,MATCH('Step 2-12'!$AH646,'Step 2-12'!$R:$R,0))</f>
        <v>Social Media</v>
      </c>
      <c r="AP646" s="24" t="str">
        <f>INDEX('Step 2-12'!$V:$V,MATCH('Step 2-12'!$AH646,'Step 2-12'!$R:$R,0))</f>
        <v>North America</v>
      </c>
      <c r="AQ646" s="24" t="str">
        <f>INDEX('Step 2-12'!$W:$W,MATCH('Step 2-12'!$AH646,'Step 2-12'!$R:$R,0))</f>
        <v>Retail</v>
      </c>
      <c r="AR646" s="24" t="str">
        <f>INDEX('Step 2-12'!$X:$X,MATCH('Step 2-12'!$AH646,'Step 2-12'!$R:$R,0))</f>
        <v>Mid-Market</v>
      </c>
      <c r="AS646" s="23" t="str">
        <f>INDEX('Step 2-12'!$AA:$AA,MATCH('Step 2-12'!$AH646,'Step 2-12'!$R:$R,0))</f>
        <v>Basic</v>
      </c>
      <c r="AT646" s="23" t="str">
        <f>INDEX('Step 2-12'!$AB:$AB,MATCH('Step 2-12'!$AH646,'Step 2-12'!$R:$R,0))</f>
        <v>Monthly</v>
      </c>
      <c r="AU646" s="23" t="str">
        <f>INDEX($J$20:$J$1603,MATCH($AH646,$B$20:$B$1603,0))</f>
        <v/>
      </c>
    </row>
    <row r="647" spans="1:47" x14ac:dyDescent="0.25">
      <c r="A647" t="s">
        <v>723</v>
      </c>
      <c r="B647" t="s">
        <v>712</v>
      </c>
      <c r="C647" t="s">
        <v>17</v>
      </c>
      <c r="D647" t="s">
        <v>18</v>
      </c>
      <c r="E647" s="1">
        <v>45163</v>
      </c>
      <c r="F647" s="1">
        <v>45193</v>
      </c>
      <c r="G647" t="s">
        <v>19</v>
      </c>
      <c r="H647">
        <v>75</v>
      </c>
      <c r="I647" s="23" t="str">
        <f>IF(AND(E647&lt;=EOMONTH('Step 1'!$C$7,0),F647&gt;='Step 1'!$C$7),"Yes","No")</f>
        <v>No</v>
      </c>
      <c r="J647" s="23" t="str">
        <f>IF(I647="Yes",IF(COUNTIFS($B$21:$B647,B647,$I$21:$I647,"Yes")=1,"Yes",""),"")</f>
        <v/>
      </c>
      <c r="K647" s="23" t="str">
        <f>IF(J647="Yes",IF(COUNTIFS($B:$B,B647,$F:$F,"&gt;="&amp;'Step 1'!$C$8)&gt;0,"Retained","Churned"),"")</f>
        <v/>
      </c>
      <c r="L647" s="24">
        <f>_xlfn.MINIFS($E:$E,$B:$B,B647)</f>
        <v>44822</v>
      </c>
      <c r="M647" s="24" t="str">
        <f>INDEX($C:$C,MATCH($L647,$E:$E,0))</f>
        <v>Basic</v>
      </c>
      <c r="N647" s="24" t="str">
        <f>INDEX($D:$D,MATCH($L647,$E:$E,0))</f>
        <v>Monthly</v>
      </c>
      <c r="O647" s="23" t="str">
        <f>INDEX('Step 2-12'!$W:$W,MATCH('Step 2-12'!$B647,'Step 2-12'!$R:$R,0))</f>
        <v>Tech</v>
      </c>
      <c r="P647" s="23" t="str">
        <f>INDEX('Step 2-12'!$Z:$Z,MATCH('Step 2-12'!$B647,'Step 2-12'!$R:$R,0))</f>
        <v>Email</v>
      </c>
      <c r="AG647" t="s">
        <v>2439</v>
      </c>
      <c r="AH647" t="s">
        <v>674</v>
      </c>
      <c r="AI647" t="s">
        <v>677</v>
      </c>
      <c r="AJ647" s="1">
        <v>44829</v>
      </c>
      <c r="AK647" t="s">
        <v>17</v>
      </c>
      <c r="AL647" t="s">
        <v>18</v>
      </c>
      <c r="AM647">
        <v>75</v>
      </c>
      <c r="AN647">
        <v>60</v>
      </c>
      <c r="AO647" s="24" t="str">
        <f>INDEX('Step 2-12'!$Z:$Z,MATCH('Step 2-12'!$AH647,'Step 2-12'!$R:$R,0))</f>
        <v>Social Media</v>
      </c>
      <c r="AP647" s="24" t="str">
        <f>INDEX('Step 2-12'!$V:$V,MATCH('Step 2-12'!$AH647,'Step 2-12'!$R:$R,0))</f>
        <v>North America</v>
      </c>
      <c r="AQ647" s="24" t="str">
        <f>INDEX('Step 2-12'!$W:$W,MATCH('Step 2-12'!$AH647,'Step 2-12'!$R:$R,0))</f>
        <v>Retail</v>
      </c>
      <c r="AR647" s="24" t="str">
        <f>INDEX('Step 2-12'!$X:$X,MATCH('Step 2-12'!$AH647,'Step 2-12'!$R:$R,0))</f>
        <v>Mid-Market</v>
      </c>
      <c r="AS647" s="23" t="str">
        <f>INDEX('Step 2-12'!$AA:$AA,MATCH('Step 2-12'!$AH647,'Step 2-12'!$R:$R,0))</f>
        <v>Basic</v>
      </c>
      <c r="AT647" s="23" t="str">
        <f>INDEX('Step 2-12'!$AB:$AB,MATCH('Step 2-12'!$AH647,'Step 2-12'!$R:$R,0))</f>
        <v>Monthly</v>
      </c>
      <c r="AU647" s="23" t="str">
        <f>INDEX($J$20:$J$1603,MATCH($AH647,$B$20:$B$1603,0))</f>
        <v/>
      </c>
    </row>
    <row r="648" spans="1:47" x14ac:dyDescent="0.25">
      <c r="A648" t="s">
        <v>724</v>
      </c>
      <c r="B648" t="s">
        <v>712</v>
      </c>
      <c r="C648" t="s">
        <v>17</v>
      </c>
      <c r="D648" t="s">
        <v>18</v>
      </c>
      <c r="E648" s="1">
        <v>45194</v>
      </c>
      <c r="F648" s="1">
        <v>45224</v>
      </c>
      <c r="G648" t="s">
        <v>19</v>
      </c>
      <c r="H648">
        <v>75</v>
      </c>
      <c r="I648" s="23" t="str">
        <f>IF(AND(E648&lt;=EOMONTH('Step 1'!$C$7,0),F648&gt;='Step 1'!$C$7),"Yes","No")</f>
        <v>No</v>
      </c>
      <c r="J648" s="23" t="str">
        <f>IF(I648="Yes",IF(COUNTIFS($B$21:$B648,B648,$I$21:$I648,"Yes")=1,"Yes",""),"")</f>
        <v/>
      </c>
      <c r="K648" s="23" t="str">
        <f>IF(J648="Yes",IF(COUNTIFS($B:$B,B648,$F:$F,"&gt;="&amp;'Step 1'!$C$8)&gt;0,"Retained","Churned"),"")</f>
        <v/>
      </c>
      <c r="L648" s="24">
        <f>_xlfn.MINIFS($E:$E,$B:$B,B648)</f>
        <v>44822</v>
      </c>
      <c r="M648" s="24" t="str">
        <f>INDEX($C:$C,MATCH($L648,$E:$E,0))</f>
        <v>Basic</v>
      </c>
      <c r="N648" s="24" t="str">
        <f>INDEX($D:$D,MATCH($L648,$E:$E,0))</f>
        <v>Monthly</v>
      </c>
      <c r="O648" s="23" t="str">
        <f>INDEX('Step 2-12'!$W:$W,MATCH('Step 2-12'!$B648,'Step 2-12'!$R:$R,0))</f>
        <v>Tech</v>
      </c>
      <c r="P648" s="23" t="str">
        <f>INDEX('Step 2-12'!$Z:$Z,MATCH('Step 2-12'!$B648,'Step 2-12'!$R:$R,0))</f>
        <v>Email</v>
      </c>
      <c r="AG648" t="s">
        <v>2440</v>
      </c>
      <c r="AH648" t="s">
        <v>674</v>
      </c>
      <c r="AI648" t="s">
        <v>677</v>
      </c>
      <c r="AJ648" s="1">
        <v>44859</v>
      </c>
      <c r="AK648" t="s">
        <v>17</v>
      </c>
      <c r="AL648" t="s">
        <v>18</v>
      </c>
      <c r="AM648">
        <v>75</v>
      </c>
      <c r="AN648">
        <v>60</v>
      </c>
      <c r="AO648" s="24" t="str">
        <f>INDEX('Step 2-12'!$Z:$Z,MATCH('Step 2-12'!$AH648,'Step 2-12'!$R:$R,0))</f>
        <v>Social Media</v>
      </c>
      <c r="AP648" s="24" t="str">
        <f>INDEX('Step 2-12'!$V:$V,MATCH('Step 2-12'!$AH648,'Step 2-12'!$R:$R,0))</f>
        <v>North America</v>
      </c>
      <c r="AQ648" s="24" t="str">
        <f>INDEX('Step 2-12'!$W:$W,MATCH('Step 2-12'!$AH648,'Step 2-12'!$R:$R,0))</f>
        <v>Retail</v>
      </c>
      <c r="AR648" s="24" t="str">
        <f>INDEX('Step 2-12'!$X:$X,MATCH('Step 2-12'!$AH648,'Step 2-12'!$R:$R,0))</f>
        <v>Mid-Market</v>
      </c>
      <c r="AS648" s="23" t="str">
        <f>INDEX('Step 2-12'!$AA:$AA,MATCH('Step 2-12'!$AH648,'Step 2-12'!$R:$R,0))</f>
        <v>Basic</v>
      </c>
      <c r="AT648" s="23" t="str">
        <f>INDEX('Step 2-12'!$AB:$AB,MATCH('Step 2-12'!$AH648,'Step 2-12'!$R:$R,0))</f>
        <v>Monthly</v>
      </c>
      <c r="AU648" s="23" t="str">
        <f>INDEX($J$20:$J$1603,MATCH($AH648,$B$20:$B$1603,0))</f>
        <v/>
      </c>
    </row>
    <row r="649" spans="1:47" x14ac:dyDescent="0.25">
      <c r="A649" t="s">
        <v>725</v>
      </c>
      <c r="B649" t="s">
        <v>712</v>
      </c>
      <c r="C649" t="s">
        <v>17</v>
      </c>
      <c r="D649" t="s">
        <v>18</v>
      </c>
      <c r="E649" s="1">
        <v>45225</v>
      </c>
      <c r="F649" s="1">
        <v>45255</v>
      </c>
      <c r="G649" t="s">
        <v>19</v>
      </c>
      <c r="H649">
        <v>75</v>
      </c>
      <c r="I649" s="23" t="str">
        <f>IF(AND(E649&lt;=EOMONTH('Step 1'!$C$7,0),F649&gt;='Step 1'!$C$7),"Yes","No")</f>
        <v>No</v>
      </c>
      <c r="J649" s="23" t="str">
        <f>IF(I649="Yes",IF(COUNTIFS($B$21:$B649,B649,$I$21:$I649,"Yes")=1,"Yes",""),"")</f>
        <v/>
      </c>
      <c r="K649" s="23" t="str">
        <f>IF(J649="Yes",IF(COUNTIFS($B:$B,B649,$F:$F,"&gt;="&amp;'Step 1'!$C$8)&gt;0,"Retained","Churned"),"")</f>
        <v/>
      </c>
      <c r="L649" s="24">
        <f>_xlfn.MINIFS($E:$E,$B:$B,B649)</f>
        <v>44822</v>
      </c>
      <c r="M649" s="24" t="str">
        <f>INDEX($C:$C,MATCH($L649,$E:$E,0))</f>
        <v>Basic</v>
      </c>
      <c r="N649" s="24" t="str">
        <f>INDEX($D:$D,MATCH($L649,$E:$E,0))</f>
        <v>Monthly</v>
      </c>
      <c r="O649" s="23" t="str">
        <f>INDEX('Step 2-12'!$W:$W,MATCH('Step 2-12'!$B649,'Step 2-12'!$R:$R,0))</f>
        <v>Tech</v>
      </c>
      <c r="P649" s="23" t="str">
        <f>INDEX('Step 2-12'!$Z:$Z,MATCH('Step 2-12'!$B649,'Step 2-12'!$R:$R,0))</f>
        <v>Email</v>
      </c>
      <c r="AG649" t="s">
        <v>2441</v>
      </c>
      <c r="AH649" t="s">
        <v>674</v>
      </c>
      <c r="AI649" t="s">
        <v>678</v>
      </c>
      <c r="AJ649" s="1">
        <v>44860</v>
      </c>
      <c r="AK649" t="s">
        <v>17</v>
      </c>
      <c r="AL649" t="s">
        <v>18</v>
      </c>
      <c r="AM649">
        <v>75</v>
      </c>
      <c r="AN649">
        <v>60</v>
      </c>
      <c r="AO649" s="24" t="str">
        <f>INDEX('Step 2-12'!$Z:$Z,MATCH('Step 2-12'!$AH649,'Step 2-12'!$R:$R,0))</f>
        <v>Social Media</v>
      </c>
      <c r="AP649" s="24" t="str">
        <f>INDEX('Step 2-12'!$V:$V,MATCH('Step 2-12'!$AH649,'Step 2-12'!$R:$R,0))</f>
        <v>North America</v>
      </c>
      <c r="AQ649" s="24" t="str">
        <f>INDEX('Step 2-12'!$W:$W,MATCH('Step 2-12'!$AH649,'Step 2-12'!$R:$R,0))</f>
        <v>Retail</v>
      </c>
      <c r="AR649" s="24" t="str">
        <f>INDEX('Step 2-12'!$X:$X,MATCH('Step 2-12'!$AH649,'Step 2-12'!$R:$R,0))</f>
        <v>Mid-Market</v>
      </c>
      <c r="AS649" s="23" t="str">
        <f>INDEX('Step 2-12'!$AA:$AA,MATCH('Step 2-12'!$AH649,'Step 2-12'!$R:$R,0))</f>
        <v>Basic</v>
      </c>
      <c r="AT649" s="23" t="str">
        <f>INDEX('Step 2-12'!$AB:$AB,MATCH('Step 2-12'!$AH649,'Step 2-12'!$R:$R,0))</f>
        <v>Monthly</v>
      </c>
      <c r="AU649" s="23" t="str">
        <f>INDEX($J$20:$J$1603,MATCH($AH649,$B$20:$B$1603,0))</f>
        <v/>
      </c>
    </row>
    <row r="650" spans="1:47" x14ac:dyDescent="0.25">
      <c r="A650" t="s">
        <v>726</v>
      </c>
      <c r="B650" t="s">
        <v>712</v>
      </c>
      <c r="C650" t="s">
        <v>17</v>
      </c>
      <c r="D650" t="s">
        <v>18</v>
      </c>
      <c r="E650" s="1">
        <v>45256</v>
      </c>
      <c r="F650" s="1">
        <v>45286</v>
      </c>
      <c r="G650" t="s">
        <v>19</v>
      </c>
      <c r="H650">
        <v>75</v>
      </c>
      <c r="I650" s="23" t="str">
        <f>IF(AND(E650&lt;=EOMONTH('Step 1'!$C$7,0),F650&gt;='Step 1'!$C$7),"Yes","No")</f>
        <v>No</v>
      </c>
      <c r="J650" s="23" t="str">
        <f>IF(I650="Yes",IF(COUNTIFS($B$21:$B650,B650,$I$21:$I650,"Yes")=1,"Yes",""),"")</f>
        <v/>
      </c>
      <c r="K650" s="23" t="str">
        <f>IF(J650="Yes",IF(COUNTIFS($B:$B,B650,$F:$F,"&gt;="&amp;'Step 1'!$C$8)&gt;0,"Retained","Churned"),"")</f>
        <v/>
      </c>
      <c r="L650" s="24">
        <f>_xlfn.MINIFS($E:$E,$B:$B,B650)</f>
        <v>44822</v>
      </c>
      <c r="M650" s="24" t="str">
        <f>INDEX($C:$C,MATCH($L650,$E:$E,0))</f>
        <v>Basic</v>
      </c>
      <c r="N650" s="24" t="str">
        <f>INDEX($D:$D,MATCH($L650,$E:$E,0))</f>
        <v>Monthly</v>
      </c>
      <c r="O650" s="23" t="str">
        <f>INDEX('Step 2-12'!$W:$W,MATCH('Step 2-12'!$B650,'Step 2-12'!$R:$R,0))</f>
        <v>Tech</v>
      </c>
      <c r="P650" s="23" t="str">
        <f>INDEX('Step 2-12'!$Z:$Z,MATCH('Step 2-12'!$B650,'Step 2-12'!$R:$R,0))</f>
        <v>Email</v>
      </c>
      <c r="AG650" t="s">
        <v>2442</v>
      </c>
      <c r="AH650" t="s">
        <v>674</v>
      </c>
      <c r="AI650" t="s">
        <v>679</v>
      </c>
      <c r="AJ650" s="1">
        <v>44891</v>
      </c>
      <c r="AK650" t="s">
        <v>17</v>
      </c>
      <c r="AL650" t="s">
        <v>18</v>
      </c>
      <c r="AM650">
        <v>75</v>
      </c>
      <c r="AN650">
        <v>60</v>
      </c>
      <c r="AO650" s="24" t="str">
        <f>INDEX('Step 2-12'!$Z:$Z,MATCH('Step 2-12'!$AH650,'Step 2-12'!$R:$R,0))</f>
        <v>Social Media</v>
      </c>
      <c r="AP650" s="24" t="str">
        <f>INDEX('Step 2-12'!$V:$V,MATCH('Step 2-12'!$AH650,'Step 2-12'!$R:$R,0))</f>
        <v>North America</v>
      </c>
      <c r="AQ650" s="24" t="str">
        <f>INDEX('Step 2-12'!$W:$W,MATCH('Step 2-12'!$AH650,'Step 2-12'!$R:$R,0))</f>
        <v>Retail</v>
      </c>
      <c r="AR650" s="24" t="str">
        <f>INDEX('Step 2-12'!$X:$X,MATCH('Step 2-12'!$AH650,'Step 2-12'!$R:$R,0))</f>
        <v>Mid-Market</v>
      </c>
      <c r="AS650" s="23" t="str">
        <f>INDEX('Step 2-12'!$AA:$AA,MATCH('Step 2-12'!$AH650,'Step 2-12'!$R:$R,0))</f>
        <v>Basic</v>
      </c>
      <c r="AT650" s="23" t="str">
        <f>INDEX('Step 2-12'!$AB:$AB,MATCH('Step 2-12'!$AH650,'Step 2-12'!$R:$R,0))</f>
        <v>Monthly</v>
      </c>
      <c r="AU650" s="23" t="str">
        <f>INDEX($J$20:$J$1603,MATCH($AH650,$B$20:$B$1603,0))</f>
        <v/>
      </c>
    </row>
    <row r="651" spans="1:47" x14ac:dyDescent="0.25">
      <c r="A651" t="s">
        <v>727</v>
      </c>
      <c r="B651" t="s">
        <v>712</v>
      </c>
      <c r="C651" t="s">
        <v>17</v>
      </c>
      <c r="D651" t="s">
        <v>18</v>
      </c>
      <c r="E651" s="1">
        <v>45287</v>
      </c>
      <c r="F651" s="1">
        <v>45317</v>
      </c>
      <c r="G651" t="s">
        <v>19</v>
      </c>
      <c r="H651">
        <v>75</v>
      </c>
      <c r="I651" s="23" t="str">
        <f>IF(AND(E651&lt;=EOMONTH('Step 1'!$C$7,0),F651&gt;='Step 1'!$C$7),"Yes","No")</f>
        <v>No</v>
      </c>
      <c r="J651" s="23" t="str">
        <f>IF(I651="Yes",IF(COUNTIFS($B$21:$B651,B651,$I$21:$I651,"Yes")=1,"Yes",""),"")</f>
        <v/>
      </c>
      <c r="K651" s="23" t="str">
        <f>IF(J651="Yes",IF(COUNTIFS($B:$B,B651,$F:$F,"&gt;="&amp;'Step 1'!$C$8)&gt;0,"Retained","Churned"),"")</f>
        <v/>
      </c>
      <c r="L651" s="24">
        <f>_xlfn.MINIFS($E:$E,$B:$B,B651)</f>
        <v>44822</v>
      </c>
      <c r="M651" s="24" t="str">
        <f>INDEX($C:$C,MATCH($L651,$E:$E,0))</f>
        <v>Basic</v>
      </c>
      <c r="N651" s="24" t="str">
        <f>INDEX($D:$D,MATCH($L651,$E:$E,0))</f>
        <v>Monthly</v>
      </c>
      <c r="O651" s="23" t="str">
        <f>INDEX('Step 2-12'!$W:$W,MATCH('Step 2-12'!$B651,'Step 2-12'!$R:$R,0))</f>
        <v>Tech</v>
      </c>
      <c r="P651" s="23" t="str">
        <f>INDEX('Step 2-12'!$Z:$Z,MATCH('Step 2-12'!$B651,'Step 2-12'!$R:$R,0))</f>
        <v>Email</v>
      </c>
      <c r="AG651" t="s">
        <v>2443</v>
      </c>
      <c r="AH651" t="s">
        <v>674</v>
      </c>
      <c r="AI651" t="s">
        <v>679</v>
      </c>
      <c r="AJ651" s="1">
        <v>44921</v>
      </c>
      <c r="AK651" t="s">
        <v>17</v>
      </c>
      <c r="AL651" t="s">
        <v>18</v>
      </c>
      <c r="AM651">
        <v>75</v>
      </c>
      <c r="AN651">
        <v>60</v>
      </c>
      <c r="AO651" s="24" t="str">
        <f>INDEX('Step 2-12'!$Z:$Z,MATCH('Step 2-12'!$AH651,'Step 2-12'!$R:$R,0))</f>
        <v>Social Media</v>
      </c>
      <c r="AP651" s="24" t="str">
        <f>INDEX('Step 2-12'!$V:$V,MATCH('Step 2-12'!$AH651,'Step 2-12'!$R:$R,0))</f>
        <v>North America</v>
      </c>
      <c r="AQ651" s="24" t="str">
        <f>INDEX('Step 2-12'!$W:$W,MATCH('Step 2-12'!$AH651,'Step 2-12'!$R:$R,0))</f>
        <v>Retail</v>
      </c>
      <c r="AR651" s="24" t="str">
        <f>INDEX('Step 2-12'!$X:$X,MATCH('Step 2-12'!$AH651,'Step 2-12'!$R:$R,0))</f>
        <v>Mid-Market</v>
      </c>
      <c r="AS651" s="23" t="str">
        <f>INDEX('Step 2-12'!$AA:$AA,MATCH('Step 2-12'!$AH651,'Step 2-12'!$R:$R,0))</f>
        <v>Basic</v>
      </c>
      <c r="AT651" s="23" t="str">
        <f>INDEX('Step 2-12'!$AB:$AB,MATCH('Step 2-12'!$AH651,'Step 2-12'!$R:$R,0))</f>
        <v>Monthly</v>
      </c>
      <c r="AU651" s="23" t="str">
        <f>INDEX($J$20:$J$1603,MATCH($AH651,$B$20:$B$1603,0))</f>
        <v/>
      </c>
    </row>
    <row r="652" spans="1:47" x14ac:dyDescent="0.25">
      <c r="A652" t="s">
        <v>728</v>
      </c>
      <c r="B652" t="s">
        <v>712</v>
      </c>
      <c r="C652" t="s">
        <v>17</v>
      </c>
      <c r="D652" t="s">
        <v>18</v>
      </c>
      <c r="E652" s="1">
        <v>45318</v>
      </c>
      <c r="F652" s="1">
        <v>45348</v>
      </c>
      <c r="G652" t="s">
        <v>19</v>
      </c>
      <c r="H652">
        <v>75</v>
      </c>
      <c r="I652" s="23" t="str">
        <f>IF(AND(E652&lt;=EOMONTH('Step 1'!$C$7,0),F652&gt;='Step 1'!$C$7),"Yes","No")</f>
        <v>No</v>
      </c>
      <c r="J652" s="23" t="str">
        <f>IF(I652="Yes",IF(COUNTIFS($B$21:$B652,B652,$I$21:$I652,"Yes")=1,"Yes",""),"")</f>
        <v/>
      </c>
      <c r="K652" s="23" t="str">
        <f>IF(J652="Yes",IF(COUNTIFS($B:$B,B652,$F:$F,"&gt;="&amp;'Step 1'!$C$8)&gt;0,"Retained","Churned"),"")</f>
        <v/>
      </c>
      <c r="L652" s="24">
        <f>_xlfn.MINIFS($E:$E,$B:$B,B652)</f>
        <v>44822</v>
      </c>
      <c r="M652" s="24" t="str">
        <f>INDEX($C:$C,MATCH($L652,$E:$E,0))</f>
        <v>Basic</v>
      </c>
      <c r="N652" s="24" t="str">
        <f>INDEX($D:$D,MATCH($L652,$E:$E,0))</f>
        <v>Monthly</v>
      </c>
      <c r="O652" s="23" t="str">
        <f>INDEX('Step 2-12'!$W:$W,MATCH('Step 2-12'!$B652,'Step 2-12'!$R:$R,0))</f>
        <v>Tech</v>
      </c>
      <c r="P652" s="23" t="str">
        <f>INDEX('Step 2-12'!$Z:$Z,MATCH('Step 2-12'!$B652,'Step 2-12'!$R:$R,0))</f>
        <v>Email</v>
      </c>
      <c r="AG652" t="s">
        <v>2444</v>
      </c>
      <c r="AH652" t="s">
        <v>674</v>
      </c>
      <c r="AI652" t="s">
        <v>680</v>
      </c>
      <c r="AJ652" s="1">
        <v>44922</v>
      </c>
      <c r="AK652" t="s">
        <v>17</v>
      </c>
      <c r="AL652" t="s">
        <v>18</v>
      </c>
      <c r="AM652">
        <v>75</v>
      </c>
      <c r="AN652">
        <v>60</v>
      </c>
      <c r="AO652" s="24" t="str">
        <f>INDEX('Step 2-12'!$Z:$Z,MATCH('Step 2-12'!$AH652,'Step 2-12'!$R:$R,0))</f>
        <v>Social Media</v>
      </c>
      <c r="AP652" s="24" t="str">
        <f>INDEX('Step 2-12'!$V:$V,MATCH('Step 2-12'!$AH652,'Step 2-12'!$R:$R,0))</f>
        <v>North America</v>
      </c>
      <c r="AQ652" s="24" t="str">
        <f>INDEX('Step 2-12'!$W:$W,MATCH('Step 2-12'!$AH652,'Step 2-12'!$R:$R,0))</f>
        <v>Retail</v>
      </c>
      <c r="AR652" s="24" t="str">
        <f>INDEX('Step 2-12'!$X:$X,MATCH('Step 2-12'!$AH652,'Step 2-12'!$R:$R,0))</f>
        <v>Mid-Market</v>
      </c>
      <c r="AS652" s="23" t="str">
        <f>INDEX('Step 2-12'!$AA:$AA,MATCH('Step 2-12'!$AH652,'Step 2-12'!$R:$R,0))</f>
        <v>Basic</v>
      </c>
      <c r="AT652" s="23" t="str">
        <f>INDEX('Step 2-12'!$AB:$AB,MATCH('Step 2-12'!$AH652,'Step 2-12'!$R:$R,0))</f>
        <v>Monthly</v>
      </c>
      <c r="AU652" s="23" t="str">
        <f>INDEX($J$20:$J$1603,MATCH($AH652,$B$20:$B$1603,0))</f>
        <v/>
      </c>
    </row>
    <row r="653" spans="1:47" x14ac:dyDescent="0.25">
      <c r="A653" t="s">
        <v>729</v>
      </c>
      <c r="B653" t="s">
        <v>712</v>
      </c>
      <c r="C653" t="s">
        <v>17</v>
      </c>
      <c r="D653" t="s">
        <v>18</v>
      </c>
      <c r="E653" s="1">
        <v>45349</v>
      </c>
      <c r="F653" s="1">
        <v>45379</v>
      </c>
      <c r="G653" t="s">
        <v>19</v>
      </c>
      <c r="H653">
        <v>75</v>
      </c>
      <c r="I653" s="23" t="str">
        <f>IF(AND(E653&lt;=EOMONTH('Step 1'!$C$7,0),F653&gt;='Step 1'!$C$7),"Yes","No")</f>
        <v>No</v>
      </c>
      <c r="J653" s="23" t="str">
        <f>IF(I653="Yes",IF(COUNTIFS($B$21:$B653,B653,$I$21:$I653,"Yes")=1,"Yes",""),"")</f>
        <v/>
      </c>
      <c r="K653" s="23" t="str">
        <f>IF(J653="Yes",IF(COUNTIFS($B:$B,B653,$F:$F,"&gt;="&amp;'Step 1'!$C$8)&gt;0,"Retained","Churned"),"")</f>
        <v/>
      </c>
      <c r="L653" s="24">
        <f>_xlfn.MINIFS($E:$E,$B:$B,B653)</f>
        <v>44822</v>
      </c>
      <c r="M653" s="24" t="str">
        <f>INDEX($C:$C,MATCH($L653,$E:$E,0))</f>
        <v>Basic</v>
      </c>
      <c r="N653" s="24" t="str">
        <f>INDEX($D:$D,MATCH($L653,$E:$E,0))</f>
        <v>Monthly</v>
      </c>
      <c r="O653" s="23" t="str">
        <f>INDEX('Step 2-12'!$W:$W,MATCH('Step 2-12'!$B653,'Step 2-12'!$R:$R,0))</f>
        <v>Tech</v>
      </c>
      <c r="P653" s="23" t="str">
        <f>INDEX('Step 2-12'!$Z:$Z,MATCH('Step 2-12'!$B653,'Step 2-12'!$R:$R,0))</f>
        <v>Email</v>
      </c>
      <c r="AG653" t="s">
        <v>2445</v>
      </c>
      <c r="AH653" t="s">
        <v>674</v>
      </c>
      <c r="AI653" t="s">
        <v>681</v>
      </c>
      <c r="AJ653" s="1">
        <v>44953</v>
      </c>
      <c r="AK653" t="s">
        <v>17</v>
      </c>
      <c r="AL653" t="s">
        <v>18</v>
      </c>
      <c r="AM653">
        <v>75</v>
      </c>
      <c r="AN653">
        <v>60</v>
      </c>
      <c r="AO653" s="24" t="str">
        <f>INDEX('Step 2-12'!$Z:$Z,MATCH('Step 2-12'!$AH653,'Step 2-12'!$R:$R,0))</f>
        <v>Social Media</v>
      </c>
      <c r="AP653" s="24" t="str">
        <f>INDEX('Step 2-12'!$V:$V,MATCH('Step 2-12'!$AH653,'Step 2-12'!$R:$R,0))</f>
        <v>North America</v>
      </c>
      <c r="AQ653" s="24" t="str">
        <f>INDEX('Step 2-12'!$W:$W,MATCH('Step 2-12'!$AH653,'Step 2-12'!$R:$R,0))</f>
        <v>Retail</v>
      </c>
      <c r="AR653" s="24" t="str">
        <f>INDEX('Step 2-12'!$X:$X,MATCH('Step 2-12'!$AH653,'Step 2-12'!$R:$R,0))</f>
        <v>Mid-Market</v>
      </c>
      <c r="AS653" s="23" t="str">
        <f>INDEX('Step 2-12'!$AA:$AA,MATCH('Step 2-12'!$AH653,'Step 2-12'!$R:$R,0))</f>
        <v>Basic</v>
      </c>
      <c r="AT653" s="23" t="str">
        <f>INDEX('Step 2-12'!$AB:$AB,MATCH('Step 2-12'!$AH653,'Step 2-12'!$R:$R,0))</f>
        <v>Monthly</v>
      </c>
      <c r="AU653" s="23" t="str">
        <f>INDEX($J$20:$J$1603,MATCH($AH653,$B$20:$B$1603,0))</f>
        <v/>
      </c>
    </row>
    <row r="654" spans="1:47" x14ac:dyDescent="0.25">
      <c r="A654" t="s">
        <v>730</v>
      </c>
      <c r="B654" t="s">
        <v>712</v>
      </c>
      <c r="C654" t="s">
        <v>17</v>
      </c>
      <c r="D654" t="s">
        <v>18</v>
      </c>
      <c r="E654" s="1">
        <v>45380</v>
      </c>
      <c r="F654" s="1">
        <v>45410</v>
      </c>
      <c r="G654" t="s">
        <v>73</v>
      </c>
      <c r="H654">
        <v>75</v>
      </c>
      <c r="I654" s="23" t="str">
        <f>IF(AND(E654&lt;=EOMONTH('Step 1'!$C$7,0),F654&gt;='Step 1'!$C$7),"Yes","No")</f>
        <v>No</v>
      </c>
      <c r="J654" s="23" t="str">
        <f>IF(I654="Yes",IF(COUNTIFS($B$21:$B654,B654,$I$21:$I654,"Yes")=1,"Yes",""),"")</f>
        <v/>
      </c>
      <c r="K654" s="23" t="str">
        <f>IF(J654="Yes",IF(COUNTIFS($B:$B,B654,$F:$F,"&gt;="&amp;'Step 1'!$C$8)&gt;0,"Retained","Churned"),"")</f>
        <v/>
      </c>
      <c r="L654" s="24">
        <f>_xlfn.MINIFS($E:$E,$B:$B,B654)</f>
        <v>44822</v>
      </c>
      <c r="M654" s="24" t="str">
        <f>INDEX($C:$C,MATCH($L654,$E:$E,0))</f>
        <v>Basic</v>
      </c>
      <c r="N654" s="24" t="str">
        <f>INDEX($D:$D,MATCH($L654,$E:$E,0))</f>
        <v>Monthly</v>
      </c>
      <c r="O654" s="23" t="str">
        <f>INDEX('Step 2-12'!$W:$W,MATCH('Step 2-12'!$B654,'Step 2-12'!$R:$R,0))</f>
        <v>Tech</v>
      </c>
      <c r="P654" s="23" t="str">
        <f>INDEX('Step 2-12'!$Z:$Z,MATCH('Step 2-12'!$B654,'Step 2-12'!$R:$R,0))</f>
        <v>Email</v>
      </c>
      <c r="AG654" t="s">
        <v>2446</v>
      </c>
      <c r="AH654" t="s">
        <v>674</v>
      </c>
      <c r="AI654" t="s">
        <v>682</v>
      </c>
      <c r="AJ654" s="1">
        <v>44984</v>
      </c>
      <c r="AK654" t="s">
        <v>17</v>
      </c>
      <c r="AL654" t="s">
        <v>18</v>
      </c>
      <c r="AM654">
        <v>75</v>
      </c>
      <c r="AN654">
        <v>60</v>
      </c>
      <c r="AO654" s="24" t="str">
        <f>INDEX('Step 2-12'!$Z:$Z,MATCH('Step 2-12'!$AH654,'Step 2-12'!$R:$R,0))</f>
        <v>Social Media</v>
      </c>
      <c r="AP654" s="24" t="str">
        <f>INDEX('Step 2-12'!$V:$V,MATCH('Step 2-12'!$AH654,'Step 2-12'!$R:$R,0))</f>
        <v>North America</v>
      </c>
      <c r="AQ654" s="24" t="str">
        <f>INDEX('Step 2-12'!$W:$W,MATCH('Step 2-12'!$AH654,'Step 2-12'!$R:$R,0))</f>
        <v>Retail</v>
      </c>
      <c r="AR654" s="24" t="str">
        <f>INDEX('Step 2-12'!$X:$X,MATCH('Step 2-12'!$AH654,'Step 2-12'!$R:$R,0))</f>
        <v>Mid-Market</v>
      </c>
      <c r="AS654" s="23" t="str">
        <f>INDEX('Step 2-12'!$AA:$AA,MATCH('Step 2-12'!$AH654,'Step 2-12'!$R:$R,0))</f>
        <v>Basic</v>
      </c>
      <c r="AT654" s="23" t="str">
        <f>INDEX('Step 2-12'!$AB:$AB,MATCH('Step 2-12'!$AH654,'Step 2-12'!$R:$R,0))</f>
        <v>Monthly</v>
      </c>
      <c r="AU654" s="23" t="str">
        <f>INDEX($J$20:$J$1603,MATCH($AH654,$B$20:$B$1603,0))</f>
        <v/>
      </c>
    </row>
    <row r="655" spans="1:47" x14ac:dyDescent="0.25">
      <c r="A655" t="s">
        <v>731</v>
      </c>
      <c r="B655" t="s">
        <v>712</v>
      </c>
      <c r="C655" t="s">
        <v>50</v>
      </c>
      <c r="D655" t="s">
        <v>18</v>
      </c>
      <c r="E655" s="1">
        <v>45411</v>
      </c>
      <c r="F655" s="1">
        <v>45441</v>
      </c>
      <c r="G655" t="s">
        <v>19</v>
      </c>
      <c r="H655">
        <v>135</v>
      </c>
      <c r="I655" s="23" t="str">
        <f>IF(AND(E655&lt;=EOMONTH('Step 1'!$C$7,0),F655&gt;='Step 1'!$C$7),"Yes","No")</f>
        <v>No</v>
      </c>
      <c r="J655" s="23" t="str">
        <f>IF(I655="Yes",IF(COUNTIFS($B$21:$B655,B655,$I$21:$I655,"Yes")=1,"Yes",""),"")</f>
        <v/>
      </c>
      <c r="K655" s="23" t="str">
        <f>IF(J655="Yes",IF(COUNTIFS($B:$B,B655,$F:$F,"&gt;="&amp;'Step 1'!$C$8)&gt;0,"Retained","Churned"),"")</f>
        <v/>
      </c>
      <c r="L655" s="24">
        <f>_xlfn.MINIFS($E:$E,$B:$B,B655)</f>
        <v>44822</v>
      </c>
      <c r="M655" s="24" t="str">
        <f>INDEX($C:$C,MATCH($L655,$E:$E,0))</f>
        <v>Basic</v>
      </c>
      <c r="N655" s="24" t="str">
        <f>INDEX($D:$D,MATCH($L655,$E:$E,0))</f>
        <v>Monthly</v>
      </c>
      <c r="O655" s="23" t="str">
        <f>INDEX('Step 2-12'!$W:$W,MATCH('Step 2-12'!$B655,'Step 2-12'!$R:$R,0))</f>
        <v>Tech</v>
      </c>
      <c r="P655" s="23" t="str">
        <f>INDEX('Step 2-12'!$Z:$Z,MATCH('Step 2-12'!$B655,'Step 2-12'!$R:$R,0))</f>
        <v>Email</v>
      </c>
      <c r="AG655" t="s">
        <v>2447</v>
      </c>
      <c r="AH655" t="s">
        <v>674</v>
      </c>
      <c r="AI655" t="s">
        <v>682</v>
      </c>
      <c r="AJ655" s="1">
        <v>45012</v>
      </c>
      <c r="AK655" t="s">
        <v>17</v>
      </c>
      <c r="AL655" t="s">
        <v>18</v>
      </c>
      <c r="AM655">
        <v>75</v>
      </c>
      <c r="AN655">
        <v>60</v>
      </c>
      <c r="AO655" s="24" t="str">
        <f>INDEX('Step 2-12'!$Z:$Z,MATCH('Step 2-12'!$AH655,'Step 2-12'!$R:$R,0))</f>
        <v>Social Media</v>
      </c>
      <c r="AP655" s="24" t="str">
        <f>INDEX('Step 2-12'!$V:$V,MATCH('Step 2-12'!$AH655,'Step 2-12'!$R:$R,0))</f>
        <v>North America</v>
      </c>
      <c r="AQ655" s="24" t="str">
        <f>INDEX('Step 2-12'!$W:$W,MATCH('Step 2-12'!$AH655,'Step 2-12'!$R:$R,0))</f>
        <v>Retail</v>
      </c>
      <c r="AR655" s="24" t="str">
        <f>INDEX('Step 2-12'!$X:$X,MATCH('Step 2-12'!$AH655,'Step 2-12'!$R:$R,0))</f>
        <v>Mid-Market</v>
      </c>
      <c r="AS655" s="23" t="str">
        <f>INDEX('Step 2-12'!$AA:$AA,MATCH('Step 2-12'!$AH655,'Step 2-12'!$R:$R,0))</f>
        <v>Basic</v>
      </c>
      <c r="AT655" s="23" t="str">
        <f>INDEX('Step 2-12'!$AB:$AB,MATCH('Step 2-12'!$AH655,'Step 2-12'!$R:$R,0))</f>
        <v>Monthly</v>
      </c>
      <c r="AU655" s="23" t="str">
        <f>INDEX($J$20:$J$1603,MATCH($AH655,$B$20:$B$1603,0))</f>
        <v/>
      </c>
    </row>
    <row r="656" spans="1:47" x14ac:dyDescent="0.25">
      <c r="A656" t="s">
        <v>732</v>
      </c>
      <c r="B656" t="s">
        <v>712</v>
      </c>
      <c r="C656" t="s">
        <v>50</v>
      </c>
      <c r="D656" t="s">
        <v>18</v>
      </c>
      <c r="E656" s="1">
        <v>45442</v>
      </c>
      <c r="F656" s="1">
        <v>45472</v>
      </c>
      <c r="G656" t="s">
        <v>19</v>
      </c>
      <c r="H656">
        <v>135</v>
      </c>
      <c r="I656" s="23" t="str">
        <f>IF(AND(E656&lt;=EOMONTH('Step 1'!$C$7,0),F656&gt;='Step 1'!$C$7),"Yes","No")</f>
        <v>No</v>
      </c>
      <c r="J656" s="23" t="str">
        <f>IF(I656="Yes",IF(COUNTIFS($B$21:$B656,B656,$I$21:$I656,"Yes")=1,"Yes",""),"")</f>
        <v/>
      </c>
      <c r="K656" s="23" t="str">
        <f>IF(J656="Yes",IF(COUNTIFS($B:$B,B656,$F:$F,"&gt;="&amp;'Step 1'!$C$8)&gt;0,"Retained","Churned"),"")</f>
        <v/>
      </c>
      <c r="L656" s="24">
        <f>_xlfn.MINIFS($E:$E,$B:$B,B656)</f>
        <v>44822</v>
      </c>
      <c r="M656" s="24" t="str">
        <f>INDEX($C:$C,MATCH($L656,$E:$E,0))</f>
        <v>Basic</v>
      </c>
      <c r="N656" s="24" t="str">
        <f>INDEX($D:$D,MATCH($L656,$E:$E,0))</f>
        <v>Monthly</v>
      </c>
      <c r="O656" s="23" t="str">
        <f>INDEX('Step 2-12'!$W:$W,MATCH('Step 2-12'!$B656,'Step 2-12'!$R:$R,0))</f>
        <v>Tech</v>
      </c>
      <c r="P656" s="23" t="str">
        <f>INDEX('Step 2-12'!$Z:$Z,MATCH('Step 2-12'!$B656,'Step 2-12'!$R:$R,0))</f>
        <v>Email</v>
      </c>
      <c r="AG656" t="s">
        <v>2448</v>
      </c>
      <c r="AH656" t="s">
        <v>674</v>
      </c>
      <c r="AI656" t="s">
        <v>683</v>
      </c>
      <c r="AJ656" s="1">
        <v>45015</v>
      </c>
      <c r="AK656" t="s">
        <v>17</v>
      </c>
      <c r="AL656" t="s">
        <v>18</v>
      </c>
      <c r="AM656">
        <v>75</v>
      </c>
      <c r="AN656">
        <v>60</v>
      </c>
      <c r="AO656" s="24" t="str">
        <f>INDEX('Step 2-12'!$Z:$Z,MATCH('Step 2-12'!$AH656,'Step 2-12'!$R:$R,0))</f>
        <v>Social Media</v>
      </c>
      <c r="AP656" s="24" t="str">
        <f>INDEX('Step 2-12'!$V:$V,MATCH('Step 2-12'!$AH656,'Step 2-12'!$R:$R,0))</f>
        <v>North America</v>
      </c>
      <c r="AQ656" s="24" t="str">
        <f>INDEX('Step 2-12'!$W:$W,MATCH('Step 2-12'!$AH656,'Step 2-12'!$R:$R,0))</f>
        <v>Retail</v>
      </c>
      <c r="AR656" s="24" t="str">
        <f>INDEX('Step 2-12'!$X:$X,MATCH('Step 2-12'!$AH656,'Step 2-12'!$R:$R,0))</f>
        <v>Mid-Market</v>
      </c>
      <c r="AS656" s="23" t="str">
        <f>INDEX('Step 2-12'!$AA:$AA,MATCH('Step 2-12'!$AH656,'Step 2-12'!$R:$R,0))</f>
        <v>Basic</v>
      </c>
      <c r="AT656" s="23" t="str">
        <f>INDEX('Step 2-12'!$AB:$AB,MATCH('Step 2-12'!$AH656,'Step 2-12'!$R:$R,0))</f>
        <v>Monthly</v>
      </c>
      <c r="AU656" s="23" t="str">
        <f>INDEX($J$20:$J$1603,MATCH($AH656,$B$20:$B$1603,0))</f>
        <v/>
      </c>
    </row>
    <row r="657" spans="1:47" x14ac:dyDescent="0.25">
      <c r="A657" t="s">
        <v>733</v>
      </c>
      <c r="B657" t="s">
        <v>712</v>
      </c>
      <c r="C657" t="s">
        <v>50</v>
      </c>
      <c r="D657" t="s">
        <v>18</v>
      </c>
      <c r="E657" s="1">
        <v>45473</v>
      </c>
      <c r="F657" s="1">
        <v>45503</v>
      </c>
      <c r="G657" t="s">
        <v>19</v>
      </c>
      <c r="H657">
        <v>135</v>
      </c>
      <c r="I657" s="23" t="str">
        <f>IF(AND(E657&lt;=EOMONTH('Step 1'!$C$7,0),F657&gt;='Step 1'!$C$7),"Yes","No")</f>
        <v>No</v>
      </c>
      <c r="J657" s="23" t="str">
        <f>IF(I657="Yes",IF(COUNTIFS($B$21:$B657,B657,$I$21:$I657,"Yes")=1,"Yes",""),"")</f>
        <v/>
      </c>
      <c r="K657" s="23" t="str">
        <f>IF(J657="Yes",IF(COUNTIFS($B:$B,B657,$F:$F,"&gt;="&amp;'Step 1'!$C$8)&gt;0,"Retained","Churned"),"")</f>
        <v/>
      </c>
      <c r="L657" s="24">
        <f>_xlfn.MINIFS($E:$E,$B:$B,B657)</f>
        <v>44822</v>
      </c>
      <c r="M657" s="24" t="str">
        <f>INDEX($C:$C,MATCH($L657,$E:$E,0))</f>
        <v>Basic</v>
      </c>
      <c r="N657" s="24" t="str">
        <f>INDEX($D:$D,MATCH($L657,$E:$E,0))</f>
        <v>Monthly</v>
      </c>
      <c r="O657" s="23" t="str">
        <f>INDEX('Step 2-12'!$W:$W,MATCH('Step 2-12'!$B657,'Step 2-12'!$R:$R,0))</f>
        <v>Tech</v>
      </c>
      <c r="P657" s="23" t="str">
        <f>INDEX('Step 2-12'!$Z:$Z,MATCH('Step 2-12'!$B657,'Step 2-12'!$R:$R,0))</f>
        <v>Email</v>
      </c>
      <c r="AG657" t="s">
        <v>2449</v>
      </c>
      <c r="AH657" t="s">
        <v>674</v>
      </c>
      <c r="AI657" t="s">
        <v>684</v>
      </c>
      <c r="AJ657" s="1">
        <v>45046</v>
      </c>
      <c r="AK657" t="s">
        <v>17</v>
      </c>
      <c r="AL657" t="s">
        <v>18</v>
      </c>
      <c r="AM657">
        <v>75</v>
      </c>
      <c r="AN657">
        <v>60</v>
      </c>
      <c r="AO657" s="24" t="str">
        <f>INDEX('Step 2-12'!$Z:$Z,MATCH('Step 2-12'!$AH657,'Step 2-12'!$R:$R,0))</f>
        <v>Social Media</v>
      </c>
      <c r="AP657" s="24" t="str">
        <f>INDEX('Step 2-12'!$V:$V,MATCH('Step 2-12'!$AH657,'Step 2-12'!$R:$R,0))</f>
        <v>North America</v>
      </c>
      <c r="AQ657" s="24" t="str">
        <f>INDEX('Step 2-12'!$W:$W,MATCH('Step 2-12'!$AH657,'Step 2-12'!$R:$R,0))</f>
        <v>Retail</v>
      </c>
      <c r="AR657" s="24" t="str">
        <f>INDEX('Step 2-12'!$X:$X,MATCH('Step 2-12'!$AH657,'Step 2-12'!$R:$R,0))</f>
        <v>Mid-Market</v>
      </c>
      <c r="AS657" s="23" t="str">
        <f>INDEX('Step 2-12'!$AA:$AA,MATCH('Step 2-12'!$AH657,'Step 2-12'!$R:$R,0))</f>
        <v>Basic</v>
      </c>
      <c r="AT657" s="23" t="str">
        <f>INDEX('Step 2-12'!$AB:$AB,MATCH('Step 2-12'!$AH657,'Step 2-12'!$R:$R,0))</f>
        <v>Monthly</v>
      </c>
      <c r="AU657" s="23" t="str">
        <f>INDEX($J$20:$J$1603,MATCH($AH657,$B$20:$B$1603,0))</f>
        <v/>
      </c>
    </row>
    <row r="658" spans="1:47" x14ac:dyDescent="0.25">
      <c r="A658" t="s">
        <v>734</v>
      </c>
      <c r="B658" t="s">
        <v>712</v>
      </c>
      <c r="C658" t="s">
        <v>50</v>
      </c>
      <c r="D658" t="s">
        <v>18</v>
      </c>
      <c r="E658" s="1">
        <v>45504</v>
      </c>
      <c r="F658" s="1">
        <v>45534</v>
      </c>
      <c r="G658" t="s">
        <v>19</v>
      </c>
      <c r="H658">
        <v>135</v>
      </c>
      <c r="I658" s="23" t="str">
        <f>IF(AND(E658&lt;=EOMONTH('Step 1'!$C$7,0),F658&gt;='Step 1'!$C$7),"Yes","No")</f>
        <v>No</v>
      </c>
      <c r="J658" s="23" t="str">
        <f>IF(I658="Yes",IF(COUNTIFS($B$21:$B658,B658,$I$21:$I658,"Yes")=1,"Yes",""),"")</f>
        <v/>
      </c>
      <c r="K658" s="23" t="str">
        <f>IF(J658="Yes",IF(COUNTIFS($B:$B,B658,$F:$F,"&gt;="&amp;'Step 1'!$C$8)&gt;0,"Retained","Churned"),"")</f>
        <v/>
      </c>
      <c r="L658" s="24">
        <f>_xlfn.MINIFS($E:$E,$B:$B,B658)</f>
        <v>44822</v>
      </c>
      <c r="M658" s="24" t="str">
        <f>INDEX($C:$C,MATCH($L658,$E:$E,0))</f>
        <v>Basic</v>
      </c>
      <c r="N658" s="24" t="str">
        <f>INDEX($D:$D,MATCH($L658,$E:$E,0))</f>
        <v>Monthly</v>
      </c>
      <c r="O658" s="23" t="str">
        <f>INDEX('Step 2-12'!$W:$W,MATCH('Step 2-12'!$B658,'Step 2-12'!$R:$R,0))</f>
        <v>Tech</v>
      </c>
      <c r="P658" s="23" t="str">
        <f>INDEX('Step 2-12'!$Z:$Z,MATCH('Step 2-12'!$B658,'Step 2-12'!$R:$R,0))</f>
        <v>Email</v>
      </c>
      <c r="AG658" t="s">
        <v>2450</v>
      </c>
      <c r="AH658" t="s">
        <v>674</v>
      </c>
      <c r="AI658" t="s">
        <v>684</v>
      </c>
      <c r="AJ658" s="1">
        <v>45076</v>
      </c>
      <c r="AK658" t="s">
        <v>17</v>
      </c>
      <c r="AL658" t="s">
        <v>18</v>
      </c>
      <c r="AM658">
        <v>75</v>
      </c>
      <c r="AN658">
        <v>60</v>
      </c>
      <c r="AO658" s="24" t="str">
        <f>INDEX('Step 2-12'!$Z:$Z,MATCH('Step 2-12'!$AH658,'Step 2-12'!$R:$R,0))</f>
        <v>Social Media</v>
      </c>
      <c r="AP658" s="24" t="str">
        <f>INDEX('Step 2-12'!$V:$V,MATCH('Step 2-12'!$AH658,'Step 2-12'!$R:$R,0))</f>
        <v>North America</v>
      </c>
      <c r="AQ658" s="24" t="str">
        <f>INDEX('Step 2-12'!$W:$W,MATCH('Step 2-12'!$AH658,'Step 2-12'!$R:$R,0))</f>
        <v>Retail</v>
      </c>
      <c r="AR658" s="24" t="str">
        <f>INDEX('Step 2-12'!$X:$X,MATCH('Step 2-12'!$AH658,'Step 2-12'!$R:$R,0))</f>
        <v>Mid-Market</v>
      </c>
      <c r="AS658" s="23" t="str">
        <f>INDEX('Step 2-12'!$AA:$AA,MATCH('Step 2-12'!$AH658,'Step 2-12'!$R:$R,0))</f>
        <v>Basic</v>
      </c>
      <c r="AT658" s="23" t="str">
        <f>INDEX('Step 2-12'!$AB:$AB,MATCH('Step 2-12'!$AH658,'Step 2-12'!$R:$R,0))</f>
        <v>Monthly</v>
      </c>
      <c r="AU658" s="23" t="str">
        <f>INDEX($J$20:$J$1603,MATCH($AH658,$B$20:$B$1603,0))</f>
        <v/>
      </c>
    </row>
    <row r="659" spans="1:47" x14ac:dyDescent="0.25">
      <c r="A659" t="s">
        <v>735</v>
      </c>
      <c r="B659" t="s">
        <v>712</v>
      </c>
      <c r="C659" t="s">
        <v>50</v>
      </c>
      <c r="D659" t="s">
        <v>18</v>
      </c>
      <c r="E659" s="1">
        <v>45535</v>
      </c>
      <c r="F659" s="1">
        <v>45565</v>
      </c>
      <c r="G659" t="s">
        <v>19</v>
      </c>
      <c r="H659">
        <v>135</v>
      </c>
      <c r="I659" s="23" t="str">
        <f>IF(AND(E659&lt;=EOMONTH('Step 1'!$C$7,0),F659&gt;='Step 1'!$C$7),"Yes","No")</f>
        <v>No</v>
      </c>
      <c r="J659" s="23" t="str">
        <f>IF(I659="Yes",IF(COUNTIFS($B$21:$B659,B659,$I$21:$I659,"Yes")=1,"Yes",""),"")</f>
        <v/>
      </c>
      <c r="K659" s="23" t="str">
        <f>IF(J659="Yes",IF(COUNTIFS($B:$B,B659,$F:$F,"&gt;="&amp;'Step 1'!$C$8)&gt;0,"Retained","Churned"),"")</f>
        <v/>
      </c>
      <c r="L659" s="24">
        <f>_xlfn.MINIFS($E:$E,$B:$B,B659)</f>
        <v>44822</v>
      </c>
      <c r="M659" s="24" t="str">
        <f>INDEX($C:$C,MATCH($L659,$E:$E,0))</f>
        <v>Basic</v>
      </c>
      <c r="N659" s="24" t="str">
        <f>INDEX($D:$D,MATCH($L659,$E:$E,0))</f>
        <v>Monthly</v>
      </c>
      <c r="O659" s="23" t="str">
        <f>INDEX('Step 2-12'!$W:$W,MATCH('Step 2-12'!$B659,'Step 2-12'!$R:$R,0))</f>
        <v>Tech</v>
      </c>
      <c r="P659" s="23" t="str">
        <f>INDEX('Step 2-12'!$Z:$Z,MATCH('Step 2-12'!$B659,'Step 2-12'!$R:$R,0))</f>
        <v>Email</v>
      </c>
      <c r="AG659" t="s">
        <v>2451</v>
      </c>
      <c r="AH659" t="s">
        <v>674</v>
      </c>
      <c r="AI659" t="s">
        <v>685</v>
      </c>
      <c r="AJ659" s="1">
        <v>45077</v>
      </c>
      <c r="AK659" t="s">
        <v>17</v>
      </c>
      <c r="AL659" t="s">
        <v>18</v>
      </c>
      <c r="AM659">
        <v>75</v>
      </c>
      <c r="AN659">
        <v>60</v>
      </c>
      <c r="AO659" s="24" t="str">
        <f>INDEX('Step 2-12'!$Z:$Z,MATCH('Step 2-12'!$AH659,'Step 2-12'!$R:$R,0))</f>
        <v>Social Media</v>
      </c>
      <c r="AP659" s="24" t="str">
        <f>INDEX('Step 2-12'!$V:$V,MATCH('Step 2-12'!$AH659,'Step 2-12'!$R:$R,0))</f>
        <v>North America</v>
      </c>
      <c r="AQ659" s="24" t="str">
        <f>INDEX('Step 2-12'!$W:$W,MATCH('Step 2-12'!$AH659,'Step 2-12'!$R:$R,0))</f>
        <v>Retail</v>
      </c>
      <c r="AR659" s="24" t="str">
        <f>INDEX('Step 2-12'!$X:$X,MATCH('Step 2-12'!$AH659,'Step 2-12'!$R:$R,0))</f>
        <v>Mid-Market</v>
      </c>
      <c r="AS659" s="23" t="str">
        <f>INDEX('Step 2-12'!$AA:$AA,MATCH('Step 2-12'!$AH659,'Step 2-12'!$R:$R,0))</f>
        <v>Basic</v>
      </c>
      <c r="AT659" s="23" t="str">
        <f>INDEX('Step 2-12'!$AB:$AB,MATCH('Step 2-12'!$AH659,'Step 2-12'!$R:$R,0))</f>
        <v>Monthly</v>
      </c>
      <c r="AU659" s="23" t="str">
        <f>INDEX($J$20:$J$1603,MATCH($AH659,$B$20:$B$1603,0))</f>
        <v/>
      </c>
    </row>
    <row r="660" spans="1:47" x14ac:dyDescent="0.25">
      <c r="A660" t="s">
        <v>736</v>
      </c>
      <c r="B660" t="s">
        <v>712</v>
      </c>
      <c r="C660" t="s">
        <v>50</v>
      </c>
      <c r="D660" t="s">
        <v>18</v>
      </c>
      <c r="E660" s="1">
        <v>45566</v>
      </c>
      <c r="F660" s="1">
        <v>45596</v>
      </c>
      <c r="G660" t="s">
        <v>19</v>
      </c>
      <c r="H660">
        <v>135</v>
      </c>
      <c r="I660" s="23" t="str">
        <f>IF(AND(E660&lt;=EOMONTH('Step 1'!$C$7,0),F660&gt;='Step 1'!$C$7),"Yes","No")</f>
        <v>No</v>
      </c>
      <c r="J660" s="23" t="str">
        <f>IF(I660="Yes",IF(COUNTIFS($B$21:$B660,B660,$I$21:$I660,"Yes")=1,"Yes",""),"")</f>
        <v/>
      </c>
      <c r="K660" s="23" t="str">
        <f>IF(J660="Yes",IF(COUNTIFS($B:$B,B660,$F:$F,"&gt;="&amp;'Step 1'!$C$8)&gt;0,"Retained","Churned"),"")</f>
        <v/>
      </c>
      <c r="L660" s="24">
        <f>_xlfn.MINIFS($E:$E,$B:$B,B660)</f>
        <v>44822</v>
      </c>
      <c r="M660" s="24" t="str">
        <f>INDEX($C:$C,MATCH($L660,$E:$E,0))</f>
        <v>Basic</v>
      </c>
      <c r="N660" s="24" t="str">
        <f>INDEX($D:$D,MATCH($L660,$E:$E,0))</f>
        <v>Monthly</v>
      </c>
      <c r="O660" s="23" t="str">
        <f>INDEX('Step 2-12'!$W:$W,MATCH('Step 2-12'!$B660,'Step 2-12'!$R:$R,0))</f>
        <v>Tech</v>
      </c>
      <c r="P660" s="23" t="str">
        <f>INDEX('Step 2-12'!$Z:$Z,MATCH('Step 2-12'!$B660,'Step 2-12'!$R:$R,0))</f>
        <v>Email</v>
      </c>
      <c r="AG660" t="s">
        <v>2452</v>
      </c>
      <c r="AH660" t="s">
        <v>674</v>
      </c>
      <c r="AI660" t="s">
        <v>685</v>
      </c>
      <c r="AJ660" s="1">
        <v>45107</v>
      </c>
      <c r="AK660" t="s">
        <v>17</v>
      </c>
      <c r="AL660" t="s">
        <v>18</v>
      </c>
      <c r="AM660">
        <v>75</v>
      </c>
      <c r="AN660">
        <v>60</v>
      </c>
      <c r="AO660" s="24" t="str">
        <f>INDEX('Step 2-12'!$Z:$Z,MATCH('Step 2-12'!$AH660,'Step 2-12'!$R:$R,0))</f>
        <v>Social Media</v>
      </c>
      <c r="AP660" s="24" t="str">
        <f>INDEX('Step 2-12'!$V:$V,MATCH('Step 2-12'!$AH660,'Step 2-12'!$R:$R,0))</f>
        <v>North America</v>
      </c>
      <c r="AQ660" s="24" t="str">
        <f>INDEX('Step 2-12'!$W:$W,MATCH('Step 2-12'!$AH660,'Step 2-12'!$R:$R,0))</f>
        <v>Retail</v>
      </c>
      <c r="AR660" s="24" t="str">
        <f>INDEX('Step 2-12'!$X:$X,MATCH('Step 2-12'!$AH660,'Step 2-12'!$R:$R,0))</f>
        <v>Mid-Market</v>
      </c>
      <c r="AS660" s="23" t="str">
        <f>INDEX('Step 2-12'!$AA:$AA,MATCH('Step 2-12'!$AH660,'Step 2-12'!$R:$R,0))</f>
        <v>Basic</v>
      </c>
      <c r="AT660" s="23" t="str">
        <f>INDEX('Step 2-12'!$AB:$AB,MATCH('Step 2-12'!$AH660,'Step 2-12'!$R:$R,0))</f>
        <v>Monthly</v>
      </c>
      <c r="AU660" s="23" t="str">
        <f>INDEX($J$20:$J$1603,MATCH($AH660,$B$20:$B$1603,0))</f>
        <v/>
      </c>
    </row>
    <row r="661" spans="1:47" x14ac:dyDescent="0.25">
      <c r="A661" t="s">
        <v>737</v>
      </c>
      <c r="B661" t="s">
        <v>712</v>
      </c>
      <c r="C661" t="s">
        <v>50</v>
      </c>
      <c r="D661" t="s">
        <v>18</v>
      </c>
      <c r="E661" s="1">
        <v>45597</v>
      </c>
      <c r="F661" s="1">
        <v>45627</v>
      </c>
      <c r="G661" t="s">
        <v>19</v>
      </c>
      <c r="H661">
        <v>135</v>
      </c>
      <c r="I661" s="23" t="str">
        <f>IF(AND(E661&lt;=EOMONTH('Step 1'!$C$7,0),F661&gt;='Step 1'!$C$7),"Yes","No")</f>
        <v>No</v>
      </c>
      <c r="J661" s="23" t="str">
        <f>IF(I661="Yes",IF(COUNTIFS($B$21:$B661,B661,$I$21:$I661,"Yes")=1,"Yes",""),"")</f>
        <v/>
      </c>
      <c r="K661" s="23" t="str">
        <f>IF(J661="Yes",IF(COUNTIFS($B:$B,B661,$F:$F,"&gt;="&amp;'Step 1'!$C$8)&gt;0,"Retained","Churned"),"")</f>
        <v/>
      </c>
      <c r="L661" s="24">
        <f>_xlfn.MINIFS($E:$E,$B:$B,B661)</f>
        <v>44822</v>
      </c>
      <c r="M661" s="24" t="str">
        <f>INDEX($C:$C,MATCH($L661,$E:$E,0))</f>
        <v>Basic</v>
      </c>
      <c r="N661" s="24" t="str">
        <f>INDEX($D:$D,MATCH($L661,$E:$E,0))</f>
        <v>Monthly</v>
      </c>
      <c r="O661" s="23" t="str">
        <f>INDEX('Step 2-12'!$W:$W,MATCH('Step 2-12'!$B661,'Step 2-12'!$R:$R,0))</f>
        <v>Tech</v>
      </c>
      <c r="P661" s="23" t="str">
        <f>INDEX('Step 2-12'!$Z:$Z,MATCH('Step 2-12'!$B661,'Step 2-12'!$R:$R,0))</f>
        <v>Email</v>
      </c>
      <c r="AG661" t="s">
        <v>2453</v>
      </c>
      <c r="AH661" t="s">
        <v>674</v>
      </c>
      <c r="AI661" t="s">
        <v>686</v>
      </c>
      <c r="AJ661" s="1">
        <v>45108</v>
      </c>
      <c r="AK661" t="s">
        <v>17</v>
      </c>
      <c r="AL661" t="s">
        <v>18</v>
      </c>
      <c r="AM661">
        <v>75</v>
      </c>
      <c r="AN661">
        <v>60</v>
      </c>
      <c r="AO661" s="24" t="str">
        <f>INDEX('Step 2-12'!$Z:$Z,MATCH('Step 2-12'!$AH661,'Step 2-12'!$R:$R,0))</f>
        <v>Social Media</v>
      </c>
      <c r="AP661" s="24" t="str">
        <f>INDEX('Step 2-12'!$V:$V,MATCH('Step 2-12'!$AH661,'Step 2-12'!$R:$R,0))</f>
        <v>North America</v>
      </c>
      <c r="AQ661" s="24" t="str">
        <f>INDEX('Step 2-12'!$W:$W,MATCH('Step 2-12'!$AH661,'Step 2-12'!$R:$R,0))</f>
        <v>Retail</v>
      </c>
      <c r="AR661" s="24" t="str">
        <f>INDEX('Step 2-12'!$X:$X,MATCH('Step 2-12'!$AH661,'Step 2-12'!$R:$R,0))</f>
        <v>Mid-Market</v>
      </c>
      <c r="AS661" s="23" t="str">
        <f>INDEX('Step 2-12'!$AA:$AA,MATCH('Step 2-12'!$AH661,'Step 2-12'!$R:$R,0))</f>
        <v>Basic</v>
      </c>
      <c r="AT661" s="23" t="str">
        <f>INDEX('Step 2-12'!$AB:$AB,MATCH('Step 2-12'!$AH661,'Step 2-12'!$R:$R,0))</f>
        <v>Monthly</v>
      </c>
      <c r="AU661" s="23" t="str">
        <f>INDEX($J$20:$J$1603,MATCH($AH661,$B$20:$B$1603,0))</f>
        <v/>
      </c>
    </row>
    <row r="662" spans="1:47" x14ac:dyDescent="0.25">
      <c r="A662" t="s">
        <v>738</v>
      </c>
      <c r="B662" t="s">
        <v>712</v>
      </c>
      <c r="C662" t="s">
        <v>50</v>
      </c>
      <c r="D662" t="s">
        <v>18</v>
      </c>
      <c r="E662" s="1">
        <v>45628</v>
      </c>
      <c r="F662" s="1">
        <v>45658</v>
      </c>
      <c r="G662" t="s">
        <v>19</v>
      </c>
      <c r="H662">
        <v>135</v>
      </c>
      <c r="I662" s="23" t="str">
        <f>IF(AND(E662&lt;=EOMONTH('Step 1'!$C$7,0),F662&gt;='Step 1'!$C$7),"Yes","No")</f>
        <v>No</v>
      </c>
      <c r="J662" s="23" t="str">
        <f>IF(I662="Yes",IF(COUNTIFS($B$21:$B662,B662,$I$21:$I662,"Yes")=1,"Yes",""),"")</f>
        <v/>
      </c>
      <c r="K662" s="23" t="str">
        <f>IF(J662="Yes",IF(COUNTIFS($B:$B,B662,$F:$F,"&gt;="&amp;'Step 1'!$C$8)&gt;0,"Retained","Churned"),"")</f>
        <v/>
      </c>
      <c r="L662" s="24">
        <f>_xlfn.MINIFS($E:$E,$B:$B,B662)</f>
        <v>44822</v>
      </c>
      <c r="M662" s="24" t="str">
        <f>INDEX($C:$C,MATCH($L662,$E:$E,0))</f>
        <v>Basic</v>
      </c>
      <c r="N662" s="24" t="str">
        <f>INDEX($D:$D,MATCH($L662,$E:$E,0))</f>
        <v>Monthly</v>
      </c>
      <c r="O662" s="23" t="str">
        <f>INDEX('Step 2-12'!$W:$W,MATCH('Step 2-12'!$B662,'Step 2-12'!$R:$R,0))</f>
        <v>Tech</v>
      </c>
      <c r="P662" s="23" t="str">
        <f>INDEX('Step 2-12'!$Z:$Z,MATCH('Step 2-12'!$B662,'Step 2-12'!$R:$R,0))</f>
        <v>Email</v>
      </c>
      <c r="AG662" t="s">
        <v>2454</v>
      </c>
      <c r="AH662" t="s">
        <v>674</v>
      </c>
      <c r="AI662" t="s">
        <v>687</v>
      </c>
      <c r="AJ662" s="1">
        <v>45139</v>
      </c>
      <c r="AK662" t="s">
        <v>17</v>
      </c>
      <c r="AL662" t="s">
        <v>18</v>
      </c>
      <c r="AM662">
        <v>75</v>
      </c>
      <c r="AN662">
        <v>60</v>
      </c>
      <c r="AO662" s="24" t="str">
        <f>INDEX('Step 2-12'!$Z:$Z,MATCH('Step 2-12'!$AH662,'Step 2-12'!$R:$R,0))</f>
        <v>Social Media</v>
      </c>
      <c r="AP662" s="24" t="str">
        <f>INDEX('Step 2-12'!$V:$V,MATCH('Step 2-12'!$AH662,'Step 2-12'!$R:$R,0))</f>
        <v>North America</v>
      </c>
      <c r="AQ662" s="24" t="str">
        <f>INDEX('Step 2-12'!$W:$W,MATCH('Step 2-12'!$AH662,'Step 2-12'!$R:$R,0))</f>
        <v>Retail</v>
      </c>
      <c r="AR662" s="24" t="str">
        <f>INDEX('Step 2-12'!$X:$X,MATCH('Step 2-12'!$AH662,'Step 2-12'!$R:$R,0))</f>
        <v>Mid-Market</v>
      </c>
      <c r="AS662" s="23" t="str">
        <f>INDEX('Step 2-12'!$AA:$AA,MATCH('Step 2-12'!$AH662,'Step 2-12'!$R:$R,0))</f>
        <v>Basic</v>
      </c>
      <c r="AT662" s="23" t="str">
        <f>INDEX('Step 2-12'!$AB:$AB,MATCH('Step 2-12'!$AH662,'Step 2-12'!$R:$R,0))</f>
        <v>Monthly</v>
      </c>
      <c r="AU662" s="23" t="str">
        <f>INDEX($J$20:$J$1603,MATCH($AH662,$B$20:$B$1603,0))</f>
        <v/>
      </c>
    </row>
    <row r="663" spans="1:47" x14ac:dyDescent="0.25">
      <c r="A663" t="s">
        <v>739</v>
      </c>
      <c r="B663" t="s">
        <v>740</v>
      </c>
      <c r="C663" t="s">
        <v>17</v>
      </c>
      <c r="D663" t="s">
        <v>51</v>
      </c>
      <c r="E663" s="1">
        <v>45026</v>
      </c>
      <c r="F663" s="1">
        <v>45391</v>
      </c>
      <c r="G663" t="s">
        <v>19</v>
      </c>
      <c r="H663">
        <v>50</v>
      </c>
      <c r="I663" s="23" t="str">
        <f>IF(AND(E663&lt;=EOMONTH('Step 1'!$C$7,0),F663&gt;='Step 1'!$C$7),"Yes","No")</f>
        <v>No</v>
      </c>
      <c r="J663" s="23" t="str">
        <f>IF(I663="Yes",IF(COUNTIFS($B$21:$B663,B663,$I$21:$I663,"Yes")=1,"Yes",""),"")</f>
        <v/>
      </c>
      <c r="K663" s="23" t="str">
        <f>IF(J663="Yes",IF(COUNTIFS($B:$B,B663,$F:$F,"&gt;="&amp;'Step 1'!$C$8)&gt;0,"Retained","Churned"),"")</f>
        <v/>
      </c>
      <c r="L663" s="24">
        <f>_xlfn.MINIFS($E:$E,$B:$B,B663)</f>
        <v>45026</v>
      </c>
      <c r="M663" s="24" t="str">
        <f>INDEX($C:$C,MATCH($L663,$E:$E,0))</f>
        <v>Basic</v>
      </c>
      <c r="N663" s="24" t="str">
        <f>INDEX($D:$D,MATCH($L663,$E:$E,0))</f>
        <v>Monthly</v>
      </c>
      <c r="O663" s="23" t="str">
        <f>INDEX('Step 2-12'!$W:$W,MATCH('Step 2-12'!$B663,'Step 2-12'!$R:$R,0))</f>
        <v>Other</v>
      </c>
      <c r="P663" s="23" t="str">
        <f>INDEX('Step 2-12'!$Z:$Z,MATCH('Step 2-12'!$B663,'Step 2-12'!$R:$R,0))</f>
        <v>Content</v>
      </c>
      <c r="AG663" t="s">
        <v>2455</v>
      </c>
      <c r="AH663" t="s">
        <v>674</v>
      </c>
      <c r="AI663" t="s">
        <v>688</v>
      </c>
      <c r="AJ663" s="1">
        <v>45170</v>
      </c>
      <c r="AK663" t="s">
        <v>17</v>
      </c>
      <c r="AL663" t="s">
        <v>18</v>
      </c>
      <c r="AM663">
        <v>75</v>
      </c>
      <c r="AN663">
        <v>60</v>
      </c>
      <c r="AO663" s="24" t="str">
        <f>INDEX('Step 2-12'!$Z:$Z,MATCH('Step 2-12'!$AH663,'Step 2-12'!$R:$R,0))</f>
        <v>Social Media</v>
      </c>
      <c r="AP663" s="24" t="str">
        <f>INDEX('Step 2-12'!$V:$V,MATCH('Step 2-12'!$AH663,'Step 2-12'!$R:$R,0))</f>
        <v>North America</v>
      </c>
      <c r="AQ663" s="24" t="str">
        <f>INDEX('Step 2-12'!$W:$W,MATCH('Step 2-12'!$AH663,'Step 2-12'!$R:$R,0))</f>
        <v>Retail</v>
      </c>
      <c r="AR663" s="24" t="str">
        <f>INDEX('Step 2-12'!$X:$X,MATCH('Step 2-12'!$AH663,'Step 2-12'!$R:$R,0))</f>
        <v>Mid-Market</v>
      </c>
      <c r="AS663" s="23" t="str">
        <f>INDEX('Step 2-12'!$AA:$AA,MATCH('Step 2-12'!$AH663,'Step 2-12'!$R:$R,0))</f>
        <v>Basic</v>
      </c>
      <c r="AT663" s="23" t="str">
        <f>INDEX('Step 2-12'!$AB:$AB,MATCH('Step 2-12'!$AH663,'Step 2-12'!$R:$R,0))</f>
        <v>Monthly</v>
      </c>
      <c r="AU663" s="23" t="str">
        <f>INDEX($J$20:$J$1603,MATCH($AH663,$B$20:$B$1603,0))</f>
        <v/>
      </c>
    </row>
    <row r="664" spans="1:47" x14ac:dyDescent="0.25">
      <c r="A664" t="s">
        <v>741</v>
      </c>
      <c r="B664" t="s">
        <v>740</v>
      </c>
      <c r="C664" t="s">
        <v>17</v>
      </c>
      <c r="D664" t="s">
        <v>51</v>
      </c>
      <c r="E664" s="1">
        <v>45392</v>
      </c>
      <c r="F664" s="1">
        <v>45658</v>
      </c>
      <c r="G664" t="s">
        <v>19</v>
      </c>
      <c r="H664">
        <v>50</v>
      </c>
      <c r="I664" s="23" t="str">
        <f>IF(AND(E664&lt;=EOMONTH('Step 1'!$C$7,0),F664&gt;='Step 1'!$C$7),"Yes","No")</f>
        <v>No</v>
      </c>
      <c r="J664" s="23" t="str">
        <f>IF(I664="Yes",IF(COUNTIFS($B$21:$B664,B664,$I$21:$I664,"Yes")=1,"Yes",""),"")</f>
        <v/>
      </c>
      <c r="K664" s="23" t="str">
        <f>IF(J664="Yes",IF(COUNTIFS($B:$B,B664,$F:$F,"&gt;="&amp;'Step 1'!$C$8)&gt;0,"Retained","Churned"),"")</f>
        <v/>
      </c>
      <c r="L664" s="24">
        <f>_xlfn.MINIFS($E:$E,$B:$B,B664)</f>
        <v>45026</v>
      </c>
      <c r="M664" s="24" t="str">
        <f>INDEX($C:$C,MATCH($L664,$E:$E,0))</f>
        <v>Basic</v>
      </c>
      <c r="N664" s="24" t="str">
        <f>INDEX($D:$D,MATCH($L664,$E:$E,0))</f>
        <v>Monthly</v>
      </c>
      <c r="O664" s="23" t="str">
        <f>INDEX('Step 2-12'!$W:$W,MATCH('Step 2-12'!$B664,'Step 2-12'!$R:$R,0))</f>
        <v>Other</v>
      </c>
      <c r="P664" s="23" t="str">
        <f>INDEX('Step 2-12'!$Z:$Z,MATCH('Step 2-12'!$B664,'Step 2-12'!$R:$R,0))</f>
        <v>Content</v>
      </c>
      <c r="AG664" t="s">
        <v>2456</v>
      </c>
      <c r="AH664" t="s">
        <v>674</v>
      </c>
      <c r="AI664" t="s">
        <v>688</v>
      </c>
      <c r="AJ664" s="1">
        <v>45200</v>
      </c>
      <c r="AK664" t="s">
        <v>17</v>
      </c>
      <c r="AL664" t="s">
        <v>18</v>
      </c>
      <c r="AM664">
        <v>75</v>
      </c>
      <c r="AN664">
        <v>60</v>
      </c>
      <c r="AO664" s="24" t="str">
        <f>INDEX('Step 2-12'!$Z:$Z,MATCH('Step 2-12'!$AH664,'Step 2-12'!$R:$R,0))</f>
        <v>Social Media</v>
      </c>
      <c r="AP664" s="24" t="str">
        <f>INDEX('Step 2-12'!$V:$V,MATCH('Step 2-12'!$AH664,'Step 2-12'!$R:$R,0))</f>
        <v>North America</v>
      </c>
      <c r="AQ664" s="24" t="str">
        <f>INDEX('Step 2-12'!$W:$W,MATCH('Step 2-12'!$AH664,'Step 2-12'!$R:$R,0))</f>
        <v>Retail</v>
      </c>
      <c r="AR664" s="24" t="str">
        <f>INDEX('Step 2-12'!$X:$X,MATCH('Step 2-12'!$AH664,'Step 2-12'!$R:$R,0))</f>
        <v>Mid-Market</v>
      </c>
      <c r="AS664" s="23" t="str">
        <f>INDEX('Step 2-12'!$AA:$AA,MATCH('Step 2-12'!$AH664,'Step 2-12'!$R:$R,0))</f>
        <v>Basic</v>
      </c>
      <c r="AT664" s="23" t="str">
        <f>INDEX('Step 2-12'!$AB:$AB,MATCH('Step 2-12'!$AH664,'Step 2-12'!$R:$R,0))</f>
        <v>Monthly</v>
      </c>
      <c r="AU664" s="23" t="str">
        <f>INDEX($J$20:$J$1603,MATCH($AH664,$B$20:$B$1603,0))</f>
        <v/>
      </c>
    </row>
    <row r="665" spans="1:47" x14ac:dyDescent="0.25">
      <c r="A665" t="s">
        <v>742</v>
      </c>
      <c r="B665" t="s">
        <v>743</v>
      </c>
      <c r="C665" t="s">
        <v>86</v>
      </c>
      <c r="D665" t="s">
        <v>18</v>
      </c>
      <c r="E665" s="1">
        <v>44632</v>
      </c>
      <c r="F665" s="1">
        <v>44662</v>
      </c>
      <c r="G665" t="s">
        <v>19</v>
      </c>
      <c r="H665">
        <v>315</v>
      </c>
      <c r="I665" s="23" t="str">
        <f>IF(AND(E665&lt;=EOMONTH('Step 1'!$C$7,0),F665&gt;='Step 1'!$C$7),"Yes","No")</f>
        <v>No</v>
      </c>
      <c r="J665" s="23" t="str">
        <f>IF(I665="Yes",IF(COUNTIFS($B$21:$B665,B665,$I$21:$I665,"Yes")=1,"Yes",""),"")</f>
        <v/>
      </c>
      <c r="K665" s="23" t="str">
        <f>IF(J665="Yes",IF(COUNTIFS($B:$B,B665,$F:$F,"&gt;="&amp;'Step 1'!$C$8)&gt;0,"Retained","Churned"),"")</f>
        <v/>
      </c>
      <c r="L665" s="24">
        <f>_xlfn.MINIFS($E:$E,$B:$B,B665)</f>
        <v>44632</v>
      </c>
      <c r="M665" s="24" t="str">
        <f>INDEX($C:$C,MATCH($L665,$E:$E,0))</f>
        <v>Enterprise</v>
      </c>
      <c r="N665" s="24" t="str">
        <f>INDEX($D:$D,MATCH($L665,$E:$E,0))</f>
        <v>Monthly</v>
      </c>
      <c r="O665" s="23" t="str">
        <f>INDEX('Step 2-12'!$W:$W,MATCH('Step 2-12'!$B665,'Step 2-12'!$R:$R,0))</f>
        <v>Retail</v>
      </c>
      <c r="P665" s="23" t="str">
        <f>INDEX('Step 2-12'!$Z:$Z,MATCH('Step 2-12'!$B665,'Step 2-12'!$R:$R,0))</f>
        <v>Content</v>
      </c>
      <c r="AG665" t="s">
        <v>2457</v>
      </c>
      <c r="AH665" t="s">
        <v>674</v>
      </c>
      <c r="AI665" t="s">
        <v>689</v>
      </c>
      <c r="AJ665" s="1">
        <v>45201</v>
      </c>
      <c r="AK665" t="s">
        <v>17</v>
      </c>
      <c r="AL665" t="s">
        <v>18</v>
      </c>
      <c r="AM665">
        <v>75</v>
      </c>
      <c r="AN665">
        <v>60</v>
      </c>
      <c r="AO665" s="24" t="str">
        <f>INDEX('Step 2-12'!$Z:$Z,MATCH('Step 2-12'!$AH665,'Step 2-12'!$R:$R,0))</f>
        <v>Social Media</v>
      </c>
      <c r="AP665" s="24" t="str">
        <f>INDEX('Step 2-12'!$V:$V,MATCH('Step 2-12'!$AH665,'Step 2-12'!$R:$R,0))</f>
        <v>North America</v>
      </c>
      <c r="AQ665" s="24" t="str">
        <f>INDEX('Step 2-12'!$W:$W,MATCH('Step 2-12'!$AH665,'Step 2-12'!$R:$R,0))</f>
        <v>Retail</v>
      </c>
      <c r="AR665" s="24" t="str">
        <f>INDEX('Step 2-12'!$X:$X,MATCH('Step 2-12'!$AH665,'Step 2-12'!$R:$R,0))</f>
        <v>Mid-Market</v>
      </c>
      <c r="AS665" s="23" t="str">
        <f>INDEX('Step 2-12'!$AA:$AA,MATCH('Step 2-12'!$AH665,'Step 2-12'!$R:$R,0))</f>
        <v>Basic</v>
      </c>
      <c r="AT665" s="23" t="str">
        <f>INDEX('Step 2-12'!$AB:$AB,MATCH('Step 2-12'!$AH665,'Step 2-12'!$R:$R,0))</f>
        <v>Monthly</v>
      </c>
      <c r="AU665" s="23" t="str">
        <f>INDEX($J$20:$J$1603,MATCH($AH665,$B$20:$B$1603,0))</f>
        <v/>
      </c>
    </row>
    <row r="666" spans="1:47" x14ac:dyDescent="0.25">
      <c r="A666" t="s">
        <v>744</v>
      </c>
      <c r="B666" t="s">
        <v>743</v>
      </c>
      <c r="C666" t="s">
        <v>86</v>
      </c>
      <c r="D666" t="s">
        <v>18</v>
      </c>
      <c r="E666" s="1">
        <v>44663</v>
      </c>
      <c r="F666" s="1">
        <v>44693</v>
      </c>
      <c r="G666" t="s">
        <v>55</v>
      </c>
      <c r="H666">
        <v>315</v>
      </c>
      <c r="I666" s="23" t="str">
        <f>IF(AND(E666&lt;=EOMONTH('Step 1'!$C$7,0),F666&gt;='Step 1'!$C$7),"Yes","No")</f>
        <v>No</v>
      </c>
      <c r="J666" s="23" t="str">
        <f>IF(I666="Yes",IF(COUNTIFS($B$21:$B666,B666,$I$21:$I666,"Yes")=1,"Yes",""),"")</f>
        <v/>
      </c>
      <c r="K666" s="23" t="str">
        <f>IF(J666="Yes",IF(COUNTIFS($B:$B,B666,$F:$F,"&gt;="&amp;'Step 1'!$C$8)&gt;0,"Retained","Churned"),"")</f>
        <v/>
      </c>
      <c r="L666" s="24">
        <f>_xlfn.MINIFS($E:$E,$B:$B,B666)</f>
        <v>44632</v>
      </c>
      <c r="M666" s="24" t="str">
        <f>INDEX($C:$C,MATCH($L666,$E:$E,0))</f>
        <v>Enterprise</v>
      </c>
      <c r="N666" s="24" t="str">
        <f>INDEX($D:$D,MATCH($L666,$E:$E,0))</f>
        <v>Monthly</v>
      </c>
      <c r="O666" s="23" t="str">
        <f>INDEX('Step 2-12'!$W:$W,MATCH('Step 2-12'!$B666,'Step 2-12'!$R:$R,0))</f>
        <v>Retail</v>
      </c>
      <c r="P666" s="23" t="str">
        <f>INDEX('Step 2-12'!$Z:$Z,MATCH('Step 2-12'!$B666,'Step 2-12'!$R:$R,0))</f>
        <v>Content</v>
      </c>
      <c r="AG666" t="s">
        <v>2458</v>
      </c>
      <c r="AH666" t="s">
        <v>674</v>
      </c>
      <c r="AI666" t="s">
        <v>690</v>
      </c>
      <c r="AJ666" s="1">
        <v>45232</v>
      </c>
      <c r="AK666" t="s">
        <v>17</v>
      </c>
      <c r="AL666" t="s">
        <v>18</v>
      </c>
      <c r="AM666">
        <v>75</v>
      </c>
      <c r="AN666">
        <v>60</v>
      </c>
      <c r="AO666" s="24" t="str">
        <f>INDEX('Step 2-12'!$Z:$Z,MATCH('Step 2-12'!$AH666,'Step 2-12'!$R:$R,0))</f>
        <v>Social Media</v>
      </c>
      <c r="AP666" s="24" t="str">
        <f>INDEX('Step 2-12'!$V:$V,MATCH('Step 2-12'!$AH666,'Step 2-12'!$R:$R,0))</f>
        <v>North America</v>
      </c>
      <c r="AQ666" s="24" t="str">
        <f>INDEX('Step 2-12'!$W:$W,MATCH('Step 2-12'!$AH666,'Step 2-12'!$R:$R,0))</f>
        <v>Retail</v>
      </c>
      <c r="AR666" s="24" t="str">
        <f>INDEX('Step 2-12'!$X:$X,MATCH('Step 2-12'!$AH666,'Step 2-12'!$R:$R,0))</f>
        <v>Mid-Market</v>
      </c>
      <c r="AS666" s="23" t="str">
        <f>INDEX('Step 2-12'!$AA:$AA,MATCH('Step 2-12'!$AH666,'Step 2-12'!$R:$R,0))</f>
        <v>Basic</v>
      </c>
      <c r="AT666" s="23" t="str">
        <f>INDEX('Step 2-12'!$AB:$AB,MATCH('Step 2-12'!$AH666,'Step 2-12'!$R:$R,0))</f>
        <v>Monthly</v>
      </c>
      <c r="AU666" s="23" t="str">
        <f>INDEX($J$20:$J$1603,MATCH($AH666,$B$20:$B$1603,0))</f>
        <v/>
      </c>
    </row>
    <row r="667" spans="1:47" x14ac:dyDescent="0.25">
      <c r="A667" t="s">
        <v>745</v>
      </c>
      <c r="B667" t="s">
        <v>743</v>
      </c>
      <c r="C667" t="s">
        <v>50</v>
      </c>
      <c r="D667" t="s">
        <v>18</v>
      </c>
      <c r="E667" s="1">
        <v>44694</v>
      </c>
      <c r="F667" s="1">
        <v>44724</v>
      </c>
      <c r="G667" t="s">
        <v>19</v>
      </c>
      <c r="H667">
        <v>135</v>
      </c>
      <c r="I667" s="23" t="str">
        <f>IF(AND(E667&lt;=EOMONTH('Step 1'!$C$7,0),F667&gt;='Step 1'!$C$7),"Yes","No")</f>
        <v>No</v>
      </c>
      <c r="J667" s="23" t="str">
        <f>IF(I667="Yes",IF(COUNTIFS($B$21:$B667,B667,$I$21:$I667,"Yes")=1,"Yes",""),"")</f>
        <v/>
      </c>
      <c r="K667" s="23" t="str">
        <f>IF(J667="Yes",IF(COUNTIFS($B:$B,B667,$F:$F,"&gt;="&amp;'Step 1'!$C$8)&gt;0,"Retained","Churned"),"")</f>
        <v/>
      </c>
      <c r="L667" s="24">
        <f>_xlfn.MINIFS($E:$E,$B:$B,B667)</f>
        <v>44632</v>
      </c>
      <c r="M667" s="24" t="str">
        <f>INDEX($C:$C,MATCH($L667,$E:$E,0))</f>
        <v>Enterprise</v>
      </c>
      <c r="N667" s="24" t="str">
        <f>INDEX($D:$D,MATCH($L667,$E:$E,0))</f>
        <v>Monthly</v>
      </c>
      <c r="O667" s="23" t="str">
        <f>INDEX('Step 2-12'!$W:$W,MATCH('Step 2-12'!$B667,'Step 2-12'!$R:$R,0))</f>
        <v>Retail</v>
      </c>
      <c r="P667" s="23" t="str">
        <f>INDEX('Step 2-12'!$Z:$Z,MATCH('Step 2-12'!$B667,'Step 2-12'!$R:$R,0))</f>
        <v>Content</v>
      </c>
      <c r="AG667" t="s">
        <v>2459</v>
      </c>
      <c r="AH667" t="s">
        <v>674</v>
      </c>
      <c r="AI667" t="s">
        <v>690</v>
      </c>
      <c r="AJ667" s="1">
        <v>45262</v>
      </c>
      <c r="AK667" t="s">
        <v>17</v>
      </c>
      <c r="AL667" t="s">
        <v>18</v>
      </c>
      <c r="AM667">
        <v>75</v>
      </c>
      <c r="AN667">
        <v>60</v>
      </c>
      <c r="AO667" s="24" t="str">
        <f>INDEX('Step 2-12'!$Z:$Z,MATCH('Step 2-12'!$AH667,'Step 2-12'!$R:$R,0))</f>
        <v>Social Media</v>
      </c>
      <c r="AP667" s="24" t="str">
        <f>INDEX('Step 2-12'!$V:$V,MATCH('Step 2-12'!$AH667,'Step 2-12'!$R:$R,0))</f>
        <v>North America</v>
      </c>
      <c r="AQ667" s="24" t="str">
        <f>INDEX('Step 2-12'!$W:$W,MATCH('Step 2-12'!$AH667,'Step 2-12'!$R:$R,0))</f>
        <v>Retail</v>
      </c>
      <c r="AR667" s="24" t="str">
        <f>INDEX('Step 2-12'!$X:$X,MATCH('Step 2-12'!$AH667,'Step 2-12'!$R:$R,0))</f>
        <v>Mid-Market</v>
      </c>
      <c r="AS667" s="23" t="str">
        <f>INDEX('Step 2-12'!$AA:$AA,MATCH('Step 2-12'!$AH667,'Step 2-12'!$R:$R,0))</f>
        <v>Basic</v>
      </c>
      <c r="AT667" s="23" t="str">
        <f>INDEX('Step 2-12'!$AB:$AB,MATCH('Step 2-12'!$AH667,'Step 2-12'!$R:$R,0))</f>
        <v>Monthly</v>
      </c>
      <c r="AU667" s="23" t="str">
        <f>INDEX($J$20:$J$1603,MATCH($AH667,$B$20:$B$1603,0))</f>
        <v/>
      </c>
    </row>
    <row r="668" spans="1:47" x14ac:dyDescent="0.25">
      <c r="A668" t="s">
        <v>746</v>
      </c>
      <c r="B668" t="s">
        <v>743</v>
      </c>
      <c r="C668" t="s">
        <v>50</v>
      </c>
      <c r="D668" t="s">
        <v>18</v>
      </c>
      <c r="E668" s="1">
        <v>44725</v>
      </c>
      <c r="F668" s="1">
        <v>44755</v>
      </c>
      <c r="G668" t="s">
        <v>19</v>
      </c>
      <c r="H668">
        <v>135</v>
      </c>
      <c r="I668" s="23" t="str">
        <f>IF(AND(E668&lt;=EOMONTH('Step 1'!$C$7,0),F668&gt;='Step 1'!$C$7),"Yes","No")</f>
        <v>No</v>
      </c>
      <c r="J668" s="23" t="str">
        <f>IF(I668="Yes",IF(COUNTIFS($B$21:$B668,B668,$I$21:$I668,"Yes")=1,"Yes",""),"")</f>
        <v/>
      </c>
      <c r="K668" s="23" t="str">
        <f>IF(J668="Yes",IF(COUNTIFS($B:$B,B668,$F:$F,"&gt;="&amp;'Step 1'!$C$8)&gt;0,"Retained","Churned"),"")</f>
        <v/>
      </c>
      <c r="L668" s="24">
        <f>_xlfn.MINIFS($E:$E,$B:$B,B668)</f>
        <v>44632</v>
      </c>
      <c r="M668" s="24" t="str">
        <f>INDEX($C:$C,MATCH($L668,$E:$E,0))</f>
        <v>Enterprise</v>
      </c>
      <c r="N668" s="24" t="str">
        <f>INDEX($D:$D,MATCH($L668,$E:$E,0))</f>
        <v>Monthly</v>
      </c>
      <c r="O668" s="23" t="str">
        <f>INDEX('Step 2-12'!$W:$W,MATCH('Step 2-12'!$B668,'Step 2-12'!$R:$R,0))</f>
        <v>Retail</v>
      </c>
      <c r="P668" s="23" t="str">
        <f>INDEX('Step 2-12'!$Z:$Z,MATCH('Step 2-12'!$B668,'Step 2-12'!$R:$R,0))</f>
        <v>Content</v>
      </c>
      <c r="AG668" t="s">
        <v>2460</v>
      </c>
      <c r="AH668" t="s">
        <v>674</v>
      </c>
      <c r="AI668" t="s">
        <v>691</v>
      </c>
      <c r="AJ668" s="1">
        <v>45263</v>
      </c>
      <c r="AK668" t="s">
        <v>17</v>
      </c>
      <c r="AL668" t="s">
        <v>18</v>
      </c>
      <c r="AM668">
        <v>75</v>
      </c>
      <c r="AN668">
        <v>60</v>
      </c>
      <c r="AO668" s="24" t="str">
        <f>INDEX('Step 2-12'!$Z:$Z,MATCH('Step 2-12'!$AH668,'Step 2-12'!$R:$R,0))</f>
        <v>Social Media</v>
      </c>
      <c r="AP668" s="24" t="str">
        <f>INDEX('Step 2-12'!$V:$V,MATCH('Step 2-12'!$AH668,'Step 2-12'!$R:$R,0))</f>
        <v>North America</v>
      </c>
      <c r="AQ668" s="24" t="str">
        <f>INDEX('Step 2-12'!$W:$W,MATCH('Step 2-12'!$AH668,'Step 2-12'!$R:$R,0))</f>
        <v>Retail</v>
      </c>
      <c r="AR668" s="24" t="str">
        <f>INDEX('Step 2-12'!$X:$X,MATCH('Step 2-12'!$AH668,'Step 2-12'!$R:$R,0))</f>
        <v>Mid-Market</v>
      </c>
      <c r="AS668" s="23" t="str">
        <f>INDEX('Step 2-12'!$AA:$AA,MATCH('Step 2-12'!$AH668,'Step 2-12'!$R:$R,0))</f>
        <v>Basic</v>
      </c>
      <c r="AT668" s="23" t="str">
        <f>INDEX('Step 2-12'!$AB:$AB,MATCH('Step 2-12'!$AH668,'Step 2-12'!$R:$R,0))</f>
        <v>Monthly</v>
      </c>
      <c r="AU668" s="23" t="str">
        <f>INDEX($J$20:$J$1603,MATCH($AH668,$B$20:$B$1603,0))</f>
        <v/>
      </c>
    </row>
    <row r="669" spans="1:47" x14ac:dyDescent="0.25">
      <c r="A669" t="s">
        <v>747</v>
      </c>
      <c r="B669" t="s">
        <v>743</v>
      </c>
      <c r="C669" t="s">
        <v>50</v>
      </c>
      <c r="D669" t="s">
        <v>18</v>
      </c>
      <c r="E669" s="1">
        <v>44756</v>
      </c>
      <c r="F669" s="1">
        <v>44786</v>
      </c>
      <c r="G669" t="s">
        <v>19</v>
      </c>
      <c r="H669">
        <v>135</v>
      </c>
      <c r="I669" s="23" t="str">
        <f>IF(AND(E669&lt;=EOMONTH('Step 1'!$C$7,0),F669&gt;='Step 1'!$C$7),"Yes","No")</f>
        <v>No</v>
      </c>
      <c r="J669" s="23" t="str">
        <f>IF(I669="Yes",IF(COUNTIFS($B$21:$B669,B669,$I$21:$I669,"Yes")=1,"Yes",""),"")</f>
        <v/>
      </c>
      <c r="K669" s="23" t="str">
        <f>IF(J669="Yes",IF(COUNTIFS($B:$B,B669,$F:$F,"&gt;="&amp;'Step 1'!$C$8)&gt;0,"Retained","Churned"),"")</f>
        <v/>
      </c>
      <c r="L669" s="24">
        <f>_xlfn.MINIFS($E:$E,$B:$B,B669)</f>
        <v>44632</v>
      </c>
      <c r="M669" s="24" t="str">
        <f>INDEX($C:$C,MATCH($L669,$E:$E,0))</f>
        <v>Enterprise</v>
      </c>
      <c r="N669" s="24" t="str">
        <f>INDEX($D:$D,MATCH($L669,$E:$E,0))</f>
        <v>Monthly</v>
      </c>
      <c r="O669" s="23" t="str">
        <f>INDEX('Step 2-12'!$W:$W,MATCH('Step 2-12'!$B669,'Step 2-12'!$R:$R,0))</f>
        <v>Retail</v>
      </c>
      <c r="P669" s="23" t="str">
        <f>INDEX('Step 2-12'!$Z:$Z,MATCH('Step 2-12'!$B669,'Step 2-12'!$R:$R,0))</f>
        <v>Content</v>
      </c>
      <c r="AG669" t="s">
        <v>2461</v>
      </c>
      <c r="AH669" t="s">
        <v>674</v>
      </c>
      <c r="AI669" t="s">
        <v>692</v>
      </c>
      <c r="AJ669" s="1">
        <v>45294</v>
      </c>
      <c r="AK669" t="s">
        <v>50</v>
      </c>
      <c r="AL669" t="s">
        <v>18</v>
      </c>
      <c r="AM669">
        <v>135</v>
      </c>
      <c r="AN669">
        <v>110.7</v>
      </c>
      <c r="AO669" s="24" t="str">
        <f>INDEX('Step 2-12'!$Z:$Z,MATCH('Step 2-12'!$AH669,'Step 2-12'!$R:$R,0))</f>
        <v>Social Media</v>
      </c>
      <c r="AP669" s="24" t="str">
        <f>INDEX('Step 2-12'!$V:$V,MATCH('Step 2-12'!$AH669,'Step 2-12'!$R:$R,0))</f>
        <v>North America</v>
      </c>
      <c r="AQ669" s="24" t="str">
        <f>INDEX('Step 2-12'!$W:$W,MATCH('Step 2-12'!$AH669,'Step 2-12'!$R:$R,0))</f>
        <v>Retail</v>
      </c>
      <c r="AR669" s="24" t="str">
        <f>INDEX('Step 2-12'!$X:$X,MATCH('Step 2-12'!$AH669,'Step 2-12'!$R:$R,0))</f>
        <v>Mid-Market</v>
      </c>
      <c r="AS669" s="23" t="str">
        <f>INDEX('Step 2-12'!$AA:$AA,MATCH('Step 2-12'!$AH669,'Step 2-12'!$R:$R,0))</f>
        <v>Basic</v>
      </c>
      <c r="AT669" s="23" t="str">
        <f>INDEX('Step 2-12'!$AB:$AB,MATCH('Step 2-12'!$AH669,'Step 2-12'!$R:$R,0))</f>
        <v>Monthly</v>
      </c>
      <c r="AU669" s="23" t="str">
        <f>INDEX($J$20:$J$1603,MATCH($AH669,$B$20:$B$1603,0))</f>
        <v/>
      </c>
    </row>
    <row r="670" spans="1:47" x14ac:dyDescent="0.25">
      <c r="A670" t="s">
        <v>748</v>
      </c>
      <c r="B670" t="s">
        <v>743</v>
      </c>
      <c r="C670" t="s">
        <v>50</v>
      </c>
      <c r="D670" t="s">
        <v>18</v>
      </c>
      <c r="E670" s="1">
        <v>44787</v>
      </c>
      <c r="F670" s="1">
        <v>44817</v>
      </c>
      <c r="G670" t="s">
        <v>19</v>
      </c>
      <c r="H670">
        <v>135</v>
      </c>
      <c r="I670" s="23" t="str">
        <f>IF(AND(E670&lt;=EOMONTH('Step 1'!$C$7,0),F670&gt;='Step 1'!$C$7),"Yes","No")</f>
        <v>No</v>
      </c>
      <c r="J670" s="23" t="str">
        <f>IF(I670="Yes",IF(COUNTIFS($B$21:$B670,B670,$I$21:$I670,"Yes")=1,"Yes",""),"")</f>
        <v/>
      </c>
      <c r="K670" s="23" t="str">
        <f>IF(J670="Yes",IF(COUNTIFS($B:$B,B670,$F:$F,"&gt;="&amp;'Step 1'!$C$8)&gt;0,"Retained","Churned"),"")</f>
        <v/>
      </c>
      <c r="L670" s="24">
        <f>_xlfn.MINIFS($E:$E,$B:$B,B670)</f>
        <v>44632</v>
      </c>
      <c r="M670" s="24" t="str">
        <f>INDEX($C:$C,MATCH($L670,$E:$E,0))</f>
        <v>Enterprise</v>
      </c>
      <c r="N670" s="24" t="str">
        <f>INDEX($D:$D,MATCH($L670,$E:$E,0))</f>
        <v>Monthly</v>
      </c>
      <c r="O670" s="23" t="str">
        <f>INDEX('Step 2-12'!$W:$W,MATCH('Step 2-12'!$B670,'Step 2-12'!$R:$R,0))</f>
        <v>Retail</v>
      </c>
      <c r="P670" s="23" t="str">
        <f>INDEX('Step 2-12'!$Z:$Z,MATCH('Step 2-12'!$B670,'Step 2-12'!$R:$R,0))</f>
        <v>Content</v>
      </c>
      <c r="AG670" t="s">
        <v>2462</v>
      </c>
      <c r="AH670" t="s">
        <v>674</v>
      </c>
      <c r="AI670" t="s">
        <v>693</v>
      </c>
      <c r="AJ670" s="1">
        <v>45325</v>
      </c>
      <c r="AK670" t="s">
        <v>50</v>
      </c>
      <c r="AL670" t="s">
        <v>18</v>
      </c>
      <c r="AM670">
        <v>135</v>
      </c>
      <c r="AN670">
        <v>110.7</v>
      </c>
      <c r="AO670" s="24" t="str">
        <f>INDEX('Step 2-12'!$Z:$Z,MATCH('Step 2-12'!$AH670,'Step 2-12'!$R:$R,0))</f>
        <v>Social Media</v>
      </c>
      <c r="AP670" s="24" t="str">
        <f>INDEX('Step 2-12'!$V:$V,MATCH('Step 2-12'!$AH670,'Step 2-12'!$R:$R,0))</f>
        <v>North America</v>
      </c>
      <c r="AQ670" s="24" t="str">
        <f>INDEX('Step 2-12'!$W:$W,MATCH('Step 2-12'!$AH670,'Step 2-12'!$R:$R,0))</f>
        <v>Retail</v>
      </c>
      <c r="AR670" s="24" t="str">
        <f>INDEX('Step 2-12'!$X:$X,MATCH('Step 2-12'!$AH670,'Step 2-12'!$R:$R,0))</f>
        <v>Mid-Market</v>
      </c>
      <c r="AS670" s="23" t="str">
        <f>INDEX('Step 2-12'!$AA:$AA,MATCH('Step 2-12'!$AH670,'Step 2-12'!$R:$R,0))</f>
        <v>Basic</v>
      </c>
      <c r="AT670" s="23" t="str">
        <f>INDEX('Step 2-12'!$AB:$AB,MATCH('Step 2-12'!$AH670,'Step 2-12'!$R:$R,0))</f>
        <v>Monthly</v>
      </c>
      <c r="AU670" s="23" t="str">
        <f>INDEX($J$20:$J$1603,MATCH($AH670,$B$20:$B$1603,0))</f>
        <v/>
      </c>
    </row>
    <row r="671" spans="1:47" x14ac:dyDescent="0.25">
      <c r="A671" t="s">
        <v>749</v>
      </c>
      <c r="B671" t="s">
        <v>743</v>
      </c>
      <c r="C671" t="s">
        <v>50</v>
      </c>
      <c r="D671" t="s">
        <v>18</v>
      </c>
      <c r="E671" s="1">
        <v>44818</v>
      </c>
      <c r="F671" s="1">
        <v>44848</v>
      </c>
      <c r="G671" t="s">
        <v>19</v>
      </c>
      <c r="H671">
        <v>135</v>
      </c>
      <c r="I671" s="23" t="str">
        <f>IF(AND(E671&lt;=EOMONTH('Step 1'!$C$7,0),F671&gt;='Step 1'!$C$7),"Yes","No")</f>
        <v>No</v>
      </c>
      <c r="J671" s="23" t="str">
        <f>IF(I671="Yes",IF(COUNTIFS($B$21:$B671,B671,$I$21:$I671,"Yes")=1,"Yes",""),"")</f>
        <v/>
      </c>
      <c r="K671" s="23" t="str">
        <f>IF(J671="Yes",IF(COUNTIFS($B:$B,B671,$F:$F,"&gt;="&amp;'Step 1'!$C$8)&gt;0,"Retained","Churned"),"")</f>
        <v/>
      </c>
      <c r="L671" s="24">
        <f>_xlfn.MINIFS($E:$E,$B:$B,B671)</f>
        <v>44632</v>
      </c>
      <c r="M671" s="24" t="str">
        <f>INDEX($C:$C,MATCH($L671,$E:$E,0))</f>
        <v>Enterprise</v>
      </c>
      <c r="N671" s="24" t="str">
        <f>INDEX($D:$D,MATCH($L671,$E:$E,0))</f>
        <v>Monthly</v>
      </c>
      <c r="O671" s="23" t="str">
        <f>INDEX('Step 2-12'!$W:$W,MATCH('Step 2-12'!$B671,'Step 2-12'!$R:$R,0))</f>
        <v>Retail</v>
      </c>
      <c r="P671" s="23" t="str">
        <f>INDEX('Step 2-12'!$Z:$Z,MATCH('Step 2-12'!$B671,'Step 2-12'!$R:$R,0))</f>
        <v>Content</v>
      </c>
      <c r="AG671" t="s">
        <v>2463</v>
      </c>
      <c r="AH671" t="s">
        <v>674</v>
      </c>
      <c r="AI671" t="s">
        <v>693</v>
      </c>
      <c r="AJ671" s="1">
        <v>45354</v>
      </c>
      <c r="AK671" t="s">
        <v>50</v>
      </c>
      <c r="AL671" t="s">
        <v>18</v>
      </c>
      <c r="AM671">
        <v>135</v>
      </c>
      <c r="AN671">
        <v>110.7</v>
      </c>
      <c r="AO671" s="24" t="str">
        <f>INDEX('Step 2-12'!$Z:$Z,MATCH('Step 2-12'!$AH671,'Step 2-12'!$R:$R,0))</f>
        <v>Social Media</v>
      </c>
      <c r="AP671" s="24" t="str">
        <f>INDEX('Step 2-12'!$V:$V,MATCH('Step 2-12'!$AH671,'Step 2-12'!$R:$R,0))</f>
        <v>North America</v>
      </c>
      <c r="AQ671" s="24" t="str">
        <f>INDEX('Step 2-12'!$W:$W,MATCH('Step 2-12'!$AH671,'Step 2-12'!$R:$R,0))</f>
        <v>Retail</v>
      </c>
      <c r="AR671" s="24" t="str">
        <f>INDEX('Step 2-12'!$X:$X,MATCH('Step 2-12'!$AH671,'Step 2-12'!$R:$R,0))</f>
        <v>Mid-Market</v>
      </c>
      <c r="AS671" s="23" t="str">
        <f>INDEX('Step 2-12'!$AA:$AA,MATCH('Step 2-12'!$AH671,'Step 2-12'!$R:$R,0))</f>
        <v>Basic</v>
      </c>
      <c r="AT671" s="23" t="str">
        <f>INDEX('Step 2-12'!$AB:$AB,MATCH('Step 2-12'!$AH671,'Step 2-12'!$R:$R,0))</f>
        <v>Monthly</v>
      </c>
      <c r="AU671" s="23" t="str">
        <f>INDEX($J$20:$J$1603,MATCH($AH671,$B$20:$B$1603,0))</f>
        <v/>
      </c>
    </row>
    <row r="672" spans="1:47" x14ac:dyDescent="0.25">
      <c r="A672" t="s">
        <v>750</v>
      </c>
      <c r="B672" t="s">
        <v>743</v>
      </c>
      <c r="C672" t="s">
        <v>50</v>
      </c>
      <c r="D672" t="s">
        <v>18</v>
      </c>
      <c r="E672" s="1">
        <v>44849</v>
      </c>
      <c r="F672" s="1">
        <v>44879</v>
      </c>
      <c r="G672" t="s">
        <v>55</v>
      </c>
      <c r="H672">
        <v>135</v>
      </c>
      <c r="I672" s="23" t="str">
        <f>IF(AND(E672&lt;=EOMONTH('Step 1'!$C$7,0),F672&gt;='Step 1'!$C$7),"Yes","No")</f>
        <v>No</v>
      </c>
      <c r="J672" s="23" t="str">
        <f>IF(I672="Yes",IF(COUNTIFS($B$21:$B672,B672,$I$21:$I672,"Yes")=1,"Yes",""),"")</f>
        <v/>
      </c>
      <c r="K672" s="23" t="str">
        <f>IF(J672="Yes",IF(COUNTIFS($B:$B,B672,$F:$F,"&gt;="&amp;'Step 1'!$C$8)&gt;0,"Retained","Churned"),"")</f>
        <v/>
      </c>
      <c r="L672" s="24">
        <f>_xlfn.MINIFS($E:$E,$B:$B,B672)</f>
        <v>44632</v>
      </c>
      <c r="M672" s="24" t="str">
        <f>INDEX($C:$C,MATCH($L672,$E:$E,0))</f>
        <v>Enterprise</v>
      </c>
      <c r="N672" s="24" t="str">
        <f>INDEX($D:$D,MATCH($L672,$E:$E,0))</f>
        <v>Monthly</v>
      </c>
      <c r="O672" s="23" t="str">
        <f>INDEX('Step 2-12'!$W:$W,MATCH('Step 2-12'!$B672,'Step 2-12'!$R:$R,0))</f>
        <v>Retail</v>
      </c>
      <c r="P672" s="23" t="str">
        <f>INDEX('Step 2-12'!$Z:$Z,MATCH('Step 2-12'!$B672,'Step 2-12'!$R:$R,0))</f>
        <v>Content</v>
      </c>
      <c r="AG672" t="s">
        <v>2464</v>
      </c>
      <c r="AH672" t="s">
        <v>674</v>
      </c>
      <c r="AI672" t="s">
        <v>694</v>
      </c>
      <c r="AJ672" s="1">
        <v>45356</v>
      </c>
      <c r="AK672" t="s">
        <v>50</v>
      </c>
      <c r="AL672" t="s">
        <v>18</v>
      </c>
      <c r="AM672">
        <v>135</v>
      </c>
      <c r="AN672">
        <v>110.7</v>
      </c>
      <c r="AO672" s="24" t="str">
        <f>INDEX('Step 2-12'!$Z:$Z,MATCH('Step 2-12'!$AH672,'Step 2-12'!$R:$R,0))</f>
        <v>Social Media</v>
      </c>
      <c r="AP672" s="24" t="str">
        <f>INDEX('Step 2-12'!$V:$V,MATCH('Step 2-12'!$AH672,'Step 2-12'!$R:$R,0))</f>
        <v>North America</v>
      </c>
      <c r="AQ672" s="24" t="str">
        <f>INDEX('Step 2-12'!$W:$W,MATCH('Step 2-12'!$AH672,'Step 2-12'!$R:$R,0))</f>
        <v>Retail</v>
      </c>
      <c r="AR672" s="24" t="str">
        <f>INDEX('Step 2-12'!$X:$X,MATCH('Step 2-12'!$AH672,'Step 2-12'!$R:$R,0))</f>
        <v>Mid-Market</v>
      </c>
      <c r="AS672" s="23" t="str">
        <f>INDEX('Step 2-12'!$AA:$AA,MATCH('Step 2-12'!$AH672,'Step 2-12'!$R:$R,0))</f>
        <v>Basic</v>
      </c>
      <c r="AT672" s="23" t="str">
        <f>INDEX('Step 2-12'!$AB:$AB,MATCH('Step 2-12'!$AH672,'Step 2-12'!$R:$R,0))</f>
        <v>Monthly</v>
      </c>
      <c r="AU672" s="23" t="str">
        <f>INDEX($J$20:$J$1603,MATCH($AH672,$B$20:$B$1603,0))</f>
        <v/>
      </c>
    </row>
    <row r="673" spans="1:47" x14ac:dyDescent="0.25">
      <c r="A673" t="s">
        <v>751</v>
      </c>
      <c r="B673" t="s">
        <v>743</v>
      </c>
      <c r="C673" t="s">
        <v>17</v>
      </c>
      <c r="D673" t="s">
        <v>18</v>
      </c>
      <c r="E673" s="1">
        <v>44880</v>
      </c>
      <c r="F673" s="1">
        <v>44910</v>
      </c>
      <c r="G673" t="s">
        <v>19</v>
      </c>
      <c r="H673">
        <v>75</v>
      </c>
      <c r="I673" s="23" t="str">
        <f>IF(AND(E673&lt;=EOMONTH('Step 1'!$C$7,0),F673&gt;='Step 1'!$C$7),"Yes","No")</f>
        <v>No</v>
      </c>
      <c r="J673" s="23" t="str">
        <f>IF(I673="Yes",IF(COUNTIFS($B$21:$B673,B673,$I$21:$I673,"Yes")=1,"Yes",""),"")</f>
        <v/>
      </c>
      <c r="K673" s="23" t="str">
        <f>IF(J673="Yes",IF(COUNTIFS($B:$B,B673,$F:$F,"&gt;="&amp;'Step 1'!$C$8)&gt;0,"Retained","Churned"),"")</f>
        <v/>
      </c>
      <c r="L673" s="24">
        <f>_xlfn.MINIFS($E:$E,$B:$B,B673)</f>
        <v>44632</v>
      </c>
      <c r="M673" s="24" t="str">
        <f>INDEX($C:$C,MATCH($L673,$E:$E,0))</f>
        <v>Enterprise</v>
      </c>
      <c r="N673" s="24" t="str">
        <f>INDEX($D:$D,MATCH($L673,$E:$E,0))</f>
        <v>Monthly</v>
      </c>
      <c r="O673" s="23" t="str">
        <f>INDEX('Step 2-12'!$W:$W,MATCH('Step 2-12'!$B673,'Step 2-12'!$R:$R,0))</f>
        <v>Retail</v>
      </c>
      <c r="P673" s="23" t="str">
        <f>INDEX('Step 2-12'!$Z:$Z,MATCH('Step 2-12'!$B673,'Step 2-12'!$R:$R,0))</f>
        <v>Content</v>
      </c>
      <c r="AG673" t="s">
        <v>2465</v>
      </c>
      <c r="AH673" t="s">
        <v>674</v>
      </c>
      <c r="AI673" t="s">
        <v>695</v>
      </c>
      <c r="AJ673" s="1">
        <v>45387</v>
      </c>
      <c r="AK673" t="s">
        <v>17</v>
      </c>
      <c r="AL673" t="s">
        <v>18</v>
      </c>
      <c r="AM673">
        <v>75</v>
      </c>
      <c r="AN673">
        <v>60</v>
      </c>
      <c r="AO673" s="24" t="str">
        <f>INDEX('Step 2-12'!$Z:$Z,MATCH('Step 2-12'!$AH673,'Step 2-12'!$R:$R,0))</f>
        <v>Social Media</v>
      </c>
      <c r="AP673" s="24" t="str">
        <f>INDEX('Step 2-12'!$V:$V,MATCH('Step 2-12'!$AH673,'Step 2-12'!$R:$R,0))</f>
        <v>North America</v>
      </c>
      <c r="AQ673" s="24" t="str">
        <f>INDEX('Step 2-12'!$W:$W,MATCH('Step 2-12'!$AH673,'Step 2-12'!$R:$R,0))</f>
        <v>Retail</v>
      </c>
      <c r="AR673" s="24" t="str">
        <f>INDEX('Step 2-12'!$X:$X,MATCH('Step 2-12'!$AH673,'Step 2-12'!$R:$R,0))</f>
        <v>Mid-Market</v>
      </c>
      <c r="AS673" s="23" t="str">
        <f>INDEX('Step 2-12'!$AA:$AA,MATCH('Step 2-12'!$AH673,'Step 2-12'!$R:$R,0))</f>
        <v>Basic</v>
      </c>
      <c r="AT673" s="23" t="str">
        <f>INDEX('Step 2-12'!$AB:$AB,MATCH('Step 2-12'!$AH673,'Step 2-12'!$R:$R,0))</f>
        <v>Monthly</v>
      </c>
      <c r="AU673" s="23" t="str">
        <f>INDEX($J$20:$J$1603,MATCH($AH673,$B$20:$B$1603,0))</f>
        <v/>
      </c>
    </row>
    <row r="674" spans="1:47" x14ac:dyDescent="0.25">
      <c r="A674" t="s">
        <v>752</v>
      </c>
      <c r="B674" t="s">
        <v>743</v>
      </c>
      <c r="C674" t="s">
        <v>17</v>
      </c>
      <c r="D674" t="s">
        <v>18</v>
      </c>
      <c r="E674" s="1">
        <v>44911</v>
      </c>
      <c r="F674" s="1">
        <v>44941</v>
      </c>
      <c r="G674" t="s">
        <v>19</v>
      </c>
      <c r="H674">
        <v>75</v>
      </c>
      <c r="I674" s="23" t="str">
        <f>IF(AND(E674&lt;=EOMONTH('Step 1'!$C$7,0),F674&gt;='Step 1'!$C$7),"Yes","No")</f>
        <v>Yes</v>
      </c>
      <c r="J674" s="23" t="str">
        <f>IF(I674="Yes",IF(COUNTIFS($B$21:$B674,B674,$I$21:$I674,"Yes")=1,"Yes",""),"")</f>
        <v>Yes</v>
      </c>
      <c r="K674" s="23" t="str">
        <f>IF(J674="Yes",IF(COUNTIFS($B:$B,B674,$F:$F,"&gt;="&amp;'Step 1'!$C$8)&gt;0,"Retained","Churned"),"")</f>
        <v>Churned</v>
      </c>
      <c r="L674" s="24">
        <f>_xlfn.MINIFS($E:$E,$B:$B,B674)</f>
        <v>44632</v>
      </c>
      <c r="M674" s="24" t="str">
        <f>INDEX($C:$C,MATCH($L674,$E:$E,0))</f>
        <v>Enterprise</v>
      </c>
      <c r="N674" s="24" t="str">
        <f>INDEX($D:$D,MATCH($L674,$E:$E,0))</f>
        <v>Monthly</v>
      </c>
      <c r="O674" s="23" t="str">
        <f>INDEX('Step 2-12'!$W:$W,MATCH('Step 2-12'!$B674,'Step 2-12'!$R:$R,0))</f>
        <v>Retail</v>
      </c>
      <c r="P674" s="23" t="str">
        <f>INDEX('Step 2-12'!$Z:$Z,MATCH('Step 2-12'!$B674,'Step 2-12'!$R:$R,0))</f>
        <v>Content</v>
      </c>
      <c r="AG674" t="s">
        <v>2466</v>
      </c>
      <c r="AH674" t="s">
        <v>674</v>
      </c>
      <c r="AI674" t="s">
        <v>695</v>
      </c>
      <c r="AJ674" s="1">
        <v>45417</v>
      </c>
      <c r="AK674" t="s">
        <v>17</v>
      </c>
      <c r="AL674" t="s">
        <v>18</v>
      </c>
      <c r="AM674">
        <v>75</v>
      </c>
      <c r="AN674">
        <v>60</v>
      </c>
      <c r="AO674" s="24" t="str">
        <f>INDEX('Step 2-12'!$Z:$Z,MATCH('Step 2-12'!$AH674,'Step 2-12'!$R:$R,0))</f>
        <v>Social Media</v>
      </c>
      <c r="AP674" s="24" t="str">
        <f>INDEX('Step 2-12'!$V:$V,MATCH('Step 2-12'!$AH674,'Step 2-12'!$R:$R,0))</f>
        <v>North America</v>
      </c>
      <c r="AQ674" s="24" t="str">
        <f>INDEX('Step 2-12'!$W:$W,MATCH('Step 2-12'!$AH674,'Step 2-12'!$R:$R,0))</f>
        <v>Retail</v>
      </c>
      <c r="AR674" s="24" t="str">
        <f>INDEX('Step 2-12'!$X:$X,MATCH('Step 2-12'!$AH674,'Step 2-12'!$R:$R,0))</f>
        <v>Mid-Market</v>
      </c>
      <c r="AS674" s="23" t="str">
        <f>INDEX('Step 2-12'!$AA:$AA,MATCH('Step 2-12'!$AH674,'Step 2-12'!$R:$R,0))</f>
        <v>Basic</v>
      </c>
      <c r="AT674" s="23" t="str">
        <f>INDEX('Step 2-12'!$AB:$AB,MATCH('Step 2-12'!$AH674,'Step 2-12'!$R:$R,0))</f>
        <v>Monthly</v>
      </c>
      <c r="AU674" s="23" t="str">
        <f>INDEX($J$20:$J$1603,MATCH($AH674,$B$20:$B$1603,0))</f>
        <v/>
      </c>
    </row>
    <row r="675" spans="1:47" x14ac:dyDescent="0.25">
      <c r="A675" t="s">
        <v>753</v>
      </c>
      <c r="B675" t="s">
        <v>743</v>
      </c>
      <c r="C675" t="s">
        <v>17</v>
      </c>
      <c r="D675" t="s">
        <v>18</v>
      </c>
      <c r="E675" s="1">
        <v>44942</v>
      </c>
      <c r="F675" s="1">
        <v>44972</v>
      </c>
      <c r="G675" t="s">
        <v>19</v>
      </c>
      <c r="H675">
        <v>75</v>
      </c>
      <c r="I675" s="23" t="str">
        <f>IF(AND(E675&lt;=EOMONTH('Step 1'!$C$7,0),F675&gt;='Step 1'!$C$7),"Yes","No")</f>
        <v>Yes</v>
      </c>
      <c r="J675" s="23" t="str">
        <f>IF(I675="Yes",IF(COUNTIFS($B$21:$B675,B675,$I$21:$I675,"Yes")=1,"Yes",""),"")</f>
        <v/>
      </c>
      <c r="K675" s="23" t="str">
        <f>IF(J675="Yes",IF(COUNTIFS($B:$B,B675,$F:$F,"&gt;="&amp;'Step 1'!$C$8)&gt;0,"Retained","Churned"),"")</f>
        <v/>
      </c>
      <c r="L675" s="24">
        <f>_xlfn.MINIFS($E:$E,$B:$B,B675)</f>
        <v>44632</v>
      </c>
      <c r="M675" s="24" t="str">
        <f>INDEX($C:$C,MATCH($L675,$E:$E,0))</f>
        <v>Enterprise</v>
      </c>
      <c r="N675" s="24" t="str">
        <f>INDEX($D:$D,MATCH($L675,$E:$E,0))</f>
        <v>Monthly</v>
      </c>
      <c r="O675" s="23" t="str">
        <f>INDEX('Step 2-12'!$W:$W,MATCH('Step 2-12'!$B675,'Step 2-12'!$R:$R,0))</f>
        <v>Retail</v>
      </c>
      <c r="P675" s="23" t="str">
        <f>INDEX('Step 2-12'!$Z:$Z,MATCH('Step 2-12'!$B675,'Step 2-12'!$R:$R,0))</f>
        <v>Content</v>
      </c>
      <c r="AG675" t="s">
        <v>2467</v>
      </c>
      <c r="AH675" t="s">
        <v>674</v>
      </c>
      <c r="AI675" t="s">
        <v>696</v>
      </c>
      <c r="AJ675" s="1">
        <v>45418</v>
      </c>
      <c r="AK675" t="s">
        <v>17</v>
      </c>
      <c r="AL675" t="s">
        <v>18</v>
      </c>
      <c r="AM675">
        <v>75</v>
      </c>
      <c r="AN675">
        <v>60</v>
      </c>
      <c r="AO675" s="24" t="str">
        <f>INDEX('Step 2-12'!$Z:$Z,MATCH('Step 2-12'!$AH675,'Step 2-12'!$R:$R,0))</f>
        <v>Social Media</v>
      </c>
      <c r="AP675" s="24" t="str">
        <f>INDEX('Step 2-12'!$V:$V,MATCH('Step 2-12'!$AH675,'Step 2-12'!$R:$R,0))</f>
        <v>North America</v>
      </c>
      <c r="AQ675" s="24" t="str">
        <f>INDEX('Step 2-12'!$W:$W,MATCH('Step 2-12'!$AH675,'Step 2-12'!$R:$R,0))</f>
        <v>Retail</v>
      </c>
      <c r="AR675" s="24" t="str">
        <f>INDEX('Step 2-12'!$X:$X,MATCH('Step 2-12'!$AH675,'Step 2-12'!$R:$R,0))</f>
        <v>Mid-Market</v>
      </c>
      <c r="AS675" s="23" t="str">
        <f>INDEX('Step 2-12'!$AA:$AA,MATCH('Step 2-12'!$AH675,'Step 2-12'!$R:$R,0))</f>
        <v>Basic</v>
      </c>
      <c r="AT675" s="23" t="str">
        <f>INDEX('Step 2-12'!$AB:$AB,MATCH('Step 2-12'!$AH675,'Step 2-12'!$R:$R,0))</f>
        <v>Monthly</v>
      </c>
      <c r="AU675" s="23" t="str">
        <f>INDEX($J$20:$J$1603,MATCH($AH675,$B$20:$B$1603,0))</f>
        <v/>
      </c>
    </row>
    <row r="676" spans="1:47" x14ac:dyDescent="0.25">
      <c r="A676" t="s">
        <v>754</v>
      </c>
      <c r="B676" t="s">
        <v>743</v>
      </c>
      <c r="C676" t="s">
        <v>17</v>
      </c>
      <c r="D676" t="s">
        <v>18</v>
      </c>
      <c r="E676" s="1">
        <v>44973</v>
      </c>
      <c r="F676" s="1">
        <v>45003</v>
      </c>
      <c r="G676" t="s">
        <v>19</v>
      </c>
      <c r="H676">
        <v>75</v>
      </c>
      <c r="I676" s="23" t="str">
        <f>IF(AND(E676&lt;=EOMONTH('Step 1'!$C$7,0),F676&gt;='Step 1'!$C$7),"Yes","No")</f>
        <v>No</v>
      </c>
      <c r="J676" s="23" t="str">
        <f>IF(I676="Yes",IF(COUNTIFS($B$21:$B676,B676,$I$21:$I676,"Yes")=1,"Yes",""),"")</f>
        <v/>
      </c>
      <c r="K676" s="23" t="str">
        <f>IF(J676="Yes",IF(COUNTIFS($B:$B,B676,$F:$F,"&gt;="&amp;'Step 1'!$C$8)&gt;0,"Retained","Churned"),"")</f>
        <v/>
      </c>
      <c r="L676" s="24">
        <f>_xlfn.MINIFS($E:$E,$B:$B,B676)</f>
        <v>44632</v>
      </c>
      <c r="M676" s="24" t="str">
        <f>INDEX($C:$C,MATCH($L676,$E:$E,0))</f>
        <v>Enterprise</v>
      </c>
      <c r="N676" s="24" t="str">
        <f>INDEX($D:$D,MATCH($L676,$E:$E,0))</f>
        <v>Monthly</v>
      </c>
      <c r="O676" s="23" t="str">
        <f>INDEX('Step 2-12'!$W:$W,MATCH('Step 2-12'!$B676,'Step 2-12'!$R:$R,0))</f>
        <v>Retail</v>
      </c>
      <c r="P676" s="23" t="str">
        <f>INDEX('Step 2-12'!$Z:$Z,MATCH('Step 2-12'!$B676,'Step 2-12'!$R:$R,0))</f>
        <v>Content</v>
      </c>
      <c r="AG676" t="s">
        <v>2468</v>
      </c>
      <c r="AH676" t="s">
        <v>674</v>
      </c>
      <c r="AI676" t="s">
        <v>697</v>
      </c>
      <c r="AJ676" s="1">
        <v>45449</v>
      </c>
      <c r="AK676" t="s">
        <v>17</v>
      </c>
      <c r="AL676" t="s">
        <v>18</v>
      </c>
      <c r="AM676">
        <v>75</v>
      </c>
      <c r="AN676">
        <v>60</v>
      </c>
      <c r="AO676" s="24" t="str">
        <f>INDEX('Step 2-12'!$Z:$Z,MATCH('Step 2-12'!$AH676,'Step 2-12'!$R:$R,0))</f>
        <v>Social Media</v>
      </c>
      <c r="AP676" s="24" t="str">
        <f>INDEX('Step 2-12'!$V:$V,MATCH('Step 2-12'!$AH676,'Step 2-12'!$R:$R,0))</f>
        <v>North America</v>
      </c>
      <c r="AQ676" s="24" t="str">
        <f>INDEX('Step 2-12'!$W:$W,MATCH('Step 2-12'!$AH676,'Step 2-12'!$R:$R,0))</f>
        <v>Retail</v>
      </c>
      <c r="AR676" s="24" t="str">
        <f>INDEX('Step 2-12'!$X:$X,MATCH('Step 2-12'!$AH676,'Step 2-12'!$R:$R,0))</f>
        <v>Mid-Market</v>
      </c>
      <c r="AS676" s="23" t="str">
        <f>INDEX('Step 2-12'!$AA:$AA,MATCH('Step 2-12'!$AH676,'Step 2-12'!$R:$R,0))</f>
        <v>Basic</v>
      </c>
      <c r="AT676" s="23" t="str">
        <f>INDEX('Step 2-12'!$AB:$AB,MATCH('Step 2-12'!$AH676,'Step 2-12'!$R:$R,0))</f>
        <v>Monthly</v>
      </c>
      <c r="AU676" s="23" t="str">
        <f>INDEX($J$20:$J$1603,MATCH($AH676,$B$20:$B$1603,0))</f>
        <v/>
      </c>
    </row>
    <row r="677" spans="1:47" x14ac:dyDescent="0.25">
      <c r="A677" t="s">
        <v>755</v>
      </c>
      <c r="B677" t="s">
        <v>743</v>
      </c>
      <c r="C677" t="s">
        <v>17</v>
      </c>
      <c r="D677" t="s">
        <v>18</v>
      </c>
      <c r="E677" s="1">
        <v>45004</v>
      </c>
      <c r="F677" s="1">
        <v>45034</v>
      </c>
      <c r="G677" t="s">
        <v>19</v>
      </c>
      <c r="H677">
        <v>75</v>
      </c>
      <c r="I677" s="23" t="str">
        <f>IF(AND(E677&lt;=EOMONTH('Step 1'!$C$7,0),F677&gt;='Step 1'!$C$7),"Yes","No")</f>
        <v>No</v>
      </c>
      <c r="J677" s="23" t="str">
        <f>IF(I677="Yes",IF(COUNTIFS($B$21:$B677,B677,$I$21:$I677,"Yes")=1,"Yes",""),"")</f>
        <v/>
      </c>
      <c r="K677" s="23" t="str">
        <f>IF(J677="Yes",IF(COUNTIFS($B:$B,B677,$F:$F,"&gt;="&amp;'Step 1'!$C$8)&gt;0,"Retained","Churned"),"")</f>
        <v/>
      </c>
      <c r="L677" s="24">
        <f>_xlfn.MINIFS($E:$E,$B:$B,B677)</f>
        <v>44632</v>
      </c>
      <c r="M677" s="24" t="str">
        <f>INDEX($C:$C,MATCH($L677,$E:$E,0))</f>
        <v>Enterprise</v>
      </c>
      <c r="N677" s="24" t="str">
        <f>INDEX($D:$D,MATCH($L677,$E:$E,0))</f>
        <v>Monthly</v>
      </c>
      <c r="O677" s="23" t="str">
        <f>INDEX('Step 2-12'!$W:$W,MATCH('Step 2-12'!$B677,'Step 2-12'!$R:$R,0))</f>
        <v>Retail</v>
      </c>
      <c r="P677" s="23" t="str">
        <f>INDEX('Step 2-12'!$Z:$Z,MATCH('Step 2-12'!$B677,'Step 2-12'!$R:$R,0))</f>
        <v>Content</v>
      </c>
      <c r="AG677" t="s">
        <v>2469</v>
      </c>
      <c r="AH677" t="s">
        <v>674</v>
      </c>
      <c r="AI677" t="s">
        <v>697</v>
      </c>
      <c r="AJ677" s="1">
        <v>45479</v>
      </c>
      <c r="AK677" t="s">
        <v>17</v>
      </c>
      <c r="AL677" t="s">
        <v>18</v>
      </c>
      <c r="AM677">
        <v>75</v>
      </c>
      <c r="AN677">
        <v>60</v>
      </c>
      <c r="AO677" s="24" t="str">
        <f>INDEX('Step 2-12'!$Z:$Z,MATCH('Step 2-12'!$AH677,'Step 2-12'!$R:$R,0))</f>
        <v>Social Media</v>
      </c>
      <c r="AP677" s="24" t="str">
        <f>INDEX('Step 2-12'!$V:$V,MATCH('Step 2-12'!$AH677,'Step 2-12'!$R:$R,0))</f>
        <v>North America</v>
      </c>
      <c r="AQ677" s="24" t="str">
        <f>INDEX('Step 2-12'!$W:$W,MATCH('Step 2-12'!$AH677,'Step 2-12'!$R:$R,0))</f>
        <v>Retail</v>
      </c>
      <c r="AR677" s="24" t="str">
        <f>INDEX('Step 2-12'!$X:$X,MATCH('Step 2-12'!$AH677,'Step 2-12'!$R:$R,0))</f>
        <v>Mid-Market</v>
      </c>
      <c r="AS677" s="23" t="str">
        <f>INDEX('Step 2-12'!$AA:$AA,MATCH('Step 2-12'!$AH677,'Step 2-12'!$R:$R,0))</f>
        <v>Basic</v>
      </c>
      <c r="AT677" s="23" t="str">
        <f>INDEX('Step 2-12'!$AB:$AB,MATCH('Step 2-12'!$AH677,'Step 2-12'!$R:$R,0))</f>
        <v>Monthly</v>
      </c>
      <c r="AU677" s="23" t="str">
        <f>INDEX($J$20:$J$1603,MATCH($AH677,$B$20:$B$1603,0))</f>
        <v/>
      </c>
    </row>
    <row r="678" spans="1:47" x14ac:dyDescent="0.25">
      <c r="A678" t="s">
        <v>756</v>
      </c>
      <c r="B678" t="s">
        <v>743</v>
      </c>
      <c r="C678" t="s">
        <v>17</v>
      </c>
      <c r="D678" t="s">
        <v>18</v>
      </c>
      <c r="E678" s="1">
        <v>45035</v>
      </c>
      <c r="F678" s="1">
        <v>45048</v>
      </c>
      <c r="G678" t="s">
        <v>47</v>
      </c>
      <c r="H678">
        <v>75</v>
      </c>
      <c r="I678" s="23" t="str">
        <f>IF(AND(E678&lt;=EOMONTH('Step 1'!$C$7,0),F678&gt;='Step 1'!$C$7),"Yes","No")</f>
        <v>No</v>
      </c>
      <c r="J678" s="23" t="str">
        <f>IF(I678="Yes",IF(COUNTIFS($B$21:$B678,B678,$I$21:$I678,"Yes")=1,"Yes",""),"")</f>
        <v/>
      </c>
      <c r="K678" s="23" t="str">
        <f>IF(J678="Yes",IF(COUNTIFS($B:$B,B678,$F:$F,"&gt;="&amp;'Step 1'!$C$8)&gt;0,"Retained","Churned"),"")</f>
        <v/>
      </c>
      <c r="L678" s="24">
        <f>_xlfn.MINIFS($E:$E,$B:$B,B678)</f>
        <v>44632</v>
      </c>
      <c r="M678" s="24" t="str">
        <f>INDEX($C:$C,MATCH($L678,$E:$E,0))</f>
        <v>Enterprise</v>
      </c>
      <c r="N678" s="24" t="str">
        <f>INDEX($D:$D,MATCH($L678,$E:$E,0))</f>
        <v>Monthly</v>
      </c>
      <c r="O678" s="23" t="str">
        <f>INDEX('Step 2-12'!$W:$W,MATCH('Step 2-12'!$B678,'Step 2-12'!$R:$R,0))</f>
        <v>Retail</v>
      </c>
      <c r="P678" s="23" t="str">
        <f>INDEX('Step 2-12'!$Z:$Z,MATCH('Step 2-12'!$B678,'Step 2-12'!$R:$R,0))</f>
        <v>Content</v>
      </c>
      <c r="AG678" t="s">
        <v>2470</v>
      </c>
      <c r="AH678" t="s">
        <v>674</v>
      </c>
      <c r="AI678" t="s">
        <v>698</v>
      </c>
      <c r="AJ678" s="1">
        <v>45480</v>
      </c>
      <c r="AK678" t="s">
        <v>17</v>
      </c>
      <c r="AL678" t="s">
        <v>18</v>
      </c>
      <c r="AM678">
        <v>75</v>
      </c>
      <c r="AN678">
        <v>60</v>
      </c>
      <c r="AO678" s="24" t="str">
        <f>INDEX('Step 2-12'!$Z:$Z,MATCH('Step 2-12'!$AH678,'Step 2-12'!$R:$R,0))</f>
        <v>Social Media</v>
      </c>
      <c r="AP678" s="24" t="str">
        <f>INDEX('Step 2-12'!$V:$V,MATCH('Step 2-12'!$AH678,'Step 2-12'!$R:$R,0))</f>
        <v>North America</v>
      </c>
      <c r="AQ678" s="24" t="str">
        <f>INDEX('Step 2-12'!$W:$W,MATCH('Step 2-12'!$AH678,'Step 2-12'!$R:$R,0))</f>
        <v>Retail</v>
      </c>
      <c r="AR678" s="24" t="str">
        <f>INDEX('Step 2-12'!$X:$X,MATCH('Step 2-12'!$AH678,'Step 2-12'!$R:$R,0))</f>
        <v>Mid-Market</v>
      </c>
      <c r="AS678" s="23" t="str">
        <f>INDEX('Step 2-12'!$AA:$AA,MATCH('Step 2-12'!$AH678,'Step 2-12'!$R:$R,0))</f>
        <v>Basic</v>
      </c>
      <c r="AT678" s="23" t="str">
        <f>INDEX('Step 2-12'!$AB:$AB,MATCH('Step 2-12'!$AH678,'Step 2-12'!$R:$R,0))</f>
        <v>Monthly</v>
      </c>
      <c r="AU678" s="23" t="str">
        <f>INDEX($J$20:$J$1603,MATCH($AH678,$B$20:$B$1603,0))</f>
        <v/>
      </c>
    </row>
    <row r="679" spans="1:47" x14ac:dyDescent="0.25">
      <c r="A679" t="s">
        <v>757</v>
      </c>
      <c r="B679" t="s">
        <v>758</v>
      </c>
      <c r="C679" t="s">
        <v>17</v>
      </c>
      <c r="D679" t="s">
        <v>18</v>
      </c>
      <c r="E679" s="1">
        <v>44891</v>
      </c>
      <c r="F679" s="1">
        <v>44921</v>
      </c>
      <c r="G679" t="s">
        <v>19</v>
      </c>
      <c r="H679">
        <v>75</v>
      </c>
      <c r="I679" s="23" t="str">
        <f>IF(AND(E679&lt;=EOMONTH('Step 1'!$C$7,0),F679&gt;='Step 1'!$C$7),"Yes","No")</f>
        <v>No</v>
      </c>
      <c r="J679" s="23" t="str">
        <f>IF(I679="Yes",IF(COUNTIFS($B$21:$B679,B679,$I$21:$I679,"Yes")=1,"Yes",""),"")</f>
        <v/>
      </c>
      <c r="K679" s="23" t="str">
        <f>IF(J679="Yes",IF(COUNTIFS($B:$B,B679,$F:$F,"&gt;="&amp;'Step 1'!$C$8)&gt;0,"Retained","Churned"),"")</f>
        <v/>
      </c>
      <c r="L679" s="24">
        <f>_xlfn.MINIFS($E:$E,$B:$B,B679)</f>
        <v>44891</v>
      </c>
      <c r="M679" s="24" t="str">
        <f>INDEX($C:$C,MATCH($L679,$E:$E,0))</f>
        <v>Basic</v>
      </c>
      <c r="N679" s="24" t="str">
        <f>INDEX($D:$D,MATCH($L679,$E:$E,0))</f>
        <v>Monthly</v>
      </c>
      <c r="O679" s="23" t="str">
        <f>INDEX('Step 2-12'!$W:$W,MATCH('Step 2-12'!$B679,'Step 2-12'!$R:$R,0))</f>
        <v>Healthcare</v>
      </c>
      <c r="P679" s="23" t="str">
        <f>INDEX('Step 2-12'!$Z:$Z,MATCH('Step 2-12'!$B679,'Step 2-12'!$R:$R,0))</f>
        <v>Paid Search</v>
      </c>
      <c r="AG679" t="s">
        <v>2471</v>
      </c>
      <c r="AH679" t="s">
        <v>674</v>
      </c>
      <c r="AI679" t="s">
        <v>699</v>
      </c>
      <c r="AJ679" s="1">
        <v>45511</v>
      </c>
      <c r="AK679" t="s">
        <v>50</v>
      </c>
      <c r="AL679" t="s">
        <v>18</v>
      </c>
      <c r="AM679">
        <v>135</v>
      </c>
      <c r="AN679">
        <v>110.7</v>
      </c>
      <c r="AO679" s="24" t="str">
        <f>INDEX('Step 2-12'!$Z:$Z,MATCH('Step 2-12'!$AH679,'Step 2-12'!$R:$R,0))</f>
        <v>Social Media</v>
      </c>
      <c r="AP679" s="24" t="str">
        <f>INDEX('Step 2-12'!$V:$V,MATCH('Step 2-12'!$AH679,'Step 2-12'!$R:$R,0))</f>
        <v>North America</v>
      </c>
      <c r="AQ679" s="24" t="str">
        <f>INDEX('Step 2-12'!$W:$W,MATCH('Step 2-12'!$AH679,'Step 2-12'!$R:$R,0))</f>
        <v>Retail</v>
      </c>
      <c r="AR679" s="24" t="str">
        <f>INDEX('Step 2-12'!$X:$X,MATCH('Step 2-12'!$AH679,'Step 2-12'!$R:$R,0))</f>
        <v>Mid-Market</v>
      </c>
      <c r="AS679" s="23" t="str">
        <f>INDEX('Step 2-12'!$AA:$AA,MATCH('Step 2-12'!$AH679,'Step 2-12'!$R:$R,0))</f>
        <v>Basic</v>
      </c>
      <c r="AT679" s="23" t="str">
        <f>INDEX('Step 2-12'!$AB:$AB,MATCH('Step 2-12'!$AH679,'Step 2-12'!$R:$R,0))</f>
        <v>Monthly</v>
      </c>
      <c r="AU679" s="23" t="str">
        <f>INDEX($J$20:$J$1603,MATCH($AH679,$B$20:$B$1603,0))</f>
        <v/>
      </c>
    </row>
    <row r="680" spans="1:47" x14ac:dyDescent="0.25">
      <c r="A680" t="s">
        <v>759</v>
      </c>
      <c r="B680" t="s">
        <v>758</v>
      </c>
      <c r="C680" t="s">
        <v>17</v>
      </c>
      <c r="D680" t="s">
        <v>18</v>
      </c>
      <c r="E680" s="1">
        <v>44922</v>
      </c>
      <c r="F680" s="1">
        <v>44952</v>
      </c>
      <c r="G680" t="s">
        <v>19</v>
      </c>
      <c r="H680">
        <v>75</v>
      </c>
      <c r="I680" s="23" t="str">
        <f>IF(AND(E680&lt;=EOMONTH('Step 1'!$C$7,0),F680&gt;='Step 1'!$C$7),"Yes","No")</f>
        <v>Yes</v>
      </c>
      <c r="J680" s="23" t="str">
        <f>IF(I680="Yes",IF(COUNTIFS($B$21:$B680,B680,$I$21:$I680,"Yes")=1,"Yes",""),"")</f>
        <v>Yes</v>
      </c>
      <c r="K680" s="23" t="str">
        <f>IF(J680="Yes",IF(COUNTIFS($B:$B,B680,$F:$F,"&gt;="&amp;'Step 1'!$C$8)&gt;0,"Retained","Churned"),"")</f>
        <v>Churned</v>
      </c>
      <c r="L680" s="24">
        <f>_xlfn.MINIFS($E:$E,$B:$B,B680)</f>
        <v>44891</v>
      </c>
      <c r="M680" s="24" t="str">
        <f>INDEX($C:$C,MATCH($L680,$E:$E,0))</f>
        <v>Basic</v>
      </c>
      <c r="N680" s="24" t="str">
        <f>INDEX($D:$D,MATCH($L680,$E:$E,0))</f>
        <v>Monthly</v>
      </c>
      <c r="O680" s="23" t="str">
        <f>INDEX('Step 2-12'!$W:$W,MATCH('Step 2-12'!$B680,'Step 2-12'!$R:$R,0))</f>
        <v>Healthcare</v>
      </c>
      <c r="P680" s="23" t="str">
        <f>INDEX('Step 2-12'!$Z:$Z,MATCH('Step 2-12'!$B680,'Step 2-12'!$R:$R,0))</f>
        <v>Paid Search</v>
      </c>
      <c r="AG680" t="s">
        <v>2472</v>
      </c>
      <c r="AH680" t="s">
        <v>674</v>
      </c>
      <c r="AI680" t="s">
        <v>700</v>
      </c>
      <c r="AJ680" s="1">
        <v>45542</v>
      </c>
      <c r="AK680" t="s">
        <v>50</v>
      </c>
      <c r="AL680" t="s">
        <v>18</v>
      </c>
      <c r="AM680">
        <v>135</v>
      </c>
      <c r="AN680">
        <v>110.7</v>
      </c>
      <c r="AO680" s="24" t="str">
        <f>INDEX('Step 2-12'!$Z:$Z,MATCH('Step 2-12'!$AH680,'Step 2-12'!$R:$R,0))</f>
        <v>Social Media</v>
      </c>
      <c r="AP680" s="24" t="str">
        <f>INDEX('Step 2-12'!$V:$V,MATCH('Step 2-12'!$AH680,'Step 2-12'!$R:$R,0))</f>
        <v>North America</v>
      </c>
      <c r="AQ680" s="24" t="str">
        <f>INDEX('Step 2-12'!$W:$W,MATCH('Step 2-12'!$AH680,'Step 2-12'!$R:$R,0))</f>
        <v>Retail</v>
      </c>
      <c r="AR680" s="24" t="str">
        <f>INDEX('Step 2-12'!$X:$X,MATCH('Step 2-12'!$AH680,'Step 2-12'!$R:$R,0))</f>
        <v>Mid-Market</v>
      </c>
      <c r="AS680" s="23" t="str">
        <f>INDEX('Step 2-12'!$AA:$AA,MATCH('Step 2-12'!$AH680,'Step 2-12'!$R:$R,0))</f>
        <v>Basic</v>
      </c>
      <c r="AT680" s="23" t="str">
        <f>INDEX('Step 2-12'!$AB:$AB,MATCH('Step 2-12'!$AH680,'Step 2-12'!$R:$R,0))</f>
        <v>Monthly</v>
      </c>
      <c r="AU680" s="23" t="str">
        <f>INDEX($J$20:$J$1603,MATCH($AH680,$B$20:$B$1603,0))</f>
        <v/>
      </c>
    </row>
    <row r="681" spans="1:47" x14ac:dyDescent="0.25">
      <c r="A681" t="s">
        <v>760</v>
      </c>
      <c r="B681" t="s">
        <v>758</v>
      </c>
      <c r="C681" t="s">
        <v>17</v>
      </c>
      <c r="D681" t="s">
        <v>18</v>
      </c>
      <c r="E681" s="1">
        <v>44953</v>
      </c>
      <c r="F681" s="1">
        <v>44971</v>
      </c>
      <c r="G681" t="s">
        <v>47</v>
      </c>
      <c r="H681">
        <v>75</v>
      </c>
      <c r="I681" s="23" t="str">
        <f>IF(AND(E681&lt;=EOMONTH('Step 1'!$C$7,0),F681&gt;='Step 1'!$C$7),"Yes","No")</f>
        <v>Yes</v>
      </c>
      <c r="J681" s="23" t="str">
        <f>IF(I681="Yes",IF(COUNTIFS($B$21:$B681,B681,$I$21:$I681,"Yes")=1,"Yes",""),"")</f>
        <v/>
      </c>
      <c r="K681" s="23" t="str">
        <f>IF(J681="Yes",IF(COUNTIFS($B:$B,B681,$F:$F,"&gt;="&amp;'Step 1'!$C$8)&gt;0,"Retained","Churned"),"")</f>
        <v/>
      </c>
      <c r="L681" s="24">
        <f>_xlfn.MINIFS($E:$E,$B:$B,B681)</f>
        <v>44891</v>
      </c>
      <c r="M681" s="24" t="str">
        <f>INDEX($C:$C,MATCH($L681,$E:$E,0))</f>
        <v>Basic</v>
      </c>
      <c r="N681" s="24" t="str">
        <f>INDEX($D:$D,MATCH($L681,$E:$E,0))</f>
        <v>Monthly</v>
      </c>
      <c r="O681" s="23" t="str">
        <f>INDEX('Step 2-12'!$W:$W,MATCH('Step 2-12'!$B681,'Step 2-12'!$R:$R,0))</f>
        <v>Healthcare</v>
      </c>
      <c r="P681" s="23" t="str">
        <f>INDEX('Step 2-12'!$Z:$Z,MATCH('Step 2-12'!$B681,'Step 2-12'!$R:$R,0))</f>
        <v>Paid Search</v>
      </c>
      <c r="AG681" t="s">
        <v>2473</v>
      </c>
      <c r="AH681" t="s">
        <v>674</v>
      </c>
      <c r="AI681" t="s">
        <v>700</v>
      </c>
      <c r="AJ681" s="1">
        <v>45572</v>
      </c>
      <c r="AK681" t="s">
        <v>50</v>
      </c>
      <c r="AL681" t="s">
        <v>18</v>
      </c>
      <c r="AM681">
        <v>135</v>
      </c>
      <c r="AN681">
        <v>110.7</v>
      </c>
      <c r="AO681" s="24" t="str">
        <f>INDEX('Step 2-12'!$Z:$Z,MATCH('Step 2-12'!$AH681,'Step 2-12'!$R:$R,0))</f>
        <v>Social Media</v>
      </c>
      <c r="AP681" s="24" t="str">
        <f>INDEX('Step 2-12'!$V:$V,MATCH('Step 2-12'!$AH681,'Step 2-12'!$R:$R,0))</f>
        <v>North America</v>
      </c>
      <c r="AQ681" s="24" t="str">
        <f>INDEX('Step 2-12'!$W:$W,MATCH('Step 2-12'!$AH681,'Step 2-12'!$R:$R,0))</f>
        <v>Retail</v>
      </c>
      <c r="AR681" s="24" t="str">
        <f>INDEX('Step 2-12'!$X:$X,MATCH('Step 2-12'!$AH681,'Step 2-12'!$R:$R,0))</f>
        <v>Mid-Market</v>
      </c>
      <c r="AS681" s="23" t="str">
        <f>INDEX('Step 2-12'!$AA:$AA,MATCH('Step 2-12'!$AH681,'Step 2-12'!$R:$R,0))</f>
        <v>Basic</v>
      </c>
      <c r="AT681" s="23" t="str">
        <f>INDEX('Step 2-12'!$AB:$AB,MATCH('Step 2-12'!$AH681,'Step 2-12'!$R:$R,0))</f>
        <v>Monthly</v>
      </c>
      <c r="AU681" s="23" t="str">
        <f>INDEX($J$20:$J$1603,MATCH($AH681,$B$20:$B$1603,0))</f>
        <v/>
      </c>
    </row>
    <row r="682" spans="1:47" x14ac:dyDescent="0.25">
      <c r="A682" t="s">
        <v>761</v>
      </c>
      <c r="B682" t="s">
        <v>762</v>
      </c>
      <c r="C682" t="s">
        <v>86</v>
      </c>
      <c r="D682" t="s">
        <v>18</v>
      </c>
      <c r="E682" s="1">
        <v>45033</v>
      </c>
      <c r="F682" s="1">
        <v>45063</v>
      </c>
      <c r="G682" t="s">
        <v>19</v>
      </c>
      <c r="H682">
        <v>315</v>
      </c>
      <c r="I682" s="23" t="str">
        <f>IF(AND(E682&lt;=EOMONTH('Step 1'!$C$7,0),F682&gt;='Step 1'!$C$7),"Yes","No")</f>
        <v>No</v>
      </c>
      <c r="J682" s="23" t="str">
        <f>IF(I682="Yes",IF(COUNTIFS($B$21:$B682,B682,$I$21:$I682,"Yes")=1,"Yes",""),"")</f>
        <v/>
      </c>
      <c r="K682" s="23" t="str">
        <f>IF(J682="Yes",IF(COUNTIFS($B:$B,B682,$F:$F,"&gt;="&amp;'Step 1'!$C$8)&gt;0,"Retained","Churned"),"")</f>
        <v/>
      </c>
      <c r="L682" s="24">
        <f>_xlfn.MINIFS($E:$E,$B:$B,B682)</f>
        <v>45033</v>
      </c>
      <c r="M682" s="24" t="str">
        <f>INDEX($C:$C,MATCH($L682,$E:$E,0))</f>
        <v>Enterprise</v>
      </c>
      <c r="N682" s="24" t="str">
        <f>INDEX($D:$D,MATCH($L682,$E:$E,0))</f>
        <v>Monthly</v>
      </c>
      <c r="O682" s="23" t="str">
        <f>INDEX('Step 2-12'!$W:$W,MATCH('Step 2-12'!$B682,'Step 2-12'!$R:$R,0))</f>
        <v>Tech</v>
      </c>
      <c r="P682" s="23" t="str">
        <f>INDEX('Step 2-12'!$Z:$Z,MATCH('Step 2-12'!$B682,'Step 2-12'!$R:$R,0))</f>
        <v>Email</v>
      </c>
      <c r="AG682" t="s">
        <v>2474</v>
      </c>
      <c r="AH682" t="s">
        <v>674</v>
      </c>
      <c r="AI682" t="s">
        <v>701</v>
      </c>
      <c r="AJ682" s="1">
        <v>45573</v>
      </c>
      <c r="AK682" t="s">
        <v>50</v>
      </c>
      <c r="AL682" t="s">
        <v>18</v>
      </c>
      <c r="AM682">
        <v>135</v>
      </c>
      <c r="AN682">
        <v>110.7</v>
      </c>
      <c r="AO682" s="24" t="str">
        <f>INDEX('Step 2-12'!$Z:$Z,MATCH('Step 2-12'!$AH682,'Step 2-12'!$R:$R,0))</f>
        <v>Social Media</v>
      </c>
      <c r="AP682" s="24" t="str">
        <f>INDEX('Step 2-12'!$V:$V,MATCH('Step 2-12'!$AH682,'Step 2-12'!$R:$R,0))</f>
        <v>North America</v>
      </c>
      <c r="AQ682" s="24" t="str">
        <f>INDEX('Step 2-12'!$W:$W,MATCH('Step 2-12'!$AH682,'Step 2-12'!$R:$R,0))</f>
        <v>Retail</v>
      </c>
      <c r="AR682" s="24" t="str">
        <f>INDEX('Step 2-12'!$X:$X,MATCH('Step 2-12'!$AH682,'Step 2-12'!$R:$R,0))</f>
        <v>Mid-Market</v>
      </c>
      <c r="AS682" s="23" t="str">
        <f>INDEX('Step 2-12'!$AA:$AA,MATCH('Step 2-12'!$AH682,'Step 2-12'!$R:$R,0))</f>
        <v>Basic</v>
      </c>
      <c r="AT682" s="23" t="str">
        <f>INDEX('Step 2-12'!$AB:$AB,MATCH('Step 2-12'!$AH682,'Step 2-12'!$R:$R,0))</f>
        <v>Monthly</v>
      </c>
      <c r="AU682" s="23" t="str">
        <f>INDEX($J$20:$J$1603,MATCH($AH682,$B$20:$B$1603,0))</f>
        <v/>
      </c>
    </row>
    <row r="683" spans="1:47" x14ac:dyDescent="0.25">
      <c r="A683" t="s">
        <v>763</v>
      </c>
      <c r="B683" t="s">
        <v>762</v>
      </c>
      <c r="C683" t="s">
        <v>86</v>
      </c>
      <c r="D683" t="s">
        <v>18</v>
      </c>
      <c r="E683" s="1">
        <v>45064</v>
      </c>
      <c r="F683" s="1">
        <v>45094</v>
      </c>
      <c r="G683" t="s">
        <v>19</v>
      </c>
      <c r="H683">
        <v>315</v>
      </c>
      <c r="I683" s="23" t="str">
        <f>IF(AND(E683&lt;=EOMONTH('Step 1'!$C$7,0),F683&gt;='Step 1'!$C$7),"Yes","No")</f>
        <v>No</v>
      </c>
      <c r="J683" s="23" t="str">
        <f>IF(I683="Yes",IF(COUNTIFS($B$21:$B683,B683,$I$21:$I683,"Yes")=1,"Yes",""),"")</f>
        <v/>
      </c>
      <c r="K683" s="23" t="str">
        <f>IF(J683="Yes",IF(COUNTIFS($B:$B,B683,$F:$F,"&gt;="&amp;'Step 1'!$C$8)&gt;0,"Retained","Churned"),"")</f>
        <v/>
      </c>
      <c r="L683" s="24">
        <f>_xlfn.MINIFS($E:$E,$B:$B,B683)</f>
        <v>45033</v>
      </c>
      <c r="M683" s="24" t="str">
        <f>INDEX($C:$C,MATCH($L683,$E:$E,0))</f>
        <v>Enterprise</v>
      </c>
      <c r="N683" s="24" t="str">
        <f>INDEX($D:$D,MATCH($L683,$E:$E,0))</f>
        <v>Monthly</v>
      </c>
      <c r="O683" s="23" t="str">
        <f>INDEX('Step 2-12'!$W:$W,MATCH('Step 2-12'!$B683,'Step 2-12'!$R:$R,0))</f>
        <v>Tech</v>
      </c>
      <c r="P683" s="23" t="str">
        <f>INDEX('Step 2-12'!$Z:$Z,MATCH('Step 2-12'!$B683,'Step 2-12'!$R:$R,0))</f>
        <v>Email</v>
      </c>
      <c r="AG683" t="s">
        <v>2475</v>
      </c>
      <c r="AH683" t="s">
        <v>674</v>
      </c>
      <c r="AI683" t="s">
        <v>702</v>
      </c>
      <c r="AJ683" s="1">
        <v>45604</v>
      </c>
      <c r="AK683" t="s">
        <v>50</v>
      </c>
      <c r="AL683" t="s">
        <v>18</v>
      </c>
      <c r="AM683">
        <v>135</v>
      </c>
      <c r="AN683">
        <v>110.7</v>
      </c>
      <c r="AO683" s="24" t="str">
        <f>INDEX('Step 2-12'!$Z:$Z,MATCH('Step 2-12'!$AH683,'Step 2-12'!$R:$R,0))</f>
        <v>Social Media</v>
      </c>
      <c r="AP683" s="24" t="str">
        <f>INDEX('Step 2-12'!$V:$V,MATCH('Step 2-12'!$AH683,'Step 2-12'!$R:$R,0))</f>
        <v>North America</v>
      </c>
      <c r="AQ683" s="24" t="str">
        <f>INDEX('Step 2-12'!$W:$W,MATCH('Step 2-12'!$AH683,'Step 2-12'!$R:$R,0))</f>
        <v>Retail</v>
      </c>
      <c r="AR683" s="24" t="str">
        <f>INDEX('Step 2-12'!$X:$X,MATCH('Step 2-12'!$AH683,'Step 2-12'!$R:$R,0))</f>
        <v>Mid-Market</v>
      </c>
      <c r="AS683" s="23" t="str">
        <f>INDEX('Step 2-12'!$AA:$AA,MATCH('Step 2-12'!$AH683,'Step 2-12'!$R:$R,0))</f>
        <v>Basic</v>
      </c>
      <c r="AT683" s="23" t="str">
        <f>INDEX('Step 2-12'!$AB:$AB,MATCH('Step 2-12'!$AH683,'Step 2-12'!$R:$R,0))</f>
        <v>Monthly</v>
      </c>
      <c r="AU683" s="23" t="str">
        <f>INDEX($J$20:$J$1603,MATCH($AH683,$B$20:$B$1603,0))</f>
        <v/>
      </c>
    </row>
    <row r="684" spans="1:47" x14ac:dyDescent="0.25">
      <c r="A684" t="s">
        <v>764</v>
      </c>
      <c r="B684" t="s">
        <v>762</v>
      </c>
      <c r="C684" t="s">
        <v>86</v>
      </c>
      <c r="D684" t="s">
        <v>18</v>
      </c>
      <c r="E684" s="1">
        <v>45095</v>
      </c>
      <c r="F684" s="1">
        <v>45125</v>
      </c>
      <c r="G684" t="s">
        <v>55</v>
      </c>
      <c r="H684">
        <v>315</v>
      </c>
      <c r="I684" s="23" t="str">
        <f>IF(AND(E684&lt;=EOMONTH('Step 1'!$C$7,0),F684&gt;='Step 1'!$C$7),"Yes","No")</f>
        <v>No</v>
      </c>
      <c r="J684" s="23" t="str">
        <f>IF(I684="Yes",IF(COUNTIFS($B$21:$B684,B684,$I$21:$I684,"Yes")=1,"Yes",""),"")</f>
        <v/>
      </c>
      <c r="K684" s="23" t="str">
        <f>IF(J684="Yes",IF(COUNTIFS($B:$B,B684,$F:$F,"&gt;="&amp;'Step 1'!$C$8)&gt;0,"Retained","Churned"),"")</f>
        <v/>
      </c>
      <c r="L684" s="24">
        <f>_xlfn.MINIFS($E:$E,$B:$B,B684)</f>
        <v>45033</v>
      </c>
      <c r="M684" s="24" t="str">
        <f>INDEX($C:$C,MATCH($L684,$E:$E,0))</f>
        <v>Enterprise</v>
      </c>
      <c r="N684" s="24" t="str">
        <f>INDEX($D:$D,MATCH($L684,$E:$E,0))</f>
        <v>Monthly</v>
      </c>
      <c r="O684" s="23" t="str">
        <f>INDEX('Step 2-12'!$W:$W,MATCH('Step 2-12'!$B684,'Step 2-12'!$R:$R,0))</f>
        <v>Tech</v>
      </c>
      <c r="P684" s="23" t="str">
        <f>INDEX('Step 2-12'!$Z:$Z,MATCH('Step 2-12'!$B684,'Step 2-12'!$R:$R,0))</f>
        <v>Email</v>
      </c>
      <c r="AG684" t="s">
        <v>2476</v>
      </c>
      <c r="AH684" t="s">
        <v>674</v>
      </c>
      <c r="AI684" t="s">
        <v>702</v>
      </c>
      <c r="AJ684" s="1">
        <v>45634</v>
      </c>
      <c r="AK684" t="s">
        <v>50</v>
      </c>
      <c r="AL684" t="s">
        <v>18</v>
      </c>
      <c r="AM684">
        <v>135</v>
      </c>
      <c r="AN684">
        <v>110.7</v>
      </c>
      <c r="AO684" s="24" t="str">
        <f>INDEX('Step 2-12'!$Z:$Z,MATCH('Step 2-12'!$AH684,'Step 2-12'!$R:$R,0))</f>
        <v>Social Media</v>
      </c>
      <c r="AP684" s="24" t="str">
        <f>INDEX('Step 2-12'!$V:$V,MATCH('Step 2-12'!$AH684,'Step 2-12'!$R:$R,0))</f>
        <v>North America</v>
      </c>
      <c r="AQ684" s="24" t="str">
        <f>INDEX('Step 2-12'!$W:$W,MATCH('Step 2-12'!$AH684,'Step 2-12'!$R:$R,0))</f>
        <v>Retail</v>
      </c>
      <c r="AR684" s="24" t="str">
        <f>INDEX('Step 2-12'!$X:$X,MATCH('Step 2-12'!$AH684,'Step 2-12'!$R:$R,0))</f>
        <v>Mid-Market</v>
      </c>
      <c r="AS684" s="23" t="str">
        <f>INDEX('Step 2-12'!$AA:$AA,MATCH('Step 2-12'!$AH684,'Step 2-12'!$R:$R,0))</f>
        <v>Basic</v>
      </c>
      <c r="AT684" s="23" t="str">
        <f>INDEX('Step 2-12'!$AB:$AB,MATCH('Step 2-12'!$AH684,'Step 2-12'!$R:$R,0))</f>
        <v>Monthly</v>
      </c>
      <c r="AU684" s="23" t="str">
        <f>INDEX($J$20:$J$1603,MATCH($AH684,$B$20:$B$1603,0))</f>
        <v/>
      </c>
    </row>
    <row r="685" spans="1:47" x14ac:dyDescent="0.25">
      <c r="A685" t="s">
        <v>765</v>
      </c>
      <c r="B685" t="s">
        <v>762</v>
      </c>
      <c r="C685" t="s">
        <v>50</v>
      </c>
      <c r="D685" t="s">
        <v>18</v>
      </c>
      <c r="E685" s="1">
        <v>45126</v>
      </c>
      <c r="F685" s="1">
        <v>45156</v>
      </c>
      <c r="G685" t="s">
        <v>73</v>
      </c>
      <c r="H685">
        <v>135</v>
      </c>
      <c r="I685" s="23" t="str">
        <f>IF(AND(E685&lt;=EOMONTH('Step 1'!$C$7,0),F685&gt;='Step 1'!$C$7),"Yes","No")</f>
        <v>No</v>
      </c>
      <c r="J685" s="23" t="str">
        <f>IF(I685="Yes",IF(COUNTIFS($B$21:$B685,B685,$I$21:$I685,"Yes")=1,"Yes",""),"")</f>
        <v/>
      </c>
      <c r="K685" s="23" t="str">
        <f>IF(J685="Yes",IF(COUNTIFS($B:$B,B685,$F:$F,"&gt;="&amp;'Step 1'!$C$8)&gt;0,"Retained","Churned"),"")</f>
        <v/>
      </c>
      <c r="L685" s="24">
        <f>_xlfn.MINIFS($E:$E,$B:$B,B685)</f>
        <v>45033</v>
      </c>
      <c r="M685" s="24" t="str">
        <f>INDEX($C:$C,MATCH($L685,$E:$E,0))</f>
        <v>Enterprise</v>
      </c>
      <c r="N685" s="24" t="str">
        <f>INDEX($D:$D,MATCH($L685,$E:$E,0))</f>
        <v>Monthly</v>
      </c>
      <c r="O685" s="23" t="str">
        <f>INDEX('Step 2-12'!$W:$W,MATCH('Step 2-12'!$B685,'Step 2-12'!$R:$R,0))</f>
        <v>Tech</v>
      </c>
      <c r="P685" s="23" t="str">
        <f>INDEX('Step 2-12'!$Z:$Z,MATCH('Step 2-12'!$B685,'Step 2-12'!$R:$R,0))</f>
        <v>Email</v>
      </c>
      <c r="AG685" t="s">
        <v>2477</v>
      </c>
      <c r="AH685" t="s">
        <v>674</v>
      </c>
      <c r="AI685" t="s">
        <v>703</v>
      </c>
      <c r="AJ685" s="1">
        <v>45635</v>
      </c>
      <c r="AK685" t="s">
        <v>86</v>
      </c>
      <c r="AL685" t="s">
        <v>18</v>
      </c>
      <c r="AM685">
        <v>315</v>
      </c>
      <c r="AN685">
        <v>267.75</v>
      </c>
      <c r="AO685" s="24" t="str">
        <f>INDEX('Step 2-12'!$Z:$Z,MATCH('Step 2-12'!$AH685,'Step 2-12'!$R:$R,0))</f>
        <v>Social Media</v>
      </c>
      <c r="AP685" s="24" t="str">
        <f>INDEX('Step 2-12'!$V:$V,MATCH('Step 2-12'!$AH685,'Step 2-12'!$R:$R,0))</f>
        <v>North America</v>
      </c>
      <c r="AQ685" s="24" t="str">
        <f>INDEX('Step 2-12'!$W:$W,MATCH('Step 2-12'!$AH685,'Step 2-12'!$R:$R,0))</f>
        <v>Retail</v>
      </c>
      <c r="AR685" s="24" t="str">
        <f>INDEX('Step 2-12'!$X:$X,MATCH('Step 2-12'!$AH685,'Step 2-12'!$R:$R,0))</f>
        <v>Mid-Market</v>
      </c>
      <c r="AS685" s="23" t="str">
        <f>INDEX('Step 2-12'!$AA:$AA,MATCH('Step 2-12'!$AH685,'Step 2-12'!$R:$R,0))</f>
        <v>Basic</v>
      </c>
      <c r="AT685" s="23" t="str">
        <f>INDEX('Step 2-12'!$AB:$AB,MATCH('Step 2-12'!$AH685,'Step 2-12'!$R:$R,0))</f>
        <v>Monthly</v>
      </c>
      <c r="AU685" s="23" t="str">
        <f>INDEX($J$20:$J$1603,MATCH($AH685,$B$20:$B$1603,0))</f>
        <v/>
      </c>
    </row>
    <row r="686" spans="1:47" x14ac:dyDescent="0.25">
      <c r="A686" t="s">
        <v>766</v>
      </c>
      <c r="B686" t="s">
        <v>762</v>
      </c>
      <c r="C686" t="s">
        <v>86</v>
      </c>
      <c r="D686" t="s">
        <v>18</v>
      </c>
      <c r="E686" s="1">
        <v>45157</v>
      </c>
      <c r="F686" s="1">
        <v>45187</v>
      </c>
      <c r="G686" t="s">
        <v>19</v>
      </c>
      <c r="H686">
        <v>315</v>
      </c>
      <c r="I686" s="23" t="str">
        <f>IF(AND(E686&lt;=EOMONTH('Step 1'!$C$7,0),F686&gt;='Step 1'!$C$7),"Yes","No")</f>
        <v>No</v>
      </c>
      <c r="J686" s="23" t="str">
        <f>IF(I686="Yes",IF(COUNTIFS($B$21:$B686,B686,$I$21:$I686,"Yes")=1,"Yes",""),"")</f>
        <v/>
      </c>
      <c r="K686" s="23" t="str">
        <f>IF(J686="Yes",IF(COUNTIFS($B:$B,B686,$F:$F,"&gt;="&amp;'Step 1'!$C$8)&gt;0,"Retained","Churned"),"")</f>
        <v/>
      </c>
      <c r="L686" s="24">
        <f>_xlfn.MINIFS($E:$E,$B:$B,B686)</f>
        <v>45033</v>
      </c>
      <c r="M686" s="24" t="str">
        <f>INDEX($C:$C,MATCH($L686,$E:$E,0))</f>
        <v>Enterprise</v>
      </c>
      <c r="N686" s="24" t="str">
        <f>INDEX($D:$D,MATCH($L686,$E:$E,0))</f>
        <v>Monthly</v>
      </c>
      <c r="O686" s="23" t="str">
        <f>INDEX('Step 2-12'!$W:$W,MATCH('Step 2-12'!$B686,'Step 2-12'!$R:$R,0))</f>
        <v>Tech</v>
      </c>
      <c r="P686" s="23" t="str">
        <f>INDEX('Step 2-12'!$Z:$Z,MATCH('Step 2-12'!$B686,'Step 2-12'!$R:$R,0))</f>
        <v>Email</v>
      </c>
      <c r="AG686" t="s">
        <v>2478</v>
      </c>
      <c r="AH686" t="s">
        <v>1272</v>
      </c>
      <c r="AI686" t="s">
        <v>1271</v>
      </c>
      <c r="AJ686" s="1">
        <v>45338</v>
      </c>
      <c r="AK686" t="s">
        <v>17</v>
      </c>
      <c r="AL686" t="s">
        <v>51</v>
      </c>
      <c r="AM686">
        <v>600</v>
      </c>
      <c r="AN686">
        <v>480</v>
      </c>
      <c r="AO686" s="24" t="str">
        <f>INDEX('Step 2-12'!$Z:$Z,MATCH('Step 2-12'!$AH686,'Step 2-12'!$R:$R,0))</f>
        <v>Content</v>
      </c>
      <c r="AP686" s="24" t="str">
        <f>INDEX('Step 2-12'!$V:$V,MATCH('Step 2-12'!$AH686,'Step 2-12'!$R:$R,0))</f>
        <v>North America</v>
      </c>
      <c r="AQ686" s="24" t="str">
        <f>INDEX('Step 2-12'!$W:$W,MATCH('Step 2-12'!$AH686,'Step 2-12'!$R:$R,0))</f>
        <v>Education</v>
      </c>
      <c r="AR686" s="24" t="str">
        <f>INDEX('Step 2-12'!$X:$X,MATCH('Step 2-12'!$AH686,'Step 2-12'!$R:$R,0))</f>
        <v>SMBs</v>
      </c>
      <c r="AS686" s="23" t="str">
        <f>INDEX('Step 2-12'!$AA:$AA,MATCH('Step 2-12'!$AH686,'Step 2-12'!$R:$R,0))</f>
        <v>Pro</v>
      </c>
      <c r="AT686" s="23" t="str">
        <f>INDEX('Step 2-12'!$AB:$AB,MATCH('Step 2-12'!$AH686,'Step 2-12'!$R:$R,0))</f>
        <v>Monthly</v>
      </c>
      <c r="AU686" s="23" t="str">
        <f>INDEX($J$20:$J$1603,MATCH($AH686,$B$20:$B$1603,0))</f>
        <v/>
      </c>
    </row>
    <row r="687" spans="1:47" x14ac:dyDescent="0.25">
      <c r="A687" t="s">
        <v>767</v>
      </c>
      <c r="B687" t="s">
        <v>762</v>
      </c>
      <c r="C687" t="s">
        <v>86</v>
      </c>
      <c r="D687" t="s">
        <v>18</v>
      </c>
      <c r="E687" s="1">
        <v>45188</v>
      </c>
      <c r="F687" s="1">
        <v>45218</v>
      </c>
      <c r="G687" t="s">
        <v>55</v>
      </c>
      <c r="H687">
        <v>315</v>
      </c>
      <c r="I687" s="23" t="str">
        <f>IF(AND(E687&lt;=EOMONTH('Step 1'!$C$7,0),F687&gt;='Step 1'!$C$7),"Yes","No")</f>
        <v>No</v>
      </c>
      <c r="J687" s="23" t="str">
        <f>IF(I687="Yes",IF(COUNTIFS($B$21:$B687,B687,$I$21:$I687,"Yes")=1,"Yes",""),"")</f>
        <v/>
      </c>
      <c r="K687" s="23" t="str">
        <f>IF(J687="Yes",IF(COUNTIFS($B:$B,B687,$F:$F,"&gt;="&amp;'Step 1'!$C$8)&gt;0,"Retained","Churned"),"")</f>
        <v/>
      </c>
      <c r="L687" s="24">
        <f>_xlfn.MINIFS($E:$E,$B:$B,B687)</f>
        <v>45033</v>
      </c>
      <c r="M687" s="24" t="str">
        <f>INDEX($C:$C,MATCH($L687,$E:$E,0))</f>
        <v>Enterprise</v>
      </c>
      <c r="N687" s="24" t="str">
        <f>INDEX($D:$D,MATCH($L687,$E:$E,0))</f>
        <v>Monthly</v>
      </c>
      <c r="O687" s="23" t="str">
        <f>INDEX('Step 2-12'!$W:$W,MATCH('Step 2-12'!$B687,'Step 2-12'!$R:$R,0))</f>
        <v>Tech</v>
      </c>
      <c r="P687" s="23" t="str">
        <f>INDEX('Step 2-12'!$Z:$Z,MATCH('Step 2-12'!$B687,'Step 2-12'!$R:$R,0))</f>
        <v>Email</v>
      </c>
      <c r="AG687" t="s">
        <v>2479</v>
      </c>
      <c r="AH687" t="s">
        <v>879</v>
      </c>
      <c r="AI687" t="s">
        <v>878</v>
      </c>
      <c r="AJ687" s="1">
        <v>45163</v>
      </c>
      <c r="AK687" t="s">
        <v>17</v>
      </c>
      <c r="AL687" t="s">
        <v>18</v>
      </c>
      <c r="AM687">
        <v>75</v>
      </c>
      <c r="AN687">
        <v>60</v>
      </c>
      <c r="AO687" s="24" t="str">
        <f>INDEX('Step 2-12'!$Z:$Z,MATCH('Step 2-12'!$AH687,'Step 2-12'!$R:$R,0))</f>
        <v>Social Media</v>
      </c>
      <c r="AP687" s="24" t="str">
        <f>INDEX('Step 2-12'!$V:$V,MATCH('Step 2-12'!$AH687,'Step 2-12'!$R:$R,0))</f>
        <v>North America</v>
      </c>
      <c r="AQ687" s="24" t="str">
        <f>INDEX('Step 2-12'!$W:$W,MATCH('Step 2-12'!$AH687,'Step 2-12'!$R:$R,0))</f>
        <v>Other</v>
      </c>
      <c r="AR687" s="24" t="str">
        <f>INDEX('Step 2-12'!$X:$X,MATCH('Step 2-12'!$AH687,'Step 2-12'!$R:$R,0))</f>
        <v>SMBs</v>
      </c>
      <c r="AS687" s="23" t="str">
        <f>INDEX('Step 2-12'!$AA:$AA,MATCH('Step 2-12'!$AH687,'Step 2-12'!$R:$R,0))</f>
        <v>Basic</v>
      </c>
      <c r="AT687" s="23" t="str">
        <f>INDEX('Step 2-12'!$AB:$AB,MATCH('Step 2-12'!$AH687,'Step 2-12'!$R:$R,0))</f>
        <v>Monthly</v>
      </c>
      <c r="AU687" s="23" t="str">
        <f>INDEX($J$20:$J$1603,MATCH($AH687,$B$20:$B$1603,0))</f>
        <v/>
      </c>
    </row>
    <row r="688" spans="1:47" x14ac:dyDescent="0.25">
      <c r="A688" t="s">
        <v>768</v>
      </c>
      <c r="B688" t="s">
        <v>762</v>
      </c>
      <c r="C688" t="s">
        <v>50</v>
      </c>
      <c r="D688" t="s">
        <v>18</v>
      </c>
      <c r="E688" s="1">
        <v>45219</v>
      </c>
      <c r="F688" s="1">
        <v>45249</v>
      </c>
      <c r="G688" t="s">
        <v>73</v>
      </c>
      <c r="H688">
        <v>135</v>
      </c>
      <c r="I688" s="23" t="str">
        <f>IF(AND(E688&lt;=EOMONTH('Step 1'!$C$7,0),F688&gt;='Step 1'!$C$7),"Yes","No")</f>
        <v>No</v>
      </c>
      <c r="J688" s="23" t="str">
        <f>IF(I688="Yes",IF(COUNTIFS($B$21:$B688,B688,$I$21:$I688,"Yes")=1,"Yes",""),"")</f>
        <v/>
      </c>
      <c r="K688" s="23" t="str">
        <f>IF(J688="Yes",IF(COUNTIFS($B:$B,B688,$F:$F,"&gt;="&amp;'Step 1'!$C$8)&gt;0,"Retained","Churned"),"")</f>
        <v/>
      </c>
      <c r="L688" s="24">
        <f>_xlfn.MINIFS($E:$E,$B:$B,B688)</f>
        <v>45033</v>
      </c>
      <c r="M688" s="24" t="str">
        <f>INDEX($C:$C,MATCH($L688,$E:$E,0))</f>
        <v>Enterprise</v>
      </c>
      <c r="N688" s="24" t="str">
        <f>INDEX($D:$D,MATCH($L688,$E:$E,0))</f>
        <v>Monthly</v>
      </c>
      <c r="O688" s="23" t="str">
        <f>INDEX('Step 2-12'!$W:$W,MATCH('Step 2-12'!$B688,'Step 2-12'!$R:$R,0))</f>
        <v>Tech</v>
      </c>
      <c r="P688" s="23" t="str">
        <f>INDEX('Step 2-12'!$Z:$Z,MATCH('Step 2-12'!$B688,'Step 2-12'!$R:$R,0))</f>
        <v>Email</v>
      </c>
      <c r="AG688" t="s">
        <v>2480</v>
      </c>
      <c r="AH688" t="s">
        <v>879</v>
      </c>
      <c r="AI688" t="s">
        <v>880</v>
      </c>
      <c r="AJ688" s="1">
        <v>45194</v>
      </c>
      <c r="AK688" t="s">
        <v>17</v>
      </c>
      <c r="AL688" t="s">
        <v>18</v>
      </c>
      <c r="AM688">
        <v>75</v>
      </c>
      <c r="AN688">
        <v>60</v>
      </c>
      <c r="AO688" s="24" t="str">
        <f>INDEX('Step 2-12'!$Z:$Z,MATCH('Step 2-12'!$AH688,'Step 2-12'!$R:$R,0))</f>
        <v>Social Media</v>
      </c>
      <c r="AP688" s="24" t="str">
        <f>INDEX('Step 2-12'!$V:$V,MATCH('Step 2-12'!$AH688,'Step 2-12'!$R:$R,0))</f>
        <v>North America</v>
      </c>
      <c r="AQ688" s="24" t="str">
        <f>INDEX('Step 2-12'!$W:$W,MATCH('Step 2-12'!$AH688,'Step 2-12'!$R:$R,0))</f>
        <v>Other</v>
      </c>
      <c r="AR688" s="24" t="str">
        <f>INDEX('Step 2-12'!$X:$X,MATCH('Step 2-12'!$AH688,'Step 2-12'!$R:$R,0))</f>
        <v>SMBs</v>
      </c>
      <c r="AS688" s="23" t="str">
        <f>INDEX('Step 2-12'!$AA:$AA,MATCH('Step 2-12'!$AH688,'Step 2-12'!$R:$R,0))</f>
        <v>Basic</v>
      </c>
      <c r="AT688" s="23" t="str">
        <f>INDEX('Step 2-12'!$AB:$AB,MATCH('Step 2-12'!$AH688,'Step 2-12'!$R:$R,0))</f>
        <v>Monthly</v>
      </c>
      <c r="AU688" s="23" t="str">
        <f>INDEX($J$20:$J$1603,MATCH($AH688,$B$20:$B$1603,0))</f>
        <v/>
      </c>
    </row>
    <row r="689" spans="1:47" x14ac:dyDescent="0.25">
      <c r="A689" t="s">
        <v>769</v>
      </c>
      <c r="B689" t="s">
        <v>762</v>
      </c>
      <c r="C689" t="s">
        <v>86</v>
      </c>
      <c r="D689" t="s">
        <v>18</v>
      </c>
      <c r="E689" s="1">
        <v>45250</v>
      </c>
      <c r="F689" s="1">
        <v>45280</v>
      </c>
      <c r="G689" t="s">
        <v>55</v>
      </c>
      <c r="H689">
        <v>315</v>
      </c>
      <c r="I689" s="23" t="str">
        <f>IF(AND(E689&lt;=EOMONTH('Step 1'!$C$7,0),F689&gt;='Step 1'!$C$7),"Yes","No")</f>
        <v>No</v>
      </c>
      <c r="J689" s="23" t="str">
        <f>IF(I689="Yes",IF(COUNTIFS($B$21:$B689,B689,$I$21:$I689,"Yes")=1,"Yes",""),"")</f>
        <v/>
      </c>
      <c r="K689" s="23" t="str">
        <f>IF(J689="Yes",IF(COUNTIFS($B:$B,B689,$F:$F,"&gt;="&amp;'Step 1'!$C$8)&gt;0,"Retained","Churned"),"")</f>
        <v/>
      </c>
      <c r="L689" s="24">
        <f>_xlfn.MINIFS($E:$E,$B:$B,B689)</f>
        <v>45033</v>
      </c>
      <c r="M689" s="24" t="str">
        <f>INDEX($C:$C,MATCH($L689,$E:$E,0))</f>
        <v>Enterprise</v>
      </c>
      <c r="N689" s="24" t="str">
        <f>INDEX($D:$D,MATCH($L689,$E:$E,0))</f>
        <v>Monthly</v>
      </c>
      <c r="O689" s="23" t="str">
        <f>INDEX('Step 2-12'!$W:$W,MATCH('Step 2-12'!$B689,'Step 2-12'!$R:$R,0))</f>
        <v>Tech</v>
      </c>
      <c r="P689" s="23" t="str">
        <f>INDEX('Step 2-12'!$Z:$Z,MATCH('Step 2-12'!$B689,'Step 2-12'!$R:$R,0))</f>
        <v>Email</v>
      </c>
      <c r="AG689" t="s">
        <v>2481</v>
      </c>
      <c r="AH689" t="s">
        <v>879</v>
      </c>
      <c r="AI689" t="s">
        <v>880</v>
      </c>
      <c r="AJ689" s="1">
        <v>45224</v>
      </c>
      <c r="AK689" t="s">
        <v>17</v>
      </c>
      <c r="AL689" t="s">
        <v>18</v>
      </c>
      <c r="AM689">
        <v>75</v>
      </c>
      <c r="AN689">
        <v>60</v>
      </c>
      <c r="AO689" s="24" t="str">
        <f>INDEX('Step 2-12'!$Z:$Z,MATCH('Step 2-12'!$AH689,'Step 2-12'!$R:$R,0))</f>
        <v>Social Media</v>
      </c>
      <c r="AP689" s="24" t="str">
        <f>INDEX('Step 2-12'!$V:$V,MATCH('Step 2-12'!$AH689,'Step 2-12'!$R:$R,0))</f>
        <v>North America</v>
      </c>
      <c r="AQ689" s="24" t="str">
        <f>INDEX('Step 2-12'!$W:$W,MATCH('Step 2-12'!$AH689,'Step 2-12'!$R:$R,0))</f>
        <v>Other</v>
      </c>
      <c r="AR689" s="24" t="str">
        <f>INDEX('Step 2-12'!$X:$X,MATCH('Step 2-12'!$AH689,'Step 2-12'!$R:$R,0))</f>
        <v>SMBs</v>
      </c>
      <c r="AS689" s="23" t="str">
        <f>INDEX('Step 2-12'!$AA:$AA,MATCH('Step 2-12'!$AH689,'Step 2-12'!$R:$R,0))</f>
        <v>Basic</v>
      </c>
      <c r="AT689" s="23" t="str">
        <f>INDEX('Step 2-12'!$AB:$AB,MATCH('Step 2-12'!$AH689,'Step 2-12'!$R:$R,0))</f>
        <v>Monthly</v>
      </c>
      <c r="AU689" s="23" t="str">
        <f>INDEX($J$20:$J$1603,MATCH($AH689,$B$20:$B$1603,0))</f>
        <v/>
      </c>
    </row>
    <row r="690" spans="1:47" x14ac:dyDescent="0.25">
      <c r="A690" t="s">
        <v>770</v>
      </c>
      <c r="B690" t="s">
        <v>762</v>
      </c>
      <c r="C690" t="s">
        <v>50</v>
      </c>
      <c r="D690" t="s">
        <v>18</v>
      </c>
      <c r="E690" s="1">
        <v>45281</v>
      </c>
      <c r="F690" s="1">
        <v>45311</v>
      </c>
      <c r="G690" t="s">
        <v>19</v>
      </c>
      <c r="H690">
        <v>135</v>
      </c>
      <c r="I690" s="23" t="str">
        <f>IF(AND(E690&lt;=EOMONTH('Step 1'!$C$7,0),F690&gt;='Step 1'!$C$7),"Yes","No")</f>
        <v>No</v>
      </c>
      <c r="J690" s="23" t="str">
        <f>IF(I690="Yes",IF(COUNTIFS($B$21:$B690,B690,$I$21:$I690,"Yes")=1,"Yes",""),"")</f>
        <v/>
      </c>
      <c r="K690" s="23" t="str">
        <f>IF(J690="Yes",IF(COUNTIFS($B:$B,B690,$F:$F,"&gt;="&amp;'Step 1'!$C$8)&gt;0,"Retained","Churned"),"")</f>
        <v/>
      </c>
      <c r="L690" s="24">
        <f>_xlfn.MINIFS($E:$E,$B:$B,B690)</f>
        <v>45033</v>
      </c>
      <c r="M690" s="24" t="str">
        <f>INDEX($C:$C,MATCH($L690,$E:$E,0))</f>
        <v>Enterprise</v>
      </c>
      <c r="N690" s="24" t="str">
        <f>INDEX($D:$D,MATCH($L690,$E:$E,0))</f>
        <v>Monthly</v>
      </c>
      <c r="O690" s="23" t="str">
        <f>INDEX('Step 2-12'!$W:$W,MATCH('Step 2-12'!$B690,'Step 2-12'!$R:$R,0))</f>
        <v>Tech</v>
      </c>
      <c r="P690" s="23" t="str">
        <f>INDEX('Step 2-12'!$Z:$Z,MATCH('Step 2-12'!$B690,'Step 2-12'!$R:$R,0))</f>
        <v>Email</v>
      </c>
      <c r="AG690" t="s">
        <v>2482</v>
      </c>
      <c r="AH690" t="s">
        <v>879</v>
      </c>
      <c r="AI690" t="s">
        <v>881</v>
      </c>
      <c r="AJ690" s="1">
        <v>45225</v>
      </c>
      <c r="AK690" t="s">
        <v>17</v>
      </c>
      <c r="AL690" t="s">
        <v>18</v>
      </c>
      <c r="AM690">
        <v>75</v>
      </c>
      <c r="AN690">
        <v>60</v>
      </c>
      <c r="AO690" s="24" t="str">
        <f>INDEX('Step 2-12'!$Z:$Z,MATCH('Step 2-12'!$AH690,'Step 2-12'!$R:$R,0))</f>
        <v>Social Media</v>
      </c>
      <c r="AP690" s="24" t="str">
        <f>INDEX('Step 2-12'!$V:$V,MATCH('Step 2-12'!$AH690,'Step 2-12'!$R:$R,0))</f>
        <v>North America</v>
      </c>
      <c r="AQ690" s="24" t="str">
        <f>INDEX('Step 2-12'!$W:$W,MATCH('Step 2-12'!$AH690,'Step 2-12'!$R:$R,0))</f>
        <v>Other</v>
      </c>
      <c r="AR690" s="24" t="str">
        <f>INDEX('Step 2-12'!$X:$X,MATCH('Step 2-12'!$AH690,'Step 2-12'!$R:$R,0))</f>
        <v>SMBs</v>
      </c>
      <c r="AS690" s="23" t="str">
        <f>INDEX('Step 2-12'!$AA:$AA,MATCH('Step 2-12'!$AH690,'Step 2-12'!$R:$R,0))</f>
        <v>Basic</v>
      </c>
      <c r="AT690" s="23" t="str">
        <f>INDEX('Step 2-12'!$AB:$AB,MATCH('Step 2-12'!$AH690,'Step 2-12'!$R:$R,0))</f>
        <v>Monthly</v>
      </c>
      <c r="AU690" s="23" t="str">
        <f>INDEX($J$20:$J$1603,MATCH($AH690,$B$20:$B$1603,0))</f>
        <v/>
      </c>
    </row>
    <row r="691" spans="1:47" x14ac:dyDescent="0.25">
      <c r="A691" t="s">
        <v>771</v>
      </c>
      <c r="B691" t="s">
        <v>762</v>
      </c>
      <c r="C691" t="s">
        <v>50</v>
      </c>
      <c r="D691" t="s">
        <v>18</v>
      </c>
      <c r="E691" s="1">
        <v>45312</v>
      </c>
      <c r="F691" s="1">
        <v>45342</v>
      </c>
      <c r="G691" t="s">
        <v>19</v>
      </c>
      <c r="H691">
        <v>135</v>
      </c>
      <c r="I691" s="23" t="str">
        <f>IF(AND(E691&lt;=EOMONTH('Step 1'!$C$7,0),F691&gt;='Step 1'!$C$7),"Yes","No")</f>
        <v>No</v>
      </c>
      <c r="J691" s="23" t="str">
        <f>IF(I691="Yes",IF(COUNTIFS($B$21:$B691,B691,$I$21:$I691,"Yes")=1,"Yes",""),"")</f>
        <v/>
      </c>
      <c r="K691" s="23" t="str">
        <f>IF(J691="Yes",IF(COUNTIFS($B:$B,B691,$F:$F,"&gt;="&amp;'Step 1'!$C$8)&gt;0,"Retained","Churned"),"")</f>
        <v/>
      </c>
      <c r="L691" s="24">
        <f>_xlfn.MINIFS($E:$E,$B:$B,B691)</f>
        <v>45033</v>
      </c>
      <c r="M691" s="24" t="str">
        <f>INDEX($C:$C,MATCH($L691,$E:$E,0))</f>
        <v>Enterprise</v>
      </c>
      <c r="N691" s="24" t="str">
        <f>INDEX($D:$D,MATCH($L691,$E:$E,0))</f>
        <v>Monthly</v>
      </c>
      <c r="O691" s="23" t="str">
        <f>INDEX('Step 2-12'!$W:$W,MATCH('Step 2-12'!$B691,'Step 2-12'!$R:$R,0))</f>
        <v>Tech</v>
      </c>
      <c r="P691" s="23" t="str">
        <f>INDEX('Step 2-12'!$Z:$Z,MATCH('Step 2-12'!$B691,'Step 2-12'!$R:$R,0))</f>
        <v>Email</v>
      </c>
      <c r="AG691" t="s">
        <v>2483</v>
      </c>
      <c r="AH691" t="s">
        <v>879</v>
      </c>
      <c r="AI691" t="s">
        <v>882</v>
      </c>
      <c r="AJ691" s="1">
        <v>45256</v>
      </c>
      <c r="AK691" t="s">
        <v>17</v>
      </c>
      <c r="AL691" t="s">
        <v>18</v>
      </c>
      <c r="AM691">
        <v>75</v>
      </c>
      <c r="AN691">
        <v>60</v>
      </c>
      <c r="AO691" s="24" t="str">
        <f>INDEX('Step 2-12'!$Z:$Z,MATCH('Step 2-12'!$AH691,'Step 2-12'!$R:$R,0))</f>
        <v>Social Media</v>
      </c>
      <c r="AP691" s="24" t="str">
        <f>INDEX('Step 2-12'!$V:$V,MATCH('Step 2-12'!$AH691,'Step 2-12'!$R:$R,0))</f>
        <v>North America</v>
      </c>
      <c r="AQ691" s="24" t="str">
        <f>INDEX('Step 2-12'!$W:$W,MATCH('Step 2-12'!$AH691,'Step 2-12'!$R:$R,0))</f>
        <v>Other</v>
      </c>
      <c r="AR691" s="24" t="str">
        <f>INDEX('Step 2-12'!$X:$X,MATCH('Step 2-12'!$AH691,'Step 2-12'!$R:$R,0))</f>
        <v>SMBs</v>
      </c>
      <c r="AS691" s="23" t="str">
        <f>INDEX('Step 2-12'!$AA:$AA,MATCH('Step 2-12'!$AH691,'Step 2-12'!$R:$R,0))</f>
        <v>Basic</v>
      </c>
      <c r="AT691" s="23" t="str">
        <f>INDEX('Step 2-12'!$AB:$AB,MATCH('Step 2-12'!$AH691,'Step 2-12'!$R:$R,0))</f>
        <v>Monthly</v>
      </c>
      <c r="AU691" s="23" t="str">
        <f>INDEX($J$20:$J$1603,MATCH($AH691,$B$20:$B$1603,0))</f>
        <v/>
      </c>
    </row>
    <row r="692" spans="1:47" x14ac:dyDescent="0.25">
      <c r="A692" t="s">
        <v>772</v>
      </c>
      <c r="B692" t="s">
        <v>762</v>
      </c>
      <c r="C692" t="s">
        <v>50</v>
      </c>
      <c r="D692" t="s">
        <v>18</v>
      </c>
      <c r="E692" s="1">
        <v>45343</v>
      </c>
      <c r="F692" s="1">
        <v>45369</v>
      </c>
      <c r="G692" t="s">
        <v>47</v>
      </c>
      <c r="H692">
        <v>135</v>
      </c>
      <c r="I692" s="23" t="str">
        <f>IF(AND(E692&lt;=EOMONTH('Step 1'!$C$7,0),F692&gt;='Step 1'!$C$7),"Yes","No")</f>
        <v>No</v>
      </c>
      <c r="J692" s="23" t="str">
        <f>IF(I692="Yes",IF(COUNTIFS($B$21:$B692,B692,$I$21:$I692,"Yes")=1,"Yes",""),"")</f>
        <v/>
      </c>
      <c r="K692" s="23" t="str">
        <f>IF(J692="Yes",IF(COUNTIFS($B:$B,B692,$F:$F,"&gt;="&amp;'Step 1'!$C$8)&gt;0,"Retained","Churned"),"")</f>
        <v/>
      </c>
      <c r="L692" s="24">
        <f>_xlfn.MINIFS($E:$E,$B:$B,B692)</f>
        <v>45033</v>
      </c>
      <c r="M692" s="24" t="str">
        <f>INDEX($C:$C,MATCH($L692,$E:$E,0))</f>
        <v>Enterprise</v>
      </c>
      <c r="N692" s="24" t="str">
        <f>INDEX($D:$D,MATCH($L692,$E:$E,0))</f>
        <v>Monthly</v>
      </c>
      <c r="O692" s="23" t="str">
        <f>INDEX('Step 2-12'!$W:$W,MATCH('Step 2-12'!$B692,'Step 2-12'!$R:$R,0))</f>
        <v>Tech</v>
      </c>
      <c r="P692" s="23" t="str">
        <f>INDEX('Step 2-12'!$Z:$Z,MATCH('Step 2-12'!$B692,'Step 2-12'!$R:$R,0))</f>
        <v>Email</v>
      </c>
      <c r="AG692" t="s">
        <v>2484</v>
      </c>
      <c r="AH692" t="s">
        <v>879</v>
      </c>
      <c r="AI692" t="s">
        <v>882</v>
      </c>
      <c r="AJ692" s="1">
        <v>45286</v>
      </c>
      <c r="AK692" t="s">
        <v>17</v>
      </c>
      <c r="AL692" t="s">
        <v>18</v>
      </c>
      <c r="AM692">
        <v>75</v>
      </c>
      <c r="AN692">
        <v>60</v>
      </c>
      <c r="AO692" s="24" t="str">
        <f>INDEX('Step 2-12'!$Z:$Z,MATCH('Step 2-12'!$AH692,'Step 2-12'!$R:$R,0))</f>
        <v>Social Media</v>
      </c>
      <c r="AP692" s="24" t="str">
        <f>INDEX('Step 2-12'!$V:$V,MATCH('Step 2-12'!$AH692,'Step 2-12'!$R:$R,0))</f>
        <v>North America</v>
      </c>
      <c r="AQ692" s="24" t="str">
        <f>INDEX('Step 2-12'!$W:$W,MATCH('Step 2-12'!$AH692,'Step 2-12'!$R:$R,0))</f>
        <v>Other</v>
      </c>
      <c r="AR692" s="24" t="str">
        <f>INDEX('Step 2-12'!$X:$X,MATCH('Step 2-12'!$AH692,'Step 2-12'!$R:$R,0))</f>
        <v>SMBs</v>
      </c>
      <c r="AS692" s="23" t="str">
        <f>INDEX('Step 2-12'!$AA:$AA,MATCH('Step 2-12'!$AH692,'Step 2-12'!$R:$R,0))</f>
        <v>Basic</v>
      </c>
      <c r="AT692" s="23" t="str">
        <f>INDEX('Step 2-12'!$AB:$AB,MATCH('Step 2-12'!$AH692,'Step 2-12'!$R:$R,0))</f>
        <v>Monthly</v>
      </c>
      <c r="AU692" s="23" t="str">
        <f>INDEX($J$20:$J$1603,MATCH($AH692,$B$20:$B$1603,0))</f>
        <v/>
      </c>
    </row>
    <row r="693" spans="1:47" x14ac:dyDescent="0.25">
      <c r="A693" t="s">
        <v>773</v>
      </c>
      <c r="B693" t="s">
        <v>774</v>
      </c>
      <c r="C693" t="s">
        <v>17</v>
      </c>
      <c r="D693" t="s">
        <v>18</v>
      </c>
      <c r="E693" s="1">
        <v>44621</v>
      </c>
      <c r="F693" s="1">
        <v>44651</v>
      </c>
      <c r="G693" t="s">
        <v>19</v>
      </c>
      <c r="H693">
        <v>75</v>
      </c>
      <c r="I693" s="23" t="str">
        <f>IF(AND(E693&lt;=EOMONTH('Step 1'!$C$7,0),F693&gt;='Step 1'!$C$7),"Yes","No")</f>
        <v>No</v>
      </c>
      <c r="J693" s="23" t="str">
        <f>IF(I693="Yes",IF(COUNTIFS($B$21:$B693,B693,$I$21:$I693,"Yes")=1,"Yes",""),"")</f>
        <v/>
      </c>
      <c r="K693" s="23" t="str">
        <f>IF(J693="Yes",IF(COUNTIFS($B:$B,B693,$F:$F,"&gt;="&amp;'Step 1'!$C$8)&gt;0,"Retained","Churned"),"")</f>
        <v/>
      </c>
      <c r="L693" s="24">
        <f>_xlfn.MINIFS($E:$E,$B:$B,B693)</f>
        <v>44621</v>
      </c>
      <c r="M693" s="24" t="str">
        <f>INDEX($C:$C,MATCH($L693,$E:$E,0))</f>
        <v>Basic</v>
      </c>
      <c r="N693" s="24" t="str">
        <f>INDEX($D:$D,MATCH($L693,$E:$E,0))</f>
        <v>Monthly</v>
      </c>
      <c r="O693" s="23" t="str">
        <f>INDEX('Step 2-12'!$W:$W,MATCH('Step 2-12'!$B693,'Step 2-12'!$R:$R,0))</f>
        <v>Healthcare</v>
      </c>
      <c r="P693" s="23" t="str">
        <f>INDEX('Step 2-12'!$Z:$Z,MATCH('Step 2-12'!$B693,'Step 2-12'!$R:$R,0))</f>
        <v>Paid Search</v>
      </c>
      <c r="AG693" t="s">
        <v>2485</v>
      </c>
      <c r="AH693" t="s">
        <v>879</v>
      </c>
      <c r="AI693" t="s">
        <v>883</v>
      </c>
      <c r="AJ693" s="1">
        <v>45287</v>
      </c>
      <c r="AK693" t="s">
        <v>17</v>
      </c>
      <c r="AL693" t="s">
        <v>18</v>
      </c>
      <c r="AM693">
        <v>75</v>
      </c>
      <c r="AN693">
        <v>60</v>
      </c>
      <c r="AO693" s="24" t="str">
        <f>INDEX('Step 2-12'!$Z:$Z,MATCH('Step 2-12'!$AH693,'Step 2-12'!$R:$R,0))</f>
        <v>Social Media</v>
      </c>
      <c r="AP693" s="24" t="str">
        <f>INDEX('Step 2-12'!$V:$V,MATCH('Step 2-12'!$AH693,'Step 2-12'!$R:$R,0))</f>
        <v>North America</v>
      </c>
      <c r="AQ693" s="24" t="str">
        <f>INDEX('Step 2-12'!$W:$W,MATCH('Step 2-12'!$AH693,'Step 2-12'!$R:$R,0))</f>
        <v>Other</v>
      </c>
      <c r="AR693" s="24" t="str">
        <f>INDEX('Step 2-12'!$X:$X,MATCH('Step 2-12'!$AH693,'Step 2-12'!$R:$R,0))</f>
        <v>SMBs</v>
      </c>
      <c r="AS693" s="23" t="str">
        <f>INDEX('Step 2-12'!$AA:$AA,MATCH('Step 2-12'!$AH693,'Step 2-12'!$R:$R,0))</f>
        <v>Basic</v>
      </c>
      <c r="AT693" s="23" t="str">
        <f>INDEX('Step 2-12'!$AB:$AB,MATCH('Step 2-12'!$AH693,'Step 2-12'!$R:$R,0))</f>
        <v>Monthly</v>
      </c>
      <c r="AU693" s="23" t="str">
        <f>INDEX($J$20:$J$1603,MATCH($AH693,$B$20:$B$1603,0))</f>
        <v/>
      </c>
    </row>
    <row r="694" spans="1:47" x14ac:dyDescent="0.25">
      <c r="A694" t="s">
        <v>775</v>
      </c>
      <c r="B694" t="s">
        <v>774</v>
      </c>
      <c r="C694" t="s">
        <v>17</v>
      </c>
      <c r="D694" t="s">
        <v>18</v>
      </c>
      <c r="E694" s="1">
        <v>44652</v>
      </c>
      <c r="F694" s="1">
        <v>44682</v>
      </c>
      <c r="G694" t="s">
        <v>19</v>
      </c>
      <c r="H694">
        <v>75</v>
      </c>
      <c r="I694" s="23" t="str">
        <f>IF(AND(E694&lt;=EOMONTH('Step 1'!$C$7,0),F694&gt;='Step 1'!$C$7),"Yes","No")</f>
        <v>No</v>
      </c>
      <c r="J694" s="23" t="str">
        <f>IF(I694="Yes",IF(COUNTIFS($B$21:$B694,B694,$I$21:$I694,"Yes")=1,"Yes",""),"")</f>
        <v/>
      </c>
      <c r="K694" s="23" t="str">
        <f>IF(J694="Yes",IF(COUNTIFS($B:$B,B694,$F:$F,"&gt;="&amp;'Step 1'!$C$8)&gt;0,"Retained","Churned"),"")</f>
        <v/>
      </c>
      <c r="L694" s="24">
        <f>_xlfn.MINIFS($E:$E,$B:$B,B694)</f>
        <v>44621</v>
      </c>
      <c r="M694" s="24" t="str">
        <f>INDEX($C:$C,MATCH($L694,$E:$E,0))</f>
        <v>Basic</v>
      </c>
      <c r="N694" s="24" t="str">
        <f>INDEX($D:$D,MATCH($L694,$E:$E,0))</f>
        <v>Monthly</v>
      </c>
      <c r="O694" s="23" t="str">
        <f>INDEX('Step 2-12'!$W:$W,MATCH('Step 2-12'!$B694,'Step 2-12'!$R:$R,0))</f>
        <v>Healthcare</v>
      </c>
      <c r="P694" s="23" t="str">
        <f>INDEX('Step 2-12'!$Z:$Z,MATCH('Step 2-12'!$B694,'Step 2-12'!$R:$R,0))</f>
        <v>Paid Search</v>
      </c>
      <c r="AG694" t="s">
        <v>2486</v>
      </c>
      <c r="AH694" t="s">
        <v>879</v>
      </c>
      <c r="AI694" t="s">
        <v>884</v>
      </c>
      <c r="AJ694" s="1">
        <v>45318</v>
      </c>
      <c r="AK694" t="s">
        <v>17</v>
      </c>
      <c r="AL694" t="s">
        <v>18</v>
      </c>
      <c r="AM694">
        <v>75</v>
      </c>
      <c r="AN694">
        <v>60</v>
      </c>
      <c r="AO694" s="24" t="str">
        <f>INDEX('Step 2-12'!$Z:$Z,MATCH('Step 2-12'!$AH694,'Step 2-12'!$R:$R,0))</f>
        <v>Social Media</v>
      </c>
      <c r="AP694" s="24" t="str">
        <f>INDEX('Step 2-12'!$V:$V,MATCH('Step 2-12'!$AH694,'Step 2-12'!$R:$R,0))</f>
        <v>North America</v>
      </c>
      <c r="AQ694" s="24" t="str">
        <f>INDEX('Step 2-12'!$W:$W,MATCH('Step 2-12'!$AH694,'Step 2-12'!$R:$R,0))</f>
        <v>Other</v>
      </c>
      <c r="AR694" s="24" t="str">
        <f>INDEX('Step 2-12'!$X:$X,MATCH('Step 2-12'!$AH694,'Step 2-12'!$R:$R,0))</f>
        <v>SMBs</v>
      </c>
      <c r="AS694" s="23" t="str">
        <f>INDEX('Step 2-12'!$AA:$AA,MATCH('Step 2-12'!$AH694,'Step 2-12'!$R:$R,0))</f>
        <v>Basic</v>
      </c>
      <c r="AT694" s="23" t="str">
        <f>INDEX('Step 2-12'!$AB:$AB,MATCH('Step 2-12'!$AH694,'Step 2-12'!$R:$R,0))</f>
        <v>Monthly</v>
      </c>
      <c r="AU694" s="23" t="str">
        <f>INDEX($J$20:$J$1603,MATCH($AH694,$B$20:$B$1603,0))</f>
        <v/>
      </c>
    </row>
    <row r="695" spans="1:47" x14ac:dyDescent="0.25">
      <c r="A695" t="s">
        <v>776</v>
      </c>
      <c r="B695" t="s">
        <v>774</v>
      </c>
      <c r="C695" t="s">
        <v>17</v>
      </c>
      <c r="D695" t="s">
        <v>18</v>
      </c>
      <c r="E695" s="1">
        <v>44683</v>
      </c>
      <c r="F695" s="1">
        <v>44713</v>
      </c>
      <c r="G695" t="s">
        <v>19</v>
      </c>
      <c r="H695">
        <v>75</v>
      </c>
      <c r="I695" s="23" t="str">
        <f>IF(AND(E695&lt;=EOMONTH('Step 1'!$C$7,0),F695&gt;='Step 1'!$C$7),"Yes","No")</f>
        <v>No</v>
      </c>
      <c r="J695" s="23" t="str">
        <f>IF(I695="Yes",IF(COUNTIFS($B$21:$B695,B695,$I$21:$I695,"Yes")=1,"Yes",""),"")</f>
        <v/>
      </c>
      <c r="K695" s="23" t="str">
        <f>IF(J695="Yes",IF(COUNTIFS($B:$B,B695,$F:$F,"&gt;="&amp;'Step 1'!$C$8)&gt;0,"Retained","Churned"),"")</f>
        <v/>
      </c>
      <c r="L695" s="24">
        <f>_xlfn.MINIFS($E:$E,$B:$B,B695)</f>
        <v>44621</v>
      </c>
      <c r="M695" s="24" t="str">
        <f>INDEX($C:$C,MATCH($L695,$E:$E,0))</f>
        <v>Basic</v>
      </c>
      <c r="N695" s="24" t="str">
        <f>INDEX($D:$D,MATCH($L695,$E:$E,0))</f>
        <v>Monthly</v>
      </c>
      <c r="O695" s="23" t="str">
        <f>INDEX('Step 2-12'!$W:$W,MATCH('Step 2-12'!$B695,'Step 2-12'!$R:$R,0))</f>
        <v>Healthcare</v>
      </c>
      <c r="P695" s="23" t="str">
        <f>INDEX('Step 2-12'!$Z:$Z,MATCH('Step 2-12'!$B695,'Step 2-12'!$R:$R,0))</f>
        <v>Paid Search</v>
      </c>
      <c r="AG695" t="s">
        <v>2487</v>
      </c>
      <c r="AH695" t="s">
        <v>879</v>
      </c>
      <c r="AI695" t="s">
        <v>885</v>
      </c>
      <c r="AJ695" s="1">
        <v>45349</v>
      </c>
      <c r="AK695" t="s">
        <v>17</v>
      </c>
      <c r="AL695" t="s">
        <v>18</v>
      </c>
      <c r="AM695">
        <v>75</v>
      </c>
      <c r="AN695">
        <v>60</v>
      </c>
      <c r="AO695" s="24" t="str">
        <f>INDEX('Step 2-12'!$Z:$Z,MATCH('Step 2-12'!$AH695,'Step 2-12'!$R:$R,0))</f>
        <v>Social Media</v>
      </c>
      <c r="AP695" s="24" t="str">
        <f>INDEX('Step 2-12'!$V:$V,MATCH('Step 2-12'!$AH695,'Step 2-12'!$R:$R,0))</f>
        <v>North America</v>
      </c>
      <c r="AQ695" s="24" t="str">
        <f>INDEX('Step 2-12'!$W:$W,MATCH('Step 2-12'!$AH695,'Step 2-12'!$R:$R,0))</f>
        <v>Other</v>
      </c>
      <c r="AR695" s="24" t="str">
        <f>INDEX('Step 2-12'!$X:$X,MATCH('Step 2-12'!$AH695,'Step 2-12'!$R:$R,0))</f>
        <v>SMBs</v>
      </c>
      <c r="AS695" s="23" t="str">
        <f>INDEX('Step 2-12'!$AA:$AA,MATCH('Step 2-12'!$AH695,'Step 2-12'!$R:$R,0))</f>
        <v>Basic</v>
      </c>
      <c r="AT695" s="23" t="str">
        <f>INDEX('Step 2-12'!$AB:$AB,MATCH('Step 2-12'!$AH695,'Step 2-12'!$R:$R,0))</f>
        <v>Monthly</v>
      </c>
      <c r="AU695" s="23" t="str">
        <f>INDEX($J$20:$J$1603,MATCH($AH695,$B$20:$B$1603,0))</f>
        <v/>
      </c>
    </row>
    <row r="696" spans="1:47" x14ac:dyDescent="0.25">
      <c r="A696" t="s">
        <v>777</v>
      </c>
      <c r="B696" t="s">
        <v>774</v>
      </c>
      <c r="C696" t="s">
        <v>17</v>
      </c>
      <c r="D696" t="s">
        <v>18</v>
      </c>
      <c r="E696" s="1">
        <v>44714</v>
      </c>
      <c r="F696" s="1">
        <v>44744</v>
      </c>
      <c r="G696" t="s">
        <v>19</v>
      </c>
      <c r="H696">
        <v>75</v>
      </c>
      <c r="I696" s="23" t="str">
        <f>IF(AND(E696&lt;=EOMONTH('Step 1'!$C$7,0),F696&gt;='Step 1'!$C$7),"Yes","No")</f>
        <v>No</v>
      </c>
      <c r="J696" s="23" t="str">
        <f>IF(I696="Yes",IF(COUNTIFS($B$21:$B696,B696,$I$21:$I696,"Yes")=1,"Yes",""),"")</f>
        <v/>
      </c>
      <c r="K696" s="23" t="str">
        <f>IF(J696="Yes",IF(COUNTIFS($B:$B,B696,$F:$F,"&gt;="&amp;'Step 1'!$C$8)&gt;0,"Retained","Churned"),"")</f>
        <v/>
      </c>
      <c r="L696" s="24">
        <f>_xlfn.MINIFS($E:$E,$B:$B,B696)</f>
        <v>44621</v>
      </c>
      <c r="M696" s="24" t="str">
        <f>INDEX($C:$C,MATCH($L696,$E:$E,0))</f>
        <v>Basic</v>
      </c>
      <c r="N696" s="24" t="str">
        <f>INDEX($D:$D,MATCH($L696,$E:$E,0))</f>
        <v>Monthly</v>
      </c>
      <c r="O696" s="23" t="str">
        <f>INDEX('Step 2-12'!$W:$W,MATCH('Step 2-12'!$B696,'Step 2-12'!$R:$R,0))</f>
        <v>Healthcare</v>
      </c>
      <c r="P696" s="23" t="str">
        <f>INDEX('Step 2-12'!$Z:$Z,MATCH('Step 2-12'!$B696,'Step 2-12'!$R:$R,0))</f>
        <v>Paid Search</v>
      </c>
      <c r="AG696" t="s">
        <v>2488</v>
      </c>
      <c r="AH696" t="s">
        <v>879</v>
      </c>
      <c r="AI696" t="s">
        <v>885</v>
      </c>
      <c r="AJ696" s="1">
        <v>45378</v>
      </c>
      <c r="AK696" t="s">
        <v>17</v>
      </c>
      <c r="AL696" t="s">
        <v>18</v>
      </c>
      <c r="AM696">
        <v>75</v>
      </c>
      <c r="AN696">
        <v>60</v>
      </c>
      <c r="AO696" s="24" t="str">
        <f>INDEX('Step 2-12'!$Z:$Z,MATCH('Step 2-12'!$AH696,'Step 2-12'!$R:$R,0))</f>
        <v>Social Media</v>
      </c>
      <c r="AP696" s="24" t="str">
        <f>INDEX('Step 2-12'!$V:$V,MATCH('Step 2-12'!$AH696,'Step 2-12'!$R:$R,0))</f>
        <v>North America</v>
      </c>
      <c r="AQ696" s="24" t="str">
        <f>INDEX('Step 2-12'!$W:$W,MATCH('Step 2-12'!$AH696,'Step 2-12'!$R:$R,0))</f>
        <v>Other</v>
      </c>
      <c r="AR696" s="24" t="str">
        <f>INDEX('Step 2-12'!$X:$X,MATCH('Step 2-12'!$AH696,'Step 2-12'!$R:$R,0))</f>
        <v>SMBs</v>
      </c>
      <c r="AS696" s="23" t="str">
        <f>INDEX('Step 2-12'!$AA:$AA,MATCH('Step 2-12'!$AH696,'Step 2-12'!$R:$R,0))</f>
        <v>Basic</v>
      </c>
      <c r="AT696" s="23" t="str">
        <f>INDEX('Step 2-12'!$AB:$AB,MATCH('Step 2-12'!$AH696,'Step 2-12'!$R:$R,0))</f>
        <v>Monthly</v>
      </c>
      <c r="AU696" s="23" t="str">
        <f>INDEX($J$20:$J$1603,MATCH($AH696,$B$20:$B$1603,0))</f>
        <v/>
      </c>
    </row>
    <row r="697" spans="1:47" x14ac:dyDescent="0.25">
      <c r="A697" t="s">
        <v>778</v>
      </c>
      <c r="B697" t="s">
        <v>774</v>
      </c>
      <c r="C697" t="s">
        <v>17</v>
      </c>
      <c r="D697" t="s">
        <v>18</v>
      </c>
      <c r="E697" s="1">
        <v>44745</v>
      </c>
      <c r="F697" s="1">
        <v>44761</v>
      </c>
      <c r="G697" t="s">
        <v>47</v>
      </c>
      <c r="H697">
        <v>75</v>
      </c>
      <c r="I697" s="23" t="str">
        <f>IF(AND(E697&lt;=EOMONTH('Step 1'!$C$7,0),F697&gt;='Step 1'!$C$7),"Yes","No")</f>
        <v>No</v>
      </c>
      <c r="J697" s="23" t="str">
        <f>IF(I697="Yes",IF(COUNTIFS($B$21:$B697,B697,$I$21:$I697,"Yes")=1,"Yes",""),"")</f>
        <v/>
      </c>
      <c r="K697" s="23" t="str">
        <f>IF(J697="Yes",IF(COUNTIFS($B:$B,B697,$F:$F,"&gt;="&amp;'Step 1'!$C$8)&gt;0,"Retained","Churned"),"")</f>
        <v/>
      </c>
      <c r="L697" s="24">
        <f>_xlfn.MINIFS($E:$E,$B:$B,B697)</f>
        <v>44621</v>
      </c>
      <c r="M697" s="24" t="str">
        <f>INDEX($C:$C,MATCH($L697,$E:$E,0))</f>
        <v>Basic</v>
      </c>
      <c r="N697" s="24" t="str">
        <f>INDEX($D:$D,MATCH($L697,$E:$E,0))</f>
        <v>Monthly</v>
      </c>
      <c r="O697" s="23" t="str">
        <f>INDEX('Step 2-12'!$W:$W,MATCH('Step 2-12'!$B697,'Step 2-12'!$R:$R,0))</f>
        <v>Healthcare</v>
      </c>
      <c r="P697" s="23" t="str">
        <f>INDEX('Step 2-12'!$Z:$Z,MATCH('Step 2-12'!$B697,'Step 2-12'!$R:$R,0))</f>
        <v>Paid Search</v>
      </c>
      <c r="AG697" t="s">
        <v>2489</v>
      </c>
      <c r="AH697" t="s">
        <v>879</v>
      </c>
      <c r="AI697" t="s">
        <v>886</v>
      </c>
      <c r="AJ697" s="1">
        <v>45380</v>
      </c>
      <c r="AK697" t="s">
        <v>17</v>
      </c>
      <c r="AL697" t="s">
        <v>18</v>
      </c>
      <c r="AM697">
        <v>75</v>
      </c>
      <c r="AN697">
        <v>60</v>
      </c>
      <c r="AO697" s="24" t="str">
        <f>INDEX('Step 2-12'!$Z:$Z,MATCH('Step 2-12'!$AH697,'Step 2-12'!$R:$R,0))</f>
        <v>Social Media</v>
      </c>
      <c r="AP697" s="24" t="str">
        <f>INDEX('Step 2-12'!$V:$V,MATCH('Step 2-12'!$AH697,'Step 2-12'!$R:$R,0))</f>
        <v>North America</v>
      </c>
      <c r="AQ697" s="24" t="str">
        <f>INDEX('Step 2-12'!$W:$W,MATCH('Step 2-12'!$AH697,'Step 2-12'!$R:$R,0))</f>
        <v>Other</v>
      </c>
      <c r="AR697" s="24" t="str">
        <f>INDEX('Step 2-12'!$X:$X,MATCH('Step 2-12'!$AH697,'Step 2-12'!$R:$R,0))</f>
        <v>SMBs</v>
      </c>
      <c r="AS697" s="23" t="str">
        <f>INDEX('Step 2-12'!$AA:$AA,MATCH('Step 2-12'!$AH697,'Step 2-12'!$R:$R,0))</f>
        <v>Basic</v>
      </c>
      <c r="AT697" s="23" t="str">
        <f>INDEX('Step 2-12'!$AB:$AB,MATCH('Step 2-12'!$AH697,'Step 2-12'!$R:$R,0))</f>
        <v>Monthly</v>
      </c>
      <c r="AU697" s="23" t="str">
        <f>INDEX($J$20:$J$1603,MATCH($AH697,$B$20:$B$1603,0))</f>
        <v/>
      </c>
    </row>
    <row r="698" spans="1:47" x14ac:dyDescent="0.25">
      <c r="A698" t="s">
        <v>779</v>
      </c>
      <c r="B698" t="s">
        <v>780</v>
      </c>
      <c r="C698" t="s">
        <v>17</v>
      </c>
      <c r="D698" t="s">
        <v>18</v>
      </c>
      <c r="E698" s="1">
        <v>45470</v>
      </c>
      <c r="F698" s="1">
        <v>45500</v>
      </c>
      <c r="G698" t="s">
        <v>19</v>
      </c>
      <c r="H698">
        <v>75</v>
      </c>
      <c r="I698" s="23" t="str">
        <f>IF(AND(E698&lt;=EOMONTH('Step 1'!$C$7,0),F698&gt;='Step 1'!$C$7),"Yes","No")</f>
        <v>No</v>
      </c>
      <c r="J698" s="23" t="str">
        <f>IF(I698="Yes",IF(COUNTIFS($B$21:$B698,B698,$I$21:$I698,"Yes")=1,"Yes",""),"")</f>
        <v/>
      </c>
      <c r="K698" s="23" t="str">
        <f>IF(J698="Yes",IF(COUNTIFS($B:$B,B698,$F:$F,"&gt;="&amp;'Step 1'!$C$8)&gt;0,"Retained","Churned"),"")</f>
        <v/>
      </c>
      <c r="L698" s="24">
        <f>_xlfn.MINIFS($E:$E,$B:$B,B698)</f>
        <v>45470</v>
      </c>
      <c r="M698" s="24" t="str">
        <f>INDEX($C:$C,MATCH($L698,$E:$E,0))</f>
        <v>Basic</v>
      </c>
      <c r="N698" s="24" t="str">
        <f>INDEX($D:$D,MATCH($L698,$E:$E,0))</f>
        <v>Monthly</v>
      </c>
      <c r="O698" s="23" t="str">
        <f>INDEX('Step 2-12'!$W:$W,MATCH('Step 2-12'!$B698,'Step 2-12'!$R:$R,0))</f>
        <v>Healthcare</v>
      </c>
      <c r="P698" s="23" t="str">
        <f>INDEX('Step 2-12'!$Z:$Z,MATCH('Step 2-12'!$B698,'Step 2-12'!$R:$R,0))</f>
        <v>Social Media</v>
      </c>
      <c r="AG698" t="s">
        <v>2490</v>
      </c>
      <c r="AH698" t="s">
        <v>879</v>
      </c>
      <c r="AI698" t="s">
        <v>887</v>
      </c>
      <c r="AJ698" s="1">
        <v>45411</v>
      </c>
      <c r="AK698" t="s">
        <v>17</v>
      </c>
      <c r="AL698" t="s">
        <v>18</v>
      </c>
      <c r="AM698">
        <v>75</v>
      </c>
      <c r="AN698">
        <v>60</v>
      </c>
      <c r="AO698" s="24" t="str">
        <f>INDEX('Step 2-12'!$Z:$Z,MATCH('Step 2-12'!$AH698,'Step 2-12'!$R:$R,0))</f>
        <v>Social Media</v>
      </c>
      <c r="AP698" s="24" t="str">
        <f>INDEX('Step 2-12'!$V:$V,MATCH('Step 2-12'!$AH698,'Step 2-12'!$R:$R,0))</f>
        <v>North America</v>
      </c>
      <c r="AQ698" s="24" t="str">
        <f>INDEX('Step 2-12'!$W:$W,MATCH('Step 2-12'!$AH698,'Step 2-12'!$R:$R,0))</f>
        <v>Other</v>
      </c>
      <c r="AR698" s="24" t="str">
        <f>INDEX('Step 2-12'!$X:$X,MATCH('Step 2-12'!$AH698,'Step 2-12'!$R:$R,0))</f>
        <v>SMBs</v>
      </c>
      <c r="AS698" s="23" t="str">
        <f>INDEX('Step 2-12'!$AA:$AA,MATCH('Step 2-12'!$AH698,'Step 2-12'!$R:$R,0))</f>
        <v>Basic</v>
      </c>
      <c r="AT698" s="23" t="str">
        <f>INDEX('Step 2-12'!$AB:$AB,MATCH('Step 2-12'!$AH698,'Step 2-12'!$R:$R,0))</f>
        <v>Monthly</v>
      </c>
      <c r="AU698" s="23" t="str">
        <f>INDEX($J$20:$J$1603,MATCH($AH698,$B$20:$B$1603,0))</f>
        <v/>
      </c>
    </row>
    <row r="699" spans="1:47" x14ac:dyDescent="0.25">
      <c r="A699" t="s">
        <v>781</v>
      </c>
      <c r="B699" t="s">
        <v>780</v>
      </c>
      <c r="C699" t="s">
        <v>17</v>
      </c>
      <c r="D699" t="s">
        <v>18</v>
      </c>
      <c r="E699" s="1">
        <v>45501</v>
      </c>
      <c r="F699" s="1">
        <v>45531</v>
      </c>
      <c r="G699" t="s">
        <v>73</v>
      </c>
      <c r="H699">
        <v>75</v>
      </c>
      <c r="I699" s="23" t="str">
        <f>IF(AND(E699&lt;=EOMONTH('Step 1'!$C$7,0),F699&gt;='Step 1'!$C$7),"Yes","No")</f>
        <v>No</v>
      </c>
      <c r="J699" s="23" t="str">
        <f>IF(I699="Yes",IF(COUNTIFS($B$21:$B699,B699,$I$21:$I699,"Yes")=1,"Yes",""),"")</f>
        <v/>
      </c>
      <c r="K699" s="23" t="str">
        <f>IF(J699="Yes",IF(COUNTIFS($B:$B,B699,$F:$F,"&gt;="&amp;'Step 1'!$C$8)&gt;0,"Retained","Churned"),"")</f>
        <v/>
      </c>
      <c r="L699" s="24">
        <f>_xlfn.MINIFS($E:$E,$B:$B,B699)</f>
        <v>45470</v>
      </c>
      <c r="M699" s="24" t="str">
        <f>INDEX($C:$C,MATCH($L699,$E:$E,0))</f>
        <v>Basic</v>
      </c>
      <c r="N699" s="24" t="str">
        <f>INDEX($D:$D,MATCH($L699,$E:$E,0))</f>
        <v>Monthly</v>
      </c>
      <c r="O699" s="23" t="str">
        <f>INDEX('Step 2-12'!$W:$W,MATCH('Step 2-12'!$B699,'Step 2-12'!$R:$R,0))</f>
        <v>Healthcare</v>
      </c>
      <c r="P699" s="23" t="str">
        <f>INDEX('Step 2-12'!$Z:$Z,MATCH('Step 2-12'!$B699,'Step 2-12'!$R:$R,0))</f>
        <v>Social Media</v>
      </c>
      <c r="AG699" t="s">
        <v>2491</v>
      </c>
      <c r="AH699" t="s">
        <v>879</v>
      </c>
      <c r="AI699" t="s">
        <v>887</v>
      </c>
      <c r="AJ699" s="1">
        <v>45441</v>
      </c>
      <c r="AK699" t="s">
        <v>17</v>
      </c>
      <c r="AL699" t="s">
        <v>18</v>
      </c>
      <c r="AM699">
        <v>75</v>
      </c>
      <c r="AN699">
        <v>60</v>
      </c>
      <c r="AO699" s="24" t="str">
        <f>INDEX('Step 2-12'!$Z:$Z,MATCH('Step 2-12'!$AH699,'Step 2-12'!$R:$R,0))</f>
        <v>Social Media</v>
      </c>
      <c r="AP699" s="24" t="str">
        <f>INDEX('Step 2-12'!$V:$V,MATCH('Step 2-12'!$AH699,'Step 2-12'!$R:$R,0))</f>
        <v>North America</v>
      </c>
      <c r="AQ699" s="24" t="str">
        <f>INDEX('Step 2-12'!$W:$W,MATCH('Step 2-12'!$AH699,'Step 2-12'!$R:$R,0))</f>
        <v>Other</v>
      </c>
      <c r="AR699" s="24" t="str">
        <f>INDEX('Step 2-12'!$X:$X,MATCH('Step 2-12'!$AH699,'Step 2-12'!$R:$R,0))</f>
        <v>SMBs</v>
      </c>
      <c r="AS699" s="23" t="str">
        <f>INDEX('Step 2-12'!$AA:$AA,MATCH('Step 2-12'!$AH699,'Step 2-12'!$R:$R,0))</f>
        <v>Basic</v>
      </c>
      <c r="AT699" s="23" t="str">
        <f>INDEX('Step 2-12'!$AB:$AB,MATCH('Step 2-12'!$AH699,'Step 2-12'!$R:$R,0))</f>
        <v>Monthly</v>
      </c>
      <c r="AU699" s="23" t="str">
        <f>INDEX($J$20:$J$1603,MATCH($AH699,$B$20:$B$1603,0))</f>
        <v/>
      </c>
    </row>
    <row r="700" spans="1:47" x14ac:dyDescent="0.25">
      <c r="A700" t="s">
        <v>782</v>
      </c>
      <c r="B700" t="s">
        <v>780</v>
      </c>
      <c r="C700" t="s">
        <v>50</v>
      </c>
      <c r="D700" t="s">
        <v>18</v>
      </c>
      <c r="E700" s="1">
        <v>45532</v>
      </c>
      <c r="F700" s="1">
        <v>45562</v>
      </c>
      <c r="G700" t="s">
        <v>19</v>
      </c>
      <c r="H700">
        <v>135</v>
      </c>
      <c r="I700" s="23" t="str">
        <f>IF(AND(E700&lt;=EOMONTH('Step 1'!$C$7,0),F700&gt;='Step 1'!$C$7),"Yes","No")</f>
        <v>No</v>
      </c>
      <c r="J700" s="23" t="str">
        <f>IF(I700="Yes",IF(COUNTIFS($B$21:$B700,B700,$I$21:$I700,"Yes")=1,"Yes",""),"")</f>
        <v/>
      </c>
      <c r="K700" s="23" t="str">
        <f>IF(J700="Yes",IF(COUNTIFS($B:$B,B700,$F:$F,"&gt;="&amp;'Step 1'!$C$8)&gt;0,"Retained","Churned"),"")</f>
        <v/>
      </c>
      <c r="L700" s="24">
        <f>_xlfn.MINIFS($E:$E,$B:$B,B700)</f>
        <v>45470</v>
      </c>
      <c r="M700" s="24" t="str">
        <f>INDEX($C:$C,MATCH($L700,$E:$E,0))</f>
        <v>Basic</v>
      </c>
      <c r="N700" s="24" t="str">
        <f>INDEX($D:$D,MATCH($L700,$E:$E,0))</f>
        <v>Monthly</v>
      </c>
      <c r="O700" s="23" t="str">
        <f>INDEX('Step 2-12'!$W:$W,MATCH('Step 2-12'!$B700,'Step 2-12'!$R:$R,0))</f>
        <v>Healthcare</v>
      </c>
      <c r="P700" s="23" t="str">
        <f>INDEX('Step 2-12'!$Z:$Z,MATCH('Step 2-12'!$B700,'Step 2-12'!$R:$R,0))</f>
        <v>Social Media</v>
      </c>
      <c r="AG700" t="s">
        <v>2492</v>
      </c>
      <c r="AH700" t="s">
        <v>879</v>
      </c>
      <c r="AI700" t="s">
        <v>888</v>
      </c>
      <c r="AJ700" s="1">
        <v>45442</v>
      </c>
      <c r="AK700" t="s">
        <v>17</v>
      </c>
      <c r="AL700" t="s">
        <v>18</v>
      </c>
      <c r="AM700">
        <v>75</v>
      </c>
      <c r="AN700">
        <v>60</v>
      </c>
      <c r="AO700" s="24" t="str">
        <f>INDEX('Step 2-12'!$Z:$Z,MATCH('Step 2-12'!$AH700,'Step 2-12'!$R:$R,0))</f>
        <v>Social Media</v>
      </c>
      <c r="AP700" s="24" t="str">
        <f>INDEX('Step 2-12'!$V:$V,MATCH('Step 2-12'!$AH700,'Step 2-12'!$R:$R,0))</f>
        <v>North America</v>
      </c>
      <c r="AQ700" s="24" t="str">
        <f>INDEX('Step 2-12'!$W:$W,MATCH('Step 2-12'!$AH700,'Step 2-12'!$R:$R,0))</f>
        <v>Other</v>
      </c>
      <c r="AR700" s="24" t="str">
        <f>INDEX('Step 2-12'!$X:$X,MATCH('Step 2-12'!$AH700,'Step 2-12'!$R:$R,0))</f>
        <v>SMBs</v>
      </c>
      <c r="AS700" s="23" t="str">
        <f>INDEX('Step 2-12'!$AA:$AA,MATCH('Step 2-12'!$AH700,'Step 2-12'!$R:$R,0))</f>
        <v>Basic</v>
      </c>
      <c r="AT700" s="23" t="str">
        <f>INDEX('Step 2-12'!$AB:$AB,MATCH('Step 2-12'!$AH700,'Step 2-12'!$R:$R,0))</f>
        <v>Monthly</v>
      </c>
      <c r="AU700" s="23" t="str">
        <f>INDEX($J$20:$J$1603,MATCH($AH700,$B$20:$B$1603,0))</f>
        <v/>
      </c>
    </row>
    <row r="701" spans="1:47" x14ac:dyDescent="0.25">
      <c r="A701" t="s">
        <v>783</v>
      </c>
      <c r="B701" t="s">
        <v>780</v>
      </c>
      <c r="C701" t="s">
        <v>50</v>
      </c>
      <c r="D701" t="s">
        <v>18</v>
      </c>
      <c r="E701" s="1">
        <v>45563</v>
      </c>
      <c r="F701" s="1">
        <v>45593</v>
      </c>
      <c r="G701" t="s">
        <v>19</v>
      </c>
      <c r="H701">
        <v>135</v>
      </c>
      <c r="I701" s="23" t="str">
        <f>IF(AND(E701&lt;=EOMONTH('Step 1'!$C$7,0),F701&gt;='Step 1'!$C$7),"Yes","No")</f>
        <v>No</v>
      </c>
      <c r="J701" s="23" t="str">
        <f>IF(I701="Yes",IF(COUNTIFS($B$21:$B701,B701,$I$21:$I701,"Yes")=1,"Yes",""),"")</f>
        <v/>
      </c>
      <c r="K701" s="23" t="str">
        <f>IF(J701="Yes",IF(COUNTIFS($B:$B,B701,$F:$F,"&gt;="&amp;'Step 1'!$C$8)&gt;0,"Retained","Churned"),"")</f>
        <v/>
      </c>
      <c r="L701" s="24">
        <f>_xlfn.MINIFS($E:$E,$B:$B,B701)</f>
        <v>45470</v>
      </c>
      <c r="M701" s="24" t="str">
        <f>INDEX($C:$C,MATCH($L701,$E:$E,0))</f>
        <v>Basic</v>
      </c>
      <c r="N701" s="24" t="str">
        <f>INDEX($D:$D,MATCH($L701,$E:$E,0))</f>
        <v>Monthly</v>
      </c>
      <c r="O701" s="23" t="str">
        <f>INDEX('Step 2-12'!$W:$W,MATCH('Step 2-12'!$B701,'Step 2-12'!$R:$R,0))</f>
        <v>Healthcare</v>
      </c>
      <c r="P701" s="23" t="str">
        <f>INDEX('Step 2-12'!$Z:$Z,MATCH('Step 2-12'!$B701,'Step 2-12'!$R:$R,0))</f>
        <v>Social Media</v>
      </c>
      <c r="AG701" t="s">
        <v>2493</v>
      </c>
      <c r="AH701" t="s">
        <v>879</v>
      </c>
      <c r="AI701" t="s">
        <v>889</v>
      </c>
      <c r="AJ701" s="1">
        <v>45473</v>
      </c>
      <c r="AK701" t="s">
        <v>17</v>
      </c>
      <c r="AL701" t="s">
        <v>18</v>
      </c>
      <c r="AM701">
        <v>75</v>
      </c>
      <c r="AN701">
        <v>60</v>
      </c>
      <c r="AO701" s="24" t="str">
        <f>INDEX('Step 2-12'!$Z:$Z,MATCH('Step 2-12'!$AH701,'Step 2-12'!$R:$R,0))</f>
        <v>Social Media</v>
      </c>
      <c r="AP701" s="24" t="str">
        <f>INDEX('Step 2-12'!$V:$V,MATCH('Step 2-12'!$AH701,'Step 2-12'!$R:$R,0))</f>
        <v>North America</v>
      </c>
      <c r="AQ701" s="24" t="str">
        <f>INDEX('Step 2-12'!$W:$W,MATCH('Step 2-12'!$AH701,'Step 2-12'!$R:$R,0))</f>
        <v>Other</v>
      </c>
      <c r="AR701" s="24" t="str">
        <f>INDEX('Step 2-12'!$X:$X,MATCH('Step 2-12'!$AH701,'Step 2-12'!$R:$R,0))</f>
        <v>SMBs</v>
      </c>
      <c r="AS701" s="23" t="str">
        <f>INDEX('Step 2-12'!$AA:$AA,MATCH('Step 2-12'!$AH701,'Step 2-12'!$R:$R,0))</f>
        <v>Basic</v>
      </c>
      <c r="AT701" s="23" t="str">
        <f>INDEX('Step 2-12'!$AB:$AB,MATCH('Step 2-12'!$AH701,'Step 2-12'!$R:$R,0))</f>
        <v>Monthly</v>
      </c>
      <c r="AU701" s="23" t="str">
        <f>INDEX($J$20:$J$1603,MATCH($AH701,$B$20:$B$1603,0))</f>
        <v/>
      </c>
    </row>
    <row r="702" spans="1:47" x14ac:dyDescent="0.25">
      <c r="A702" t="s">
        <v>784</v>
      </c>
      <c r="B702" t="s">
        <v>780</v>
      </c>
      <c r="C702" t="s">
        <v>50</v>
      </c>
      <c r="D702" t="s">
        <v>18</v>
      </c>
      <c r="E702" s="1">
        <v>45594</v>
      </c>
      <c r="F702" s="1">
        <v>45624</v>
      </c>
      <c r="G702" t="s">
        <v>19</v>
      </c>
      <c r="H702">
        <v>135</v>
      </c>
      <c r="I702" s="23" t="str">
        <f>IF(AND(E702&lt;=EOMONTH('Step 1'!$C$7,0),F702&gt;='Step 1'!$C$7),"Yes","No")</f>
        <v>No</v>
      </c>
      <c r="J702" s="23" t="str">
        <f>IF(I702="Yes",IF(COUNTIFS($B$21:$B702,B702,$I$21:$I702,"Yes")=1,"Yes",""),"")</f>
        <v/>
      </c>
      <c r="K702" s="23" t="str">
        <f>IF(J702="Yes",IF(COUNTIFS($B:$B,B702,$F:$F,"&gt;="&amp;'Step 1'!$C$8)&gt;0,"Retained","Churned"),"")</f>
        <v/>
      </c>
      <c r="L702" s="24">
        <f>_xlfn.MINIFS($E:$E,$B:$B,B702)</f>
        <v>45470</v>
      </c>
      <c r="M702" s="24" t="str">
        <f>INDEX($C:$C,MATCH($L702,$E:$E,0))</f>
        <v>Basic</v>
      </c>
      <c r="N702" s="24" t="str">
        <f>INDEX($D:$D,MATCH($L702,$E:$E,0))</f>
        <v>Monthly</v>
      </c>
      <c r="O702" s="23" t="str">
        <f>INDEX('Step 2-12'!$W:$W,MATCH('Step 2-12'!$B702,'Step 2-12'!$R:$R,0))</f>
        <v>Healthcare</v>
      </c>
      <c r="P702" s="23" t="str">
        <f>INDEX('Step 2-12'!$Z:$Z,MATCH('Step 2-12'!$B702,'Step 2-12'!$R:$R,0))</f>
        <v>Social Media</v>
      </c>
      <c r="AG702" t="s">
        <v>2494</v>
      </c>
      <c r="AH702" t="s">
        <v>879</v>
      </c>
      <c r="AI702" t="s">
        <v>889</v>
      </c>
      <c r="AJ702" s="1">
        <v>45503</v>
      </c>
      <c r="AK702" t="s">
        <v>17</v>
      </c>
      <c r="AL702" t="s">
        <v>18</v>
      </c>
      <c r="AM702">
        <v>75</v>
      </c>
      <c r="AN702">
        <v>60</v>
      </c>
      <c r="AO702" s="24" t="str">
        <f>INDEX('Step 2-12'!$Z:$Z,MATCH('Step 2-12'!$AH702,'Step 2-12'!$R:$R,0))</f>
        <v>Social Media</v>
      </c>
      <c r="AP702" s="24" t="str">
        <f>INDEX('Step 2-12'!$V:$V,MATCH('Step 2-12'!$AH702,'Step 2-12'!$R:$R,0))</f>
        <v>North America</v>
      </c>
      <c r="AQ702" s="24" t="str">
        <f>INDEX('Step 2-12'!$W:$W,MATCH('Step 2-12'!$AH702,'Step 2-12'!$R:$R,0))</f>
        <v>Other</v>
      </c>
      <c r="AR702" s="24" t="str">
        <f>INDEX('Step 2-12'!$X:$X,MATCH('Step 2-12'!$AH702,'Step 2-12'!$R:$R,0))</f>
        <v>SMBs</v>
      </c>
      <c r="AS702" s="23" t="str">
        <f>INDEX('Step 2-12'!$AA:$AA,MATCH('Step 2-12'!$AH702,'Step 2-12'!$R:$R,0))</f>
        <v>Basic</v>
      </c>
      <c r="AT702" s="23" t="str">
        <f>INDEX('Step 2-12'!$AB:$AB,MATCH('Step 2-12'!$AH702,'Step 2-12'!$R:$R,0))</f>
        <v>Monthly</v>
      </c>
      <c r="AU702" s="23" t="str">
        <f>INDEX($J$20:$J$1603,MATCH($AH702,$B$20:$B$1603,0))</f>
        <v/>
      </c>
    </row>
    <row r="703" spans="1:47" x14ac:dyDescent="0.25">
      <c r="A703" t="s">
        <v>785</v>
      </c>
      <c r="B703" t="s">
        <v>780</v>
      </c>
      <c r="C703" t="s">
        <v>50</v>
      </c>
      <c r="D703" t="s">
        <v>18</v>
      </c>
      <c r="E703" s="1">
        <v>45625</v>
      </c>
      <c r="F703" s="1">
        <v>45655</v>
      </c>
      <c r="G703" t="s">
        <v>19</v>
      </c>
      <c r="H703">
        <v>135</v>
      </c>
      <c r="I703" s="23" t="str">
        <f>IF(AND(E703&lt;=EOMONTH('Step 1'!$C$7,0),F703&gt;='Step 1'!$C$7),"Yes","No")</f>
        <v>No</v>
      </c>
      <c r="J703" s="23" t="str">
        <f>IF(I703="Yes",IF(COUNTIFS($B$21:$B703,B703,$I$21:$I703,"Yes")=1,"Yes",""),"")</f>
        <v/>
      </c>
      <c r="K703" s="23" t="str">
        <f>IF(J703="Yes",IF(COUNTIFS($B:$B,B703,$F:$F,"&gt;="&amp;'Step 1'!$C$8)&gt;0,"Retained","Churned"),"")</f>
        <v/>
      </c>
      <c r="L703" s="24">
        <f>_xlfn.MINIFS($E:$E,$B:$B,B703)</f>
        <v>45470</v>
      </c>
      <c r="M703" s="24" t="str">
        <f>INDEX($C:$C,MATCH($L703,$E:$E,0))</f>
        <v>Basic</v>
      </c>
      <c r="N703" s="24" t="str">
        <f>INDEX($D:$D,MATCH($L703,$E:$E,0))</f>
        <v>Monthly</v>
      </c>
      <c r="O703" s="23" t="str">
        <f>INDEX('Step 2-12'!$W:$W,MATCH('Step 2-12'!$B703,'Step 2-12'!$R:$R,0))</f>
        <v>Healthcare</v>
      </c>
      <c r="P703" s="23" t="str">
        <f>INDEX('Step 2-12'!$Z:$Z,MATCH('Step 2-12'!$B703,'Step 2-12'!$R:$R,0))</f>
        <v>Social Media</v>
      </c>
      <c r="AG703" t="s">
        <v>2495</v>
      </c>
      <c r="AH703" t="s">
        <v>879</v>
      </c>
      <c r="AI703" t="s">
        <v>890</v>
      </c>
      <c r="AJ703" s="1">
        <v>45504</v>
      </c>
      <c r="AK703" t="s">
        <v>17</v>
      </c>
      <c r="AL703" t="s">
        <v>18</v>
      </c>
      <c r="AM703">
        <v>75</v>
      </c>
      <c r="AN703">
        <v>60</v>
      </c>
      <c r="AO703" s="24" t="str">
        <f>INDEX('Step 2-12'!$Z:$Z,MATCH('Step 2-12'!$AH703,'Step 2-12'!$R:$R,0))</f>
        <v>Social Media</v>
      </c>
      <c r="AP703" s="24" t="str">
        <f>INDEX('Step 2-12'!$V:$V,MATCH('Step 2-12'!$AH703,'Step 2-12'!$R:$R,0))</f>
        <v>North America</v>
      </c>
      <c r="AQ703" s="24" t="str">
        <f>INDEX('Step 2-12'!$W:$W,MATCH('Step 2-12'!$AH703,'Step 2-12'!$R:$R,0))</f>
        <v>Other</v>
      </c>
      <c r="AR703" s="24" t="str">
        <f>INDEX('Step 2-12'!$X:$X,MATCH('Step 2-12'!$AH703,'Step 2-12'!$R:$R,0))</f>
        <v>SMBs</v>
      </c>
      <c r="AS703" s="23" t="str">
        <f>INDEX('Step 2-12'!$AA:$AA,MATCH('Step 2-12'!$AH703,'Step 2-12'!$R:$R,0))</f>
        <v>Basic</v>
      </c>
      <c r="AT703" s="23" t="str">
        <f>INDEX('Step 2-12'!$AB:$AB,MATCH('Step 2-12'!$AH703,'Step 2-12'!$R:$R,0))</f>
        <v>Monthly</v>
      </c>
      <c r="AU703" s="23" t="str">
        <f>INDEX($J$20:$J$1603,MATCH($AH703,$B$20:$B$1603,0))</f>
        <v/>
      </c>
    </row>
    <row r="704" spans="1:47" x14ac:dyDescent="0.25">
      <c r="A704" t="s">
        <v>786</v>
      </c>
      <c r="B704" t="s">
        <v>780</v>
      </c>
      <c r="C704" t="s">
        <v>50</v>
      </c>
      <c r="D704" t="s">
        <v>18</v>
      </c>
      <c r="E704" s="1">
        <v>45656</v>
      </c>
      <c r="F704" s="1">
        <v>45658</v>
      </c>
      <c r="G704" t="s">
        <v>19</v>
      </c>
      <c r="H704">
        <v>135</v>
      </c>
      <c r="I704" s="23" t="str">
        <f>IF(AND(E704&lt;=EOMONTH('Step 1'!$C$7,0),F704&gt;='Step 1'!$C$7),"Yes","No")</f>
        <v>No</v>
      </c>
      <c r="J704" s="23" t="str">
        <f>IF(I704="Yes",IF(COUNTIFS($B$21:$B704,B704,$I$21:$I704,"Yes")=1,"Yes",""),"")</f>
        <v/>
      </c>
      <c r="K704" s="23" t="str">
        <f>IF(J704="Yes",IF(COUNTIFS($B:$B,B704,$F:$F,"&gt;="&amp;'Step 1'!$C$8)&gt;0,"Retained","Churned"),"")</f>
        <v/>
      </c>
      <c r="L704" s="24">
        <f>_xlfn.MINIFS($E:$E,$B:$B,B704)</f>
        <v>45470</v>
      </c>
      <c r="M704" s="24" t="str">
        <f>INDEX($C:$C,MATCH($L704,$E:$E,0))</f>
        <v>Basic</v>
      </c>
      <c r="N704" s="24" t="str">
        <f>INDEX($D:$D,MATCH($L704,$E:$E,0))</f>
        <v>Monthly</v>
      </c>
      <c r="O704" s="23" t="str">
        <f>INDEX('Step 2-12'!$W:$W,MATCH('Step 2-12'!$B704,'Step 2-12'!$R:$R,0))</f>
        <v>Healthcare</v>
      </c>
      <c r="P704" s="23" t="str">
        <f>INDEX('Step 2-12'!$Z:$Z,MATCH('Step 2-12'!$B704,'Step 2-12'!$R:$R,0))</f>
        <v>Social Media</v>
      </c>
      <c r="AG704" t="s">
        <v>2496</v>
      </c>
      <c r="AH704" t="s">
        <v>879</v>
      </c>
      <c r="AI704" t="s">
        <v>891</v>
      </c>
      <c r="AJ704" s="1">
        <v>45535</v>
      </c>
      <c r="AK704" t="s">
        <v>17</v>
      </c>
      <c r="AL704" t="s">
        <v>18</v>
      </c>
      <c r="AM704">
        <v>75</v>
      </c>
      <c r="AN704">
        <v>60</v>
      </c>
      <c r="AO704" s="24" t="str">
        <f>INDEX('Step 2-12'!$Z:$Z,MATCH('Step 2-12'!$AH704,'Step 2-12'!$R:$R,0))</f>
        <v>Social Media</v>
      </c>
      <c r="AP704" s="24" t="str">
        <f>INDEX('Step 2-12'!$V:$V,MATCH('Step 2-12'!$AH704,'Step 2-12'!$R:$R,0))</f>
        <v>North America</v>
      </c>
      <c r="AQ704" s="24" t="str">
        <f>INDEX('Step 2-12'!$W:$W,MATCH('Step 2-12'!$AH704,'Step 2-12'!$R:$R,0))</f>
        <v>Other</v>
      </c>
      <c r="AR704" s="24" t="str">
        <f>INDEX('Step 2-12'!$X:$X,MATCH('Step 2-12'!$AH704,'Step 2-12'!$R:$R,0))</f>
        <v>SMBs</v>
      </c>
      <c r="AS704" s="23" t="str">
        <f>INDEX('Step 2-12'!$AA:$AA,MATCH('Step 2-12'!$AH704,'Step 2-12'!$R:$R,0))</f>
        <v>Basic</v>
      </c>
      <c r="AT704" s="23" t="str">
        <f>INDEX('Step 2-12'!$AB:$AB,MATCH('Step 2-12'!$AH704,'Step 2-12'!$R:$R,0))</f>
        <v>Monthly</v>
      </c>
      <c r="AU704" s="23" t="str">
        <f>INDEX($J$20:$J$1603,MATCH($AH704,$B$20:$B$1603,0))</f>
        <v/>
      </c>
    </row>
    <row r="705" spans="1:47" x14ac:dyDescent="0.25">
      <c r="A705" t="s">
        <v>787</v>
      </c>
      <c r="B705" t="s">
        <v>788</v>
      </c>
      <c r="C705" t="s">
        <v>17</v>
      </c>
      <c r="D705" t="s">
        <v>18</v>
      </c>
      <c r="E705" s="1">
        <v>44990</v>
      </c>
      <c r="F705" s="1">
        <v>45020</v>
      </c>
      <c r="G705" t="s">
        <v>19</v>
      </c>
      <c r="H705">
        <v>75</v>
      </c>
      <c r="I705" s="23" t="str">
        <f>IF(AND(E705&lt;=EOMONTH('Step 1'!$C$7,0),F705&gt;='Step 1'!$C$7),"Yes","No")</f>
        <v>No</v>
      </c>
      <c r="J705" s="23" t="str">
        <f>IF(I705="Yes",IF(COUNTIFS($B$21:$B705,B705,$I$21:$I705,"Yes")=1,"Yes",""),"")</f>
        <v/>
      </c>
      <c r="K705" s="23" t="str">
        <f>IF(J705="Yes",IF(COUNTIFS($B:$B,B705,$F:$F,"&gt;="&amp;'Step 1'!$C$8)&gt;0,"Retained","Churned"),"")</f>
        <v/>
      </c>
      <c r="L705" s="24">
        <f>_xlfn.MINIFS($E:$E,$B:$B,B705)</f>
        <v>44990</v>
      </c>
      <c r="M705" s="24" t="str">
        <f>INDEX($C:$C,MATCH($L705,$E:$E,0))</f>
        <v>Basic</v>
      </c>
      <c r="N705" s="24" t="str">
        <f>INDEX($D:$D,MATCH($L705,$E:$E,0))</f>
        <v>Monthly</v>
      </c>
      <c r="O705" s="23" t="str">
        <f>INDEX('Step 2-12'!$W:$W,MATCH('Step 2-12'!$B705,'Step 2-12'!$R:$R,0))</f>
        <v>Healthcare</v>
      </c>
      <c r="P705" s="23" t="str">
        <f>INDEX('Step 2-12'!$Z:$Z,MATCH('Step 2-12'!$B705,'Step 2-12'!$R:$R,0))</f>
        <v>Email</v>
      </c>
      <c r="AG705" t="s">
        <v>2497</v>
      </c>
      <c r="AH705" t="s">
        <v>879</v>
      </c>
      <c r="AI705" t="s">
        <v>891</v>
      </c>
      <c r="AJ705" s="1">
        <v>45565</v>
      </c>
      <c r="AK705" t="s">
        <v>17</v>
      </c>
      <c r="AL705" t="s">
        <v>18</v>
      </c>
      <c r="AM705">
        <v>75</v>
      </c>
      <c r="AN705">
        <v>60</v>
      </c>
      <c r="AO705" s="24" t="str">
        <f>INDEX('Step 2-12'!$Z:$Z,MATCH('Step 2-12'!$AH705,'Step 2-12'!$R:$R,0))</f>
        <v>Social Media</v>
      </c>
      <c r="AP705" s="24" t="str">
        <f>INDEX('Step 2-12'!$V:$V,MATCH('Step 2-12'!$AH705,'Step 2-12'!$R:$R,0))</f>
        <v>North America</v>
      </c>
      <c r="AQ705" s="24" t="str">
        <f>INDEX('Step 2-12'!$W:$W,MATCH('Step 2-12'!$AH705,'Step 2-12'!$R:$R,0))</f>
        <v>Other</v>
      </c>
      <c r="AR705" s="24" t="str">
        <f>INDEX('Step 2-12'!$X:$X,MATCH('Step 2-12'!$AH705,'Step 2-12'!$R:$R,0))</f>
        <v>SMBs</v>
      </c>
      <c r="AS705" s="23" t="str">
        <f>INDEX('Step 2-12'!$AA:$AA,MATCH('Step 2-12'!$AH705,'Step 2-12'!$R:$R,0))</f>
        <v>Basic</v>
      </c>
      <c r="AT705" s="23" t="str">
        <f>INDEX('Step 2-12'!$AB:$AB,MATCH('Step 2-12'!$AH705,'Step 2-12'!$R:$R,0))</f>
        <v>Monthly</v>
      </c>
      <c r="AU705" s="23" t="str">
        <f>INDEX($J$20:$J$1603,MATCH($AH705,$B$20:$B$1603,0))</f>
        <v/>
      </c>
    </row>
    <row r="706" spans="1:47" x14ac:dyDescent="0.25">
      <c r="A706" t="s">
        <v>789</v>
      </c>
      <c r="B706" t="s">
        <v>788</v>
      </c>
      <c r="C706" t="s">
        <v>17</v>
      </c>
      <c r="D706" t="s">
        <v>18</v>
      </c>
      <c r="E706" s="1">
        <v>45021</v>
      </c>
      <c r="F706" s="1">
        <v>45051</v>
      </c>
      <c r="G706" t="s">
        <v>19</v>
      </c>
      <c r="H706">
        <v>75</v>
      </c>
      <c r="I706" s="23" t="str">
        <f>IF(AND(E706&lt;=EOMONTH('Step 1'!$C$7,0),F706&gt;='Step 1'!$C$7),"Yes","No")</f>
        <v>No</v>
      </c>
      <c r="J706" s="23" t="str">
        <f>IF(I706="Yes",IF(COUNTIFS($B$21:$B706,B706,$I$21:$I706,"Yes")=1,"Yes",""),"")</f>
        <v/>
      </c>
      <c r="K706" s="23" t="str">
        <f>IF(J706="Yes",IF(COUNTIFS($B:$B,B706,$F:$F,"&gt;="&amp;'Step 1'!$C$8)&gt;0,"Retained","Churned"),"")</f>
        <v/>
      </c>
      <c r="L706" s="24">
        <f>_xlfn.MINIFS($E:$E,$B:$B,B706)</f>
        <v>44990</v>
      </c>
      <c r="M706" s="24" t="str">
        <f>INDEX($C:$C,MATCH($L706,$E:$E,0))</f>
        <v>Basic</v>
      </c>
      <c r="N706" s="24" t="str">
        <f>INDEX($D:$D,MATCH($L706,$E:$E,0))</f>
        <v>Monthly</v>
      </c>
      <c r="O706" s="23" t="str">
        <f>INDEX('Step 2-12'!$W:$W,MATCH('Step 2-12'!$B706,'Step 2-12'!$R:$R,0))</f>
        <v>Healthcare</v>
      </c>
      <c r="P706" s="23" t="str">
        <f>INDEX('Step 2-12'!$Z:$Z,MATCH('Step 2-12'!$B706,'Step 2-12'!$R:$R,0))</f>
        <v>Email</v>
      </c>
      <c r="AG706" t="s">
        <v>2498</v>
      </c>
      <c r="AH706" t="s">
        <v>879</v>
      </c>
      <c r="AI706" t="s">
        <v>892</v>
      </c>
      <c r="AJ706" s="1">
        <v>45566</v>
      </c>
      <c r="AK706" t="s">
        <v>17</v>
      </c>
      <c r="AL706" t="s">
        <v>18</v>
      </c>
      <c r="AM706">
        <v>75</v>
      </c>
      <c r="AN706">
        <v>60</v>
      </c>
      <c r="AO706" s="24" t="str">
        <f>INDEX('Step 2-12'!$Z:$Z,MATCH('Step 2-12'!$AH706,'Step 2-12'!$R:$R,0))</f>
        <v>Social Media</v>
      </c>
      <c r="AP706" s="24" t="str">
        <f>INDEX('Step 2-12'!$V:$V,MATCH('Step 2-12'!$AH706,'Step 2-12'!$R:$R,0))</f>
        <v>North America</v>
      </c>
      <c r="AQ706" s="24" t="str">
        <f>INDEX('Step 2-12'!$W:$W,MATCH('Step 2-12'!$AH706,'Step 2-12'!$R:$R,0))</f>
        <v>Other</v>
      </c>
      <c r="AR706" s="24" t="str">
        <f>INDEX('Step 2-12'!$X:$X,MATCH('Step 2-12'!$AH706,'Step 2-12'!$R:$R,0))</f>
        <v>SMBs</v>
      </c>
      <c r="AS706" s="23" t="str">
        <f>INDEX('Step 2-12'!$AA:$AA,MATCH('Step 2-12'!$AH706,'Step 2-12'!$R:$R,0))</f>
        <v>Basic</v>
      </c>
      <c r="AT706" s="23" t="str">
        <f>INDEX('Step 2-12'!$AB:$AB,MATCH('Step 2-12'!$AH706,'Step 2-12'!$R:$R,0))</f>
        <v>Monthly</v>
      </c>
      <c r="AU706" s="23" t="str">
        <f>INDEX($J$20:$J$1603,MATCH($AH706,$B$20:$B$1603,0))</f>
        <v/>
      </c>
    </row>
    <row r="707" spans="1:47" x14ac:dyDescent="0.25">
      <c r="A707" t="s">
        <v>790</v>
      </c>
      <c r="B707" t="s">
        <v>788</v>
      </c>
      <c r="C707" t="s">
        <v>17</v>
      </c>
      <c r="D707" t="s">
        <v>18</v>
      </c>
      <c r="E707" s="1">
        <v>45052</v>
      </c>
      <c r="F707" s="1">
        <v>45082</v>
      </c>
      <c r="G707" t="s">
        <v>19</v>
      </c>
      <c r="H707">
        <v>75</v>
      </c>
      <c r="I707" s="23" t="str">
        <f>IF(AND(E707&lt;=EOMONTH('Step 1'!$C$7,0),F707&gt;='Step 1'!$C$7),"Yes","No")</f>
        <v>No</v>
      </c>
      <c r="J707" s="23" t="str">
        <f>IF(I707="Yes",IF(COUNTIFS($B$21:$B707,B707,$I$21:$I707,"Yes")=1,"Yes",""),"")</f>
        <v/>
      </c>
      <c r="K707" s="23" t="str">
        <f>IF(J707="Yes",IF(COUNTIFS($B:$B,B707,$F:$F,"&gt;="&amp;'Step 1'!$C$8)&gt;0,"Retained","Churned"),"")</f>
        <v/>
      </c>
      <c r="L707" s="24">
        <f>_xlfn.MINIFS($E:$E,$B:$B,B707)</f>
        <v>44990</v>
      </c>
      <c r="M707" s="24" t="str">
        <f>INDEX($C:$C,MATCH($L707,$E:$E,0))</f>
        <v>Basic</v>
      </c>
      <c r="N707" s="24" t="str">
        <f>INDEX($D:$D,MATCH($L707,$E:$E,0))</f>
        <v>Monthly</v>
      </c>
      <c r="O707" s="23" t="str">
        <f>INDEX('Step 2-12'!$W:$W,MATCH('Step 2-12'!$B707,'Step 2-12'!$R:$R,0))</f>
        <v>Healthcare</v>
      </c>
      <c r="P707" s="23" t="str">
        <f>INDEX('Step 2-12'!$Z:$Z,MATCH('Step 2-12'!$B707,'Step 2-12'!$R:$R,0))</f>
        <v>Email</v>
      </c>
      <c r="AG707" t="s">
        <v>2499</v>
      </c>
      <c r="AH707" t="s">
        <v>879</v>
      </c>
      <c r="AI707" t="s">
        <v>893</v>
      </c>
      <c r="AJ707" s="1">
        <v>45597</v>
      </c>
      <c r="AK707" t="s">
        <v>17</v>
      </c>
      <c r="AL707" t="s">
        <v>18</v>
      </c>
      <c r="AM707">
        <v>75</v>
      </c>
      <c r="AN707">
        <v>60</v>
      </c>
      <c r="AO707" s="24" t="str">
        <f>INDEX('Step 2-12'!$Z:$Z,MATCH('Step 2-12'!$AH707,'Step 2-12'!$R:$R,0))</f>
        <v>Social Media</v>
      </c>
      <c r="AP707" s="24" t="str">
        <f>INDEX('Step 2-12'!$V:$V,MATCH('Step 2-12'!$AH707,'Step 2-12'!$R:$R,0))</f>
        <v>North America</v>
      </c>
      <c r="AQ707" s="24" t="str">
        <f>INDEX('Step 2-12'!$W:$W,MATCH('Step 2-12'!$AH707,'Step 2-12'!$R:$R,0))</f>
        <v>Other</v>
      </c>
      <c r="AR707" s="24" t="str">
        <f>INDEX('Step 2-12'!$X:$X,MATCH('Step 2-12'!$AH707,'Step 2-12'!$R:$R,0))</f>
        <v>SMBs</v>
      </c>
      <c r="AS707" s="23" t="str">
        <f>INDEX('Step 2-12'!$AA:$AA,MATCH('Step 2-12'!$AH707,'Step 2-12'!$R:$R,0))</f>
        <v>Basic</v>
      </c>
      <c r="AT707" s="23" t="str">
        <f>INDEX('Step 2-12'!$AB:$AB,MATCH('Step 2-12'!$AH707,'Step 2-12'!$R:$R,0))</f>
        <v>Monthly</v>
      </c>
      <c r="AU707" s="23" t="str">
        <f>INDEX($J$20:$J$1603,MATCH($AH707,$B$20:$B$1603,0))</f>
        <v/>
      </c>
    </row>
    <row r="708" spans="1:47" x14ac:dyDescent="0.25">
      <c r="A708" t="s">
        <v>791</v>
      </c>
      <c r="B708" t="s">
        <v>788</v>
      </c>
      <c r="C708" t="s">
        <v>17</v>
      </c>
      <c r="D708" t="s">
        <v>18</v>
      </c>
      <c r="E708" s="1">
        <v>45083</v>
      </c>
      <c r="F708" s="1">
        <v>45113</v>
      </c>
      <c r="G708" t="s">
        <v>19</v>
      </c>
      <c r="H708">
        <v>75</v>
      </c>
      <c r="I708" s="23" t="str">
        <f>IF(AND(E708&lt;=EOMONTH('Step 1'!$C$7,0),F708&gt;='Step 1'!$C$7),"Yes","No")</f>
        <v>No</v>
      </c>
      <c r="J708" s="23" t="str">
        <f>IF(I708="Yes",IF(COUNTIFS($B$21:$B708,B708,$I$21:$I708,"Yes")=1,"Yes",""),"")</f>
        <v/>
      </c>
      <c r="K708" s="23" t="str">
        <f>IF(J708="Yes",IF(COUNTIFS($B:$B,B708,$F:$F,"&gt;="&amp;'Step 1'!$C$8)&gt;0,"Retained","Churned"),"")</f>
        <v/>
      </c>
      <c r="L708" s="24">
        <f>_xlfn.MINIFS($E:$E,$B:$B,B708)</f>
        <v>44990</v>
      </c>
      <c r="M708" s="24" t="str">
        <f>INDEX($C:$C,MATCH($L708,$E:$E,0))</f>
        <v>Basic</v>
      </c>
      <c r="N708" s="24" t="str">
        <f>INDEX($D:$D,MATCH($L708,$E:$E,0))</f>
        <v>Monthly</v>
      </c>
      <c r="O708" s="23" t="str">
        <f>INDEX('Step 2-12'!$W:$W,MATCH('Step 2-12'!$B708,'Step 2-12'!$R:$R,0))</f>
        <v>Healthcare</v>
      </c>
      <c r="P708" s="23" t="str">
        <f>INDEX('Step 2-12'!$Z:$Z,MATCH('Step 2-12'!$B708,'Step 2-12'!$R:$R,0))</f>
        <v>Email</v>
      </c>
      <c r="AG708" t="s">
        <v>2500</v>
      </c>
      <c r="AH708" t="s">
        <v>879</v>
      </c>
      <c r="AI708" t="s">
        <v>893</v>
      </c>
      <c r="AJ708" s="1">
        <v>45627</v>
      </c>
      <c r="AK708" t="s">
        <v>17</v>
      </c>
      <c r="AL708" t="s">
        <v>18</v>
      </c>
      <c r="AM708">
        <v>75</v>
      </c>
      <c r="AN708">
        <v>60</v>
      </c>
      <c r="AO708" s="24" t="str">
        <f>INDEX('Step 2-12'!$Z:$Z,MATCH('Step 2-12'!$AH708,'Step 2-12'!$R:$R,0))</f>
        <v>Social Media</v>
      </c>
      <c r="AP708" s="24" t="str">
        <f>INDEX('Step 2-12'!$V:$V,MATCH('Step 2-12'!$AH708,'Step 2-12'!$R:$R,0))</f>
        <v>North America</v>
      </c>
      <c r="AQ708" s="24" t="str">
        <f>INDEX('Step 2-12'!$W:$W,MATCH('Step 2-12'!$AH708,'Step 2-12'!$R:$R,0))</f>
        <v>Other</v>
      </c>
      <c r="AR708" s="24" t="str">
        <f>INDEX('Step 2-12'!$X:$X,MATCH('Step 2-12'!$AH708,'Step 2-12'!$R:$R,0))</f>
        <v>SMBs</v>
      </c>
      <c r="AS708" s="23" t="str">
        <f>INDEX('Step 2-12'!$AA:$AA,MATCH('Step 2-12'!$AH708,'Step 2-12'!$R:$R,0))</f>
        <v>Basic</v>
      </c>
      <c r="AT708" s="23" t="str">
        <f>INDEX('Step 2-12'!$AB:$AB,MATCH('Step 2-12'!$AH708,'Step 2-12'!$R:$R,0))</f>
        <v>Monthly</v>
      </c>
      <c r="AU708" s="23" t="str">
        <f>INDEX($J$20:$J$1603,MATCH($AH708,$B$20:$B$1603,0))</f>
        <v/>
      </c>
    </row>
    <row r="709" spans="1:47" x14ac:dyDescent="0.25">
      <c r="A709" t="s">
        <v>792</v>
      </c>
      <c r="B709" t="s">
        <v>788</v>
      </c>
      <c r="C709" t="s">
        <v>17</v>
      </c>
      <c r="D709" t="s">
        <v>18</v>
      </c>
      <c r="E709" s="1">
        <v>45114</v>
      </c>
      <c r="F709" s="1">
        <v>45144</v>
      </c>
      <c r="G709" t="s">
        <v>19</v>
      </c>
      <c r="H709">
        <v>75</v>
      </c>
      <c r="I709" s="23" t="str">
        <f>IF(AND(E709&lt;=EOMONTH('Step 1'!$C$7,0),F709&gt;='Step 1'!$C$7),"Yes","No")</f>
        <v>No</v>
      </c>
      <c r="J709" s="23" t="str">
        <f>IF(I709="Yes",IF(COUNTIFS($B$21:$B709,B709,$I$21:$I709,"Yes")=1,"Yes",""),"")</f>
        <v/>
      </c>
      <c r="K709" s="23" t="str">
        <f>IF(J709="Yes",IF(COUNTIFS($B:$B,B709,$F:$F,"&gt;="&amp;'Step 1'!$C$8)&gt;0,"Retained","Churned"),"")</f>
        <v/>
      </c>
      <c r="L709" s="24">
        <f>_xlfn.MINIFS($E:$E,$B:$B,B709)</f>
        <v>44990</v>
      </c>
      <c r="M709" s="24" t="str">
        <f>INDEX($C:$C,MATCH($L709,$E:$E,0))</f>
        <v>Basic</v>
      </c>
      <c r="N709" s="24" t="str">
        <f>INDEX($D:$D,MATCH($L709,$E:$E,0))</f>
        <v>Monthly</v>
      </c>
      <c r="O709" s="23" t="str">
        <f>INDEX('Step 2-12'!$W:$W,MATCH('Step 2-12'!$B709,'Step 2-12'!$R:$R,0))</f>
        <v>Healthcare</v>
      </c>
      <c r="P709" s="23" t="str">
        <f>INDEX('Step 2-12'!$Z:$Z,MATCH('Step 2-12'!$B709,'Step 2-12'!$R:$R,0))</f>
        <v>Email</v>
      </c>
      <c r="AG709" t="s">
        <v>2501</v>
      </c>
      <c r="AH709" t="s">
        <v>879</v>
      </c>
      <c r="AI709" t="s">
        <v>894</v>
      </c>
      <c r="AJ709" s="1">
        <v>45628</v>
      </c>
      <c r="AK709" t="s">
        <v>17</v>
      </c>
      <c r="AL709" t="s">
        <v>18</v>
      </c>
      <c r="AM709">
        <v>75</v>
      </c>
      <c r="AN709">
        <v>60</v>
      </c>
      <c r="AO709" s="24" t="str">
        <f>INDEX('Step 2-12'!$Z:$Z,MATCH('Step 2-12'!$AH709,'Step 2-12'!$R:$R,0))</f>
        <v>Social Media</v>
      </c>
      <c r="AP709" s="24" t="str">
        <f>INDEX('Step 2-12'!$V:$V,MATCH('Step 2-12'!$AH709,'Step 2-12'!$R:$R,0))</f>
        <v>North America</v>
      </c>
      <c r="AQ709" s="24" t="str">
        <f>INDEX('Step 2-12'!$W:$W,MATCH('Step 2-12'!$AH709,'Step 2-12'!$R:$R,0))</f>
        <v>Other</v>
      </c>
      <c r="AR709" s="24" t="str">
        <f>INDEX('Step 2-12'!$X:$X,MATCH('Step 2-12'!$AH709,'Step 2-12'!$R:$R,0))</f>
        <v>SMBs</v>
      </c>
      <c r="AS709" s="23" t="str">
        <f>INDEX('Step 2-12'!$AA:$AA,MATCH('Step 2-12'!$AH709,'Step 2-12'!$R:$R,0))</f>
        <v>Basic</v>
      </c>
      <c r="AT709" s="23" t="str">
        <f>INDEX('Step 2-12'!$AB:$AB,MATCH('Step 2-12'!$AH709,'Step 2-12'!$R:$R,0))</f>
        <v>Monthly</v>
      </c>
      <c r="AU709" s="23" t="str">
        <f>INDEX($J$20:$J$1603,MATCH($AH709,$B$20:$B$1603,0))</f>
        <v/>
      </c>
    </row>
    <row r="710" spans="1:47" x14ac:dyDescent="0.25">
      <c r="A710" t="s">
        <v>793</v>
      </c>
      <c r="B710" t="s">
        <v>788</v>
      </c>
      <c r="C710" t="s">
        <v>17</v>
      </c>
      <c r="D710" t="s">
        <v>18</v>
      </c>
      <c r="E710" s="1">
        <v>45145</v>
      </c>
      <c r="F710" s="1">
        <v>45175</v>
      </c>
      <c r="G710" t="s">
        <v>19</v>
      </c>
      <c r="H710">
        <v>75</v>
      </c>
      <c r="I710" s="23" t="str">
        <f>IF(AND(E710&lt;=EOMONTH('Step 1'!$C$7,0),F710&gt;='Step 1'!$C$7),"Yes","No")</f>
        <v>No</v>
      </c>
      <c r="J710" s="23" t="str">
        <f>IF(I710="Yes",IF(COUNTIFS($B$21:$B710,B710,$I$21:$I710,"Yes")=1,"Yes",""),"")</f>
        <v/>
      </c>
      <c r="K710" s="23" t="str">
        <f>IF(J710="Yes",IF(COUNTIFS($B:$B,B710,$F:$F,"&gt;="&amp;'Step 1'!$C$8)&gt;0,"Retained","Churned"),"")</f>
        <v/>
      </c>
      <c r="L710" s="24">
        <f>_xlfn.MINIFS($E:$E,$B:$B,B710)</f>
        <v>44990</v>
      </c>
      <c r="M710" s="24" t="str">
        <f>INDEX($C:$C,MATCH($L710,$E:$E,0))</f>
        <v>Basic</v>
      </c>
      <c r="N710" s="24" t="str">
        <f>INDEX($D:$D,MATCH($L710,$E:$E,0))</f>
        <v>Monthly</v>
      </c>
      <c r="O710" s="23" t="str">
        <f>INDEX('Step 2-12'!$W:$W,MATCH('Step 2-12'!$B710,'Step 2-12'!$R:$R,0))</f>
        <v>Healthcare</v>
      </c>
      <c r="P710" s="23" t="str">
        <f>INDEX('Step 2-12'!$Z:$Z,MATCH('Step 2-12'!$B710,'Step 2-12'!$R:$R,0))</f>
        <v>Email</v>
      </c>
      <c r="AG710" t="s">
        <v>2502</v>
      </c>
      <c r="AH710" t="s">
        <v>592</v>
      </c>
      <c r="AI710" t="s">
        <v>591</v>
      </c>
      <c r="AJ710" s="1">
        <v>44819</v>
      </c>
      <c r="AK710" t="s">
        <v>50</v>
      </c>
      <c r="AL710" t="s">
        <v>18</v>
      </c>
      <c r="AM710">
        <v>135</v>
      </c>
      <c r="AN710">
        <v>110.7</v>
      </c>
      <c r="AO710" s="24" t="str">
        <f>INDEX('Step 2-12'!$Z:$Z,MATCH('Step 2-12'!$AH710,'Step 2-12'!$R:$R,0))</f>
        <v>Affiliate</v>
      </c>
      <c r="AP710" s="24" t="str">
        <f>INDEX('Step 2-12'!$V:$V,MATCH('Step 2-12'!$AH710,'Step 2-12'!$R:$R,0))</f>
        <v>Asia-Pacific</v>
      </c>
      <c r="AQ710" s="24" t="str">
        <f>INDEX('Step 2-12'!$W:$W,MATCH('Step 2-12'!$AH710,'Step 2-12'!$R:$R,0))</f>
        <v>Tech</v>
      </c>
      <c r="AR710" s="24" t="str">
        <f>INDEX('Step 2-12'!$X:$X,MATCH('Step 2-12'!$AH710,'Step 2-12'!$R:$R,0))</f>
        <v>Mid-Market</v>
      </c>
      <c r="AS710" s="23" t="str">
        <f>INDEX('Step 2-12'!$AA:$AA,MATCH('Step 2-12'!$AH710,'Step 2-12'!$R:$R,0))</f>
        <v>Pro</v>
      </c>
      <c r="AT710" s="23" t="str">
        <f>INDEX('Step 2-12'!$AB:$AB,MATCH('Step 2-12'!$AH710,'Step 2-12'!$R:$R,0))</f>
        <v>Monthly</v>
      </c>
      <c r="AU710" s="23" t="str">
        <f>INDEX($J$20:$J$1603,MATCH($AH710,$B$20:$B$1603,0))</f>
        <v/>
      </c>
    </row>
    <row r="711" spans="1:47" x14ac:dyDescent="0.25">
      <c r="A711" t="s">
        <v>794</v>
      </c>
      <c r="B711" t="s">
        <v>788</v>
      </c>
      <c r="C711" t="s">
        <v>17</v>
      </c>
      <c r="D711" t="s">
        <v>18</v>
      </c>
      <c r="E711" s="1">
        <v>45176</v>
      </c>
      <c r="F711" s="1">
        <v>45181</v>
      </c>
      <c r="G711" t="s">
        <v>47</v>
      </c>
      <c r="H711">
        <v>75</v>
      </c>
      <c r="I711" s="23" t="str">
        <f>IF(AND(E711&lt;=EOMONTH('Step 1'!$C$7,0),F711&gt;='Step 1'!$C$7),"Yes","No")</f>
        <v>No</v>
      </c>
      <c r="J711" s="23" t="str">
        <f>IF(I711="Yes",IF(COUNTIFS($B$21:$B711,B711,$I$21:$I711,"Yes")=1,"Yes",""),"")</f>
        <v/>
      </c>
      <c r="K711" s="23" t="str">
        <f>IF(J711="Yes",IF(COUNTIFS($B:$B,B711,$F:$F,"&gt;="&amp;'Step 1'!$C$8)&gt;0,"Retained","Churned"),"")</f>
        <v/>
      </c>
      <c r="L711" s="24">
        <f>_xlfn.MINIFS($E:$E,$B:$B,B711)</f>
        <v>44990</v>
      </c>
      <c r="M711" s="24" t="str">
        <f>INDEX($C:$C,MATCH($L711,$E:$E,0))</f>
        <v>Basic</v>
      </c>
      <c r="N711" s="24" t="str">
        <f>INDEX($D:$D,MATCH($L711,$E:$E,0))</f>
        <v>Monthly</v>
      </c>
      <c r="O711" s="23" t="str">
        <f>INDEX('Step 2-12'!$W:$W,MATCH('Step 2-12'!$B711,'Step 2-12'!$R:$R,0))</f>
        <v>Healthcare</v>
      </c>
      <c r="P711" s="23" t="str">
        <f>INDEX('Step 2-12'!$Z:$Z,MATCH('Step 2-12'!$B711,'Step 2-12'!$R:$R,0))</f>
        <v>Email</v>
      </c>
      <c r="AG711" t="s">
        <v>2503</v>
      </c>
      <c r="AH711" t="s">
        <v>592</v>
      </c>
      <c r="AI711" t="s">
        <v>591</v>
      </c>
      <c r="AJ711" s="1">
        <v>44849</v>
      </c>
      <c r="AK711" t="s">
        <v>50</v>
      </c>
      <c r="AL711" t="s">
        <v>18</v>
      </c>
      <c r="AM711">
        <v>135</v>
      </c>
      <c r="AN711">
        <v>110.7</v>
      </c>
      <c r="AO711" s="24" t="str">
        <f>INDEX('Step 2-12'!$Z:$Z,MATCH('Step 2-12'!$AH711,'Step 2-12'!$R:$R,0))</f>
        <v>Affiliate</v>
      </c>
      <c r="AP711" s="24" t="str">
        <f>INDEX('Step 2-12'!$V:$V,MATCH('Step 2-12'!$AH711,'Step 2-12'!$R:$R,0))</f>
        <v>Asia-Pacific</v>
      </c>
      <c r="AQ711" s="24" t="str">
        <f>INDEX('Step 2-12'!$W:$W,MATCH('Step 2-12'!$AH711,'Step 2-12'!$R:$R,0))</f>
        <v>Tech</v>
      </c>
      <c r="AR711" s="24" t="str">
        <f>INDEX('Step 2-12'!$X:$X,MATCH('Step 2-12'!$AH711,'Step 2-12'!$R:$R,0))</f>
        <v>Mid-Market</v>
      </c>
      <c r="AS711" s="23" t="str">
        <f>INDEX('Step 2-12'!$AA:$AA,MATCH('Step 2-12'!$AH711,'Step 2-12'!$R:$R,0))</f>
        <v>Pro</v>
      </c>
      <c r="AT711" s="23" t="str">
        <f>INDEX('Step 2-12'!$AB:$AB,MATCH('Step 2-12'!$AH711,'Step 2-12'!$R:$R,0))</f>
        <v>Monthly</v>
      </c>
      <c r="AU711" s="23" t="str">
        <f>INDEX($J$20:$J$1603,MATCH($AH711,$B$20:$B$1603,0))</f>
        <v/>
      </c>
    </row>
    <row r="712" spans="1:47" x14ac:dyDescent="0.25">
      <c r="A712" t="s">
        <v>795</v>
      </c>
      <c r="B712" t="s">
        <v>796</v>
      </c>
      <c r="C712" t="s">
        <v>17</v>
      </c>
      <c r="D712" t="s">
        <v>51</v>
      </c>
      <c r="E712" s="1">
        <v>44790</v>
      </c>
      <c r="F712" s="1">
        <v>45155</v>
      </c>
      <c r="G712" t="s">
        <v>19</v>
      </c>
      <c r="H712">
        <v>50</v>
      </c>
      <c r="I712" s="23" t="str">
        <f>IF(AND(E712&lt;=EOMONTH('Step 1'!$C$7,0),F712&gt;='Step 1'!$C$7),"Yes","No")</f>
        <v>Yes</v>
      </c>
      <c r="J712" s="23" t="str">
        <f>IF(I712="Yes",IF(COUNTIFS($B$21:$B712,B712,$I$21:$I712,"Yes")=1,"Yes",""),"")</f>
        <v>Yes</v>
      </c>
      <c r="K712" s="23" t="str">
        <f>IF(J712="Yes",IF(COUNTIFS($B:$B,B712,$F:$F,"&gt;="&amp;'Step 1'!$C$8)&gt;0,"Retained","Churned"),"")</f>
        <v>Retained</v>
      </c>
      <c r="L712" s="24">
        <f>_xlfn.MINIFS($E:$E,$B:$B,B712)</f>
        <v>44790</v>
      </c>
      <c r="M712" s="24" t="str">
        <f>INDEX($C:$C,MATCH($L712,$E:$E,0))</f>
        <v>Pro</v>
      </c>
      <c r="N712" s="24" t="str">
        <f>INDEX($D:$D,MATCH($L712,$E:$E,0))</f>
        <v>Monthly</v>
      </c>
      <c r="O712" s="23" t="str">
        <f>INDEX('Step 2-12'!$W:$W,MATCH('Step 2-12'!$B712,'Step 2-12'!$R:$R,0))</f>
        <v>Retail</v>
      </c>
      <c r="P712" s="23" t="str">
        <f>INDEX('Step 2-12'!$Z:$Z,MATCH('Step 2-12'!$B712,'Step 2-12'!$R:$R,0))</f>
        <v>Social Media</v>
      </c>
      <c r="AG712" t="s">
        <v>2504</v>
      </c>
      <c r="AH712" t="s">
        <v>592</v>
      </c>
      <c r="AI712" t="s">
        <v>593</v>
      </c>
      <c r="AJ712" s="1">
        <v>44850</v>
      </c>
      <c r="AK712" t="s">
        <v>50</v>
      </c>
      <c r="AL712" t="s">
        <v>18</v>
      </c>
      <c r="AM712">
        <v>135</v>
      </c>
      <c r="AN712">
        <v>110.7</v>
      </c>
      <c r="AO712" s="24" t="str">
        <f>INDEX('Step 2-12'!$Z:$Z,MATCH('Step 2-12'!$AH712,'Step 2-12'!$R:$R,0))</f>
        <v>Affiliate</v>
      </c>
      <c r="AP712" s="24" t="str">
        <f>INDEX('Step 2-12'!$V:$V,MATCH('Step 2-12'!$AH712,'Step 2-12'!$R:$R,0))</f>
        <v>Asia-Pacific</v>
      </c>
      <c r="AQ712" s="24" t="str">
        <f>INDEX('Step 2-12'!$W:$W,MATCH('Step 2-12'!$AH712,'Step 2-12'!$R:$R,0))</f>
        <v>Tech</v>
      </c>
      <c r="AR712" s="24" t="str">
        <f>INDEX('Step 2-12'!$X:$X,MATCH('Step 2-12'!$AH712,'Step 2-12'!$R:$R,0))</f>
        <v>Mid-Market</v>
      </c>
      <c r="AS712" s="23" t="str">
        <f>INDEX('Step 2-12'!$AA:$AA,MATCH('Step 2-12'!$AH712,'Step 2-12'!$R:$R,0))</f>
        <v>Pro</v>
      </c>
      <c r="AT712" s="23" t="str">
        <f>INDEX('Step 2-12'!$AB:$AB,MATCH('Step 2-12'!$AH712,'Step 2-12'!$R:$R,0))</f>
        <v>Monthly</v>
      </c>
      <c r="AU712" s="23" t="str">
        <f>INDEX($J$20:$J$1603,MATCH($AH712,$B$20:$B$1603,0))</f>
        <v/>
      </c>
    </row>
    <row r="713" spans="1:47" x14ac:dyDescent="0.25">
      <c r="A713" t="s">
        <v>797</v>
      </c>
      <c r="B713" t="s">
        <v>796</v>
      </c>
      <c r="C713" t="s">
        <v>17</v>
      </c>
      <c r="D713" t="s">
        <v>51</v>
      </c>
      <c r="E713" s="1">
        <v>45156</v>
      </c>
      <c r="F713" s="1">
        <v>45521</v>
      </c>
      <c r="G713" t="s">
        <v>19</v>
      </c>
      <c r="H713">
        <v>50</v>
      </c>
      <c r="I713" s="23" t="str">
        <f>IF(AND(E713&lt;=EOMONTH('Step 1'!$C$7,0),F713&gt;='Step 1'!$C$7),"Yes","No")</f>
        <v>No</v>
      </c>
      <c r="J713" s="23" t="str">
        <f>IF(I713="Yes",IF(COUNTIFS($B$21:$B713,B713,$I$21:$I713,"Yes")=1,"Yes",""),"")</f>
        <v/>
      </c>
      <c r="K713" s="23" t="str">
        <f>IF(J713="Yes",IF(COUNTIFS($B:$B,B713,$F:$F,"&gt;="&amp;'Step 1'!$C$8)&gt;0,"Retained","Churned"),"")</f>
        <v/>
      </c>
      <c r="L713" s="24">
        <f>_xlfn.MINIFS($E:$E,$B:$B,B713)</f>
        <v>44790</v>
      </c>
      <c r="M713" s="24" t="str">
        <f>INDEX($C:$C,MATCH($L713,$E:$E,0))</f>
        <v>Pro</v>
      </c>
      <c r="N713" s="24" t="str">
        <f>INDEX($D:$D,MATCH($L713,$E:$E,0))</f>
        <v>Monthly</v>
      </c>
      <c r="O713" s="23" t="str">
        <f>INDEX('Step 2-12'!$W:$W,MATCH('Step 2-12'!$B713,'Step 2-12'!$R:$R,0))</f>
        <v>Retail</v>
      </c>
      <c r="P713" s="23" t="str">
        <f>INDEX('Step 2-12'!$Z:$Z,MATCH('Step 2-12'!$B713,'Step 2-12'!$R:$R,0))</f>
        <v>Social Media</v>
      </c>
      <c r="AG713" t="s">
        <v>2505</v>
      </c>
      <c r="AH713" t="s">
        <v>592</v>
      </c>
      <c r="AI713" t="s">
        <v>594</v>
      </c>
      <c r="AJ713" s="1">
        <v>44881</v>
      </c>
      <c r="AK713" t="s">
        <v>50</v>
      </c>
      <c r="AL713" t="s">
        <v>18</v>
      </c>
      <c r="AM713">
        <v>135</v>
      </c>
      <c r="AN713">
        <v>110.7</v>
      </c>
      <c r="AO713" s="24" t="str">
        <f>INDEX('Step 2-12'!$Z:$Z,MATCH('Step 2-12'!$AH713,'Step 2-12'!$R:$R,0))</f>
        <v>Affiliate</v>
      </c>
      <c r="AP713" s="24" t="str">
        <f>INDEX('Step 2-12'!$V:$V,MATCH('Step 2-12'!$AH713,'Step 2-12'!$R:$R,0))</f>
        <v>Asia-Pacific</v>
      </c>
      <c r="AQ713" s="24" t="str">
        <f>INDEX('Step 2-12'!$W:$W,MATCH('Step 2-12'!$AH713,'Step 2-12'!$R:$R,0))</f>
        <v>Tech</v>
      </c>
      <c r="AR713" s="24" t="str">
        <f>INDEX('Step 2-12'!$X:$X,MATCH('Step 2-12'!$AH713,'Step 2-12'!$R:$R,0))</f>
        <v>Mid-Market</v>
      </c>
      <c r="AS713" s="23" t="str">
        <f>INDEX('Step 2-12'!$AA:$AA,MATCH('Step 2-12'!$AH713,'Step 2-12'!$R:$R,0))</f>
        <v>Pro</v>
      </c>
      <c r="AT713" s="23" t="str">
        <f>INDEX('Step 2-12'!$AB:$AB,MATCH('Step 2-12'!$AH713,'Step 2-12'!$R:$R,0))</f>
        <v>Monthly</v>
      </c>
      <c r="AU713" s="23" t="str">
        <f>INDEX($J$20:$J$1603,MATCH($AH713,$B$20:$B$1603,0))</f>
        <v/>
      </c>
    </row>
    <row r="714" spans="1:47" x14ac:dyDescent="0.25">
      <c r="A714" t="s">
        <v>798</v>
      </c>
      <c r="B714" t="s">
        <v>796</v>
      </c>
      <c r="C714" t="s">
        <v>17</v>
      </c>
      <c r="D714" t="s">
        <v>51</v>
      </c>
      <c r="E714" s="1">
        <v>45522</v>
      </c>
      <c r="F714" s="1">
        <v>45658</v>
      </c>
      <c r="G714" t="s">
        <v>19</v>
      </c>
      <c r="H714">
        <v>50</v>
      </c>
      <c r="I714" s="23" t="str">
        <f>IF(AND(E714&lt;=EOMONTH('Step 1'!$C$7,0),F714&gt;='Step 1'!$C$7),"Yes","No")</f>
        <v>No</v>
      </c>
      <c r="J714" s="23" t="str">
        <f>IF(I714="Yes",IF(COUNTIFS($B$21:$B714,B714,$I$21:$I714,"Yes")=1,"Yes",""),"")</f>
        <v/>
      </c>
      <c r="K714" s="23" t="str">
        <f>IF(J714="Yes",IF(COUNTIFS($B:$B,B714,$F:$F,"&gt;="&amp;'Step 1'!$C$8)&gt;0,"Retained","Churned"),"")</f>
        <v/>
      </c>
      <c r="L714" s="24">
        <f>_xlfn.MINIFS($E:$E,$B:$B,B714)</f>
        <v>44790</v>
      </c>
      <c r="M714" s="24" t="str">
        <f>INDEX($C:$C,MATCH($L714,$E:$E,0))</f>
        <v>Pro</v>
      </c>
      <c r="N714" s="24" t="str">
        <f>INDEX($D:$D,MATCH($L714,$E:$E,0))</f>
        <v>Monthly</v>
      </c>
      <c r="O714" s="23" t="str">
        <f>INDEX('Step 2-12'!$W:$W,MATCH('Step 2-12'!$B714,'Step 2-12'!$R:$R,0))</f>
        <v>Retail</v>
      </c>
      <c r="P714" s="23" t="str">
        <f>INDEX('Step 2-12'!$Z:$Z,MATCH('Step 2-12'!$B714,'Step 2-12'!$R:$R,0))</f>
        <v>Social Media</v>
      </c>
      <c r="AG714" t="s">
        <v>2506</v>
      </c>
      <c r="AH714" t="s">
        <v>592</v>
      </c>
      <c r="AI714" t="s">
        <v>594</v>
      </c>
      <c r="AJ714" s="1">
        <v>44911</v>
      </c>
      <c r="AK714" t="s">
        <v>50</v>
      </c>
      <c r="AL714" t="s">
        <v>18</v>
      </c>
      <c r="AM714">
        <v>135</v>
      </c>
      <c r="AN714">
        <v>110.7</v>
      </c>
      <c r="AO714" s="24" t="str">
        <f>INDEX('Step 2-12'!$Z:$Z,MATCH('Step 2-12'!$AH714,'Step 2-12'!$R:$R,0))</f>
        <v>Affiliate</v>
      </c>
      <c r="AP714" s="24" t="str">
        <f>INDEX('Step 2-12'!$V:$V,MATCH('Step 2-12'!$AH714,'Step 2-12'!$R:$R,0))</f>
        <v>Asia-Pacific</v>
      </c>
      <c r="AQ714" s="24" t="str">
        <f>INDEX('Step 2-12'!$W:$W,MATCH('Step 2-12'!$AH714,'Step 2-12'!$R:$R,0))</f>
        <v>Tech</v>
      </c>
      <c r="AR714" s="24" t="str">
        <f>INDEX('Step 2-12'!$X:$X,MATCH('Step 2-12'!$AH714,'Step 2-12'!$R:$R,0))</f>
        <v>Mid-Market</v>
      </c>
      <c r="AS714" s="23" t="str">
        <f>INDEX('Step 2-12'!$AA:$AA,MATCH('Step 2-12'!$AH714,'Step 2-12'!$R:$R,0))</f>
        <v>Pro</v>
      </c>
      <c r="AT714" s="23" t="str">
        <f>INDEX('Step 2-12'!$AB:$AB,MATCH('Step 2-12'!$AH714,'Step 2-12'!$R:$R,0))</f>
        <v>Monthly</v>
      </c>
      <c r="AU714" s="23" t="str">
        <f>INDEX($J$20:$J$1603,MATCH($AH714,$B$20:$B$1603,0))</f>
        <v/>
      </c>
    </row>
    <row r="715" spans="1:47" x14ac:dyDescent="0.25">
      <c r="A715" t="s">
        <v>799</v>
      </c>
      <c r="B715" t="s">
        <v>800</v>
      </c>
      <c r="C715" t="s">
        <v>17</v>
      </c>
      <c r="D715" t="s">
        <v>51</v>
      </c>
      <c r="E715" s="1">
        <v>45149</v>
      </c>
      <c r="F715" s="1">
        <v>45514</v>
      </c>
      <c r="G715" t="s">
        <v>19</v>
      </c>
      <c r="H715">
        <v>50</v>
      </c>
      <c r="I715" s="23" t="str">
        <f>IF(AND(E715&lt;=EOMONTH('Step 1'!$C$7,0),F715&gt;='Step 1'!$C$7),"Yes","No")</f>
        <v>No</v>
      </c>
      <c r="J715" s="23" t="str">
        <f>IF(I715="Yes",IF(COUNTIFS($B$21:$B715,B715,$I$21:$I715,"Yes")=1,"Yes",""),"")</f>
        <v/>
      </c>
      <c r="K715" s="23" t="str">
        <f>IF(J715="Yes",IF(COUNTIFS($B:$B,B715,$F:$F,"&gt;="&amp;'Step 1'!$C$8)&gt;0,"Retained","Churned"),"")</f>
        <v/>
      </c>
      <c r="L715" s="24">
        <f>_xlfn.MINIFS($E:$E,$B:$B,B715)</f>
        <v>45149</v>
      </c>
      <c r="M715" s="24" t="str">
        <f>INDEX($C:$C,MATCH($L715,$E:$E,0))</f>
        <v>Basic</v>
      </c>
      <c r="N715" s="24" t="str">
        <f>INDEX($D:$D,MATCH($L715,$E:$E,0))</f>
        <v>Monthly</v>
      </c>
      <c r="O715" s="23" t="str">
        <f>INDEX('Step 2-12'!$W:$W,MATCH('Step 2-12'!$B715,'Step 2-12'!$R:$R,0))</f>
        <v>Retail</v>
      </c>
      <c r="P715" s="23" t="str">
        <f>INDEX('Step 2-12'!$Z:$Z,MATCH('Step 2-12'!$B715,'Step 2-12'!$R:$R,0))</f>
        <v>Paid Search</v>
      </c>
      <c r="AG715" t="s">
        <v>2507</v>
      </c>
      <c r="AH715" t="s">
        <v>592</v>
      </c>
      <c r="AI715" t="s">
        <v>595</v>
      </c>
      <c r="AJ715" s="1">
        <v>44912</v>
      </c>
      <c r="AK715" t="s">
        <v>86</v>
      </c>
      <c r="AL715" t="s">
        <v>18</v>
      </c>
      <c r="AM715">
        <v>315</v>
      </c>
      <c r="AN715">
        <v>267.75</v>
      </c>
      <c r="AO715" s="24" t="str">
        <f>INDEX('Step 2-12'!$Z:$Z,MATCH('Step 2-12'!$AH715,'Step 2-12'!$R:$R,0))</f>
        <v>Affiliate</v>
      </c>
      <c r="AP715" s="24" t="str">
        <f>INDEX('Step 2-12'!$V:$V,MATCH('Step 2-12'!$AH715,'Step 2-12'!$R:$R,0))</f>
        <v>Asia-Pacific</v>
      </c>
      <c r="AQ715" s="24" t="str">
        <f>INDEX('Step 2-12'!$W:$W,MATCH('Step 2-12'!$AH715,'Step 2-12'!$R:$R,0))</f>
        <v>Tech</v>
      </c>
      <c r="AR715" s="24" t="str">
        <f>INDEX('Step 2-12'!$X:$X,MATCH('Step 2-12'!$AH715,'Step 2-12'!$R:$R,0))</f>
        <v>Mid-Market</v>
      </c>
      <c r="AS715" s="23" t="str">
        <f>INDEX('Step 2-12'!$AA:$AA,MATCH('Step 2-12'!$AH715,'Step 2-12'!$R:$R,0))</f>
        <v>Pro</v>
      </c>
      <c r="AT715" s="23" t="str">
        <f>INDEX('Step 2-12'!$AB:$AB,MATCH('Step 2-12'!$AH715,'Step 2-12'!$R:$R,0))</f>
        <v>Monthly</v>
      </c>
      <c r="AU715" s="23" t="str">
        <f>INDEX($J$20:$J$1603,MATCH($AH715,$B$20:$B$1603,0))</f>
        <v/>
      </c>
    </row>
    <row r="716" spans="1:47" x14ac:dyDescent="0.25">
      <c r="A716" t="s">
        <v>801</v>
      </c>
      <c r="B716" t="s">
        <v>800</v>
      </c>
      <c r="C716" t="s">
        <v>17</v>
      </c>
      <c r="D716" t="s">
        <v>51</v>
      </c>
      <c r="E716" s="1">
        <v>45515</v>
      </c>
      <c r="F716" s="1">
        <v>45658</v>
      </c>
      <c r="G716" t="s">
        <v>19</v>
      </c>
      <c r="H716">
        <v>50</v>
      </c>
      <c r="I716" s="23" t="str">
        <f>IF(AND(E716&lt;=EOMONTH('Step 1'!$C$7,0),F716&gt;='Step 1'!$C$7),"Yes","No")</f>
        <v>No</v>
      </c>
      <c r="J716" s="23" t="str">
        <f>IF(I716="Yes",IF(COUNTIFS($B$21:$B716,B716,$I$21:$I716,"Yes")=1,"Yes",""),"")</f>
        <v/>
      </c>
      <c r="K716" s="23" t="str">
        <f>IF(J716="Yes",IF(COUNTIFS($B:$B,B716,$F:$F,"&gt;="&amp;'Step 1'!$C$8)&gt;0,"Retained","Churned"),"")</f>
        <v/>
      </c>
      <c r="L716" s="24">
        <f>_xlfn.MINIFS($E:$E,$B:$B,B716)</f>
        <v>45149</v>
      </c>
      <c r="M716" s="24" t="str">
        <f>INDEX($C:$C,MATCH($L716,$E:$E,0))</f>
        <v>Basic</v>
      </c>
      <c r="N716" s="24" t="str">
        <f>INDEX($D:$D,MATCH($L716,$E:$E,0))</f>
        <v>Monthly</v>
      </c>
      <c r="O716" s="23" t="str">
        <f>INDEX('Step 2-12'!$W:$W,MATCH('Step 2-12'!$B716,'Step 2-12'!$R:$R,0))</f>
        <v>Retail</v>
      </c>
      <c r="P716" s="23" t="str">
        <f>INDEX('Step 2-12'!$Z:$Z,MATCH('Step 2-12'!$B716,'Step 2-12'!$R:$R,0))</f>
        <v>Paid Search</v>
      </c>
      <c r="AG716" t="s">
        <v>2508</v>
      </c>
      <c r="AH716" t="s">
        <v>592</v>
      </c>
      <c r="AI716" t="s">
        <v>596</v>
      </c>
      <c r="AJ716" s="1">
        <v>44943</v>
      </c>
      <c r="AK716" t="s">
        <v>86</v>
      </c>
      <c r="AL716" t="s">
        <v>18</v>
      </c>
      <c r="AM716">
        <v>315</v>
      </c>
      <c r="AN716">
        <v>267.75</v>
      </c>
      <c r="AO716" s="24" t="str">
        <f>INDEX('Step 2-12'!$Z:$Z,MATCH('Step 2-12'!$AH716,'Step 2-12'!$R:$R,0))</f>
        <v>Affiliate</v>
      </c>
      <c r="AP716" s="24" t="str">
        <f>INDEX('Step 2-12'!$V:$V,MATCH('Step 2-12'!$AH716,'Step 2-12'!$R:$R,0))</f>
        <v>Asia-Pacific</v>
      </c>
      <c r="AQ716" s="24" t="str">
        <f>INDEX('Step 2-12'!$W:$W,MATCH('Step 2-12'!$AH716,'Step 2-12'!$R:$R,0))</f>
        <v>Tech</v>
      </c>
      <c r="AR716" s="24" t="str">
        <f>INDEX('Step 2-12'!$X:$X,MATCH('Step 2-12'!$AH716,'Step 2-12'!$R:$R,0))</f>
        <v>Mid-Market</v>
      </c>
      <c r="AS716" s="23" t="str">
        <f>INDEX('Step 2-12'!$AA:$AA,MATCH('Step 2-12'!$AH716,'Step 2-12'!$R:$R,0))</f>
        <v>Pro</v>
      </c>
      <c r="AT716" s="23" t="str">
        <f>INDEX('Step 2-12'!$AB:$AB,MATCH('Step 2-12'!$AH716,'Step 2-12'!$R:$R,0))</f>
        <v>Monthly</v>
      </c>
      <c r="AU716" s="23" t="str">
        <f>INDEX($J$20:$J$1603,MATCH($AH716,$B$20:$B$1603,0))</f>
        <v/>
      </c>
    </row>
    <row r="717" spans="1:47" x14ac:dyDescent="0.25">
      <c r="A717" t="s">
        <v>802</v>
      </c>
      <c r="B717" t="s">
        <v>803</v>
      </c>
      <c r="C717" t="s">
        <v>50</v>
      </c>
      <c r="D717" t="s">
        <v>18</v>
      </c>
      <c r="E717" s="1">
        <v>44880</v>
      </c>
      <c r="F717" s="1">
        <v>44910</v>
      </c>
      <c r="G717" t="s">
        <v>19</v>
      </c>
      <c r="H717">
        <v>135</v>
      </c>
      <c r="I717" s="23" t="str">
        <f>IF(AND(E717&lt;=EOMONTH('Step 1'!$C$7,0),F717&gt;='Step 1'!$C$7),"Yes","No")</f>
        <v>No</v>
      </c>
      <c r="J717" s="23" t="str">
        <f>IF(I717="Yes",IF(COUNTIFS($B$21:$B717,B717,$I$21:$I717,"Yes")=1,"Yes",""),"")</f>
        <v/>
      </c>
      <c r="K717" s="23" t="str">
        <f>IF(J717="Yes",IF(COUNTIFS($B:$B,B717,$F:$F,"&gt;="&amp;'Step 1'!$C$8)&gt;0,"Retained","Churned"),"")</f>
        <v/>
      </c>
      <c r="L717" s="24">
        <f>_xlfn.MINIFS($E:$E,$B:$B,B717)</f>
        <v>44880</v>
      </c>
      <c r="M717" s="24" t="str">
        <f>INDEX($C:$C,MATCH($L717,$E:$E,0))</f>
        <v>Pro</v>
      </c>
      <c r="N717" s="24" t="str">
        <f>INDEX($D:$D,MATCH($L717,$E:$E,0))</f>
        <v>Monthly</v>
      </c>
      <c r="O717" s="23" t="str">
        <f>INDEX('Step 2-12'!$W:$W,MATCH('Step 2-12'!$B717,'Step 2-12'!$R:$R,0))</f>
        <v>Other</v>
      </c>
      <c r="P717" s="23" t="str">
        <f>INDEX('Step 2-12'!$Z:$Z,MATCH('Step 2-12'!$B717,'Step 2-12'!$R:$R,0))</f>
        <v>Email</v>
      </c>
      <c r="AG717" t="s">
        <v>2509</v>
      </c>
      <c r="AH717" t="s">
        <v>592</v>
      </c>
      <c r="AI717" t="s">
        <v>597</v>
      </c>
      <c r="AJ717" s="1">
        <v>44974</v>
      </c>
      <c r="AK717" t="s">
        <v>86</v>
      </c>
      <c r="AL717" t="s">
        <v>18</v>
      </c>
      <c r="AM717">
        <v>315</v>
      </c>
      <c r="AN717">
        <v>267.75</v>
      </c>
      <c r="AO717" s="24" t="str">
        <f>INDEX('Step 2-12'!$Z:$Z,MATCH('Step 2-12'!$AH717,'Step 2-12'!$R:$R,0))</f>
        <v>Affiliate</v>
      </c>
      <c r="AP717" s="24" t="str">
        <f>INDEX('Step 2-12'!$V:$V,MATCH('Step 2-12'!$AH717,'Step 2-12'!$R:$R,0))</f>
        <v>Asia-Pacific</v>
      </c>
      <c r="AQ717" s="24" t="str">
        <f>INDEX('Step 2-12'!$W:$W,MATCH('Step 2-12'!$AH717,'Step 2-12'!$R:$R,0))</f>
        <v>Tech</v>
      </c>
      <c r="AR717" s="24" t="str">
        <f>INDEX('Step 2-12'!$X:$X,MATCH('Step 2-12'!$AH717,'Step 2-12'!$R:$R,0))</f>
        <v>Mid-Market</v>
      </c>
      <c r="AS717" s="23" t="str">
        <f>INDEX('Step 2-12'!$AA:$AA,MATCH('Step 2-12'!$AH717,'Step 2-12'!$R:$R,0))</f>
        <v>Pro</v>
      </c>
      <c r="AT717" s="23" t="str">
        <f>INDEX('Step 2-12'!$AB:$AB,MATCH('Step 2-12'!$AH717,'Step 2-12'!$R:$R,0))</f>
        <v>Monthly</v>
      </c>
      <c r="AU717" s="23" t="str">
        <f>INDEX($J$20:$J$1603,MATCH($AH717,$B$20:$B$1603,0))</f>
        <v/>
      </c>
    </row>
    <row r="718" spans="1:47" x14ac:dyDescent="0.25">
      <c r="A718" t="s">
        <v>804</v>
      </c>
      <c r="B718" t="s">
        <v>803</v>
      </c>
      <c r="C718" t="s">
        <v>50</v>
      </c>
      <c r="D718" t="s">
        <v>18</v>
      </c>
      <c r="E718" s="1">
        <v>44911</v>
      </c>
      <c r="F718" s="1">
        <v>44941</v>
      </c>
      <c r="G718" t="s">
        <v>19</v>
      </c>
      <c r="H718">
        <v>135</v>
      </c>
      <c r="I718" s="23" t="str">
        <f>IF(AND(E718&lt;=EOMONTH('Step 1'!$C$7,0),F718&gt;='Step 1'!$C$7),"Yes","No")</f>
        <v>Yes</v>
      </c>
      <c r="J718" s="23" t="str">
        <f>IF(I718="Yes",IF(COUNTIFS($B$21:$B718,B718,$I$21:$I718,"Yes")=1,"Yes",""),"")</f>
        <v>Yes</v>
      </c>
      <c r="K718" s="23" t="str">
        <f>IF(J718="Yes",IF(COUNTIFS($B:$B,B718,$F:$F,"&gt;="&amp;'Step 1'!$C$8)&gt;0,"Retained","Churned"),"")</f>
        <v>Retained</v>
      </c>
      <c r="L718" s="24">
        <f>_xlfn.MINIFS($E:$E,$B:$B,B718)</f>
        <v>44880</v>
      </c>
      <c r="M718" s="24" t="str">
        <f>INDEX($C:$C,MATCH($L718,$E:$E,0))</f>
        <v>Pro</v>
      </c>
      <c r="N718" s="24" t="str">
        <f>INDEX($D:$D,MATCH($L718,$E:$E,0))</f>
        <v>Monthly</v>
      </c>
      <c r="O718" s="23" t="str">
        <f>INDEX('Step 2-12'!$W:$W,MATCH('Step 2-12'!$B718,'Step 2-12'!$R:$R,0))</f>
        <v>Other</v>
      </c>
      <c r="P718" s="23" t="str">
        <f>INDEX('Step 2-12'!$Z:$Z,MATCH('Step 2-12'!$B718,'Step 2-12'!$R:$R,0))</f>
        <v>Email</v>
      </c>
      <c r="AG718" t="s">
        <v>2510</v>
      </c>
      <c r="AH718" t="s">
        <v>592</v>
      </c>
      <c r="AI718" t="s">
        <v>597</v>
      </c>
      <c r="AJ718" s="1">
        <v>45002</v>
      </c>
      <c r="AK718" t="s">
        <v>86</v>
      </c>
      <c r="AL718" t="s">
        <v>18</v>
      </c>
      <c r="AM718">
        <v>315</v>
      </c>
      <c r="AN718">
        <v>267.75</v>
      </c>
      <c r="AO718" s="24" t="str">
        <f>INDEX('Step 2-12'!$Z:$Z,MATCH('Step 2-12'!$AH718,'Step 2-12'!$R:$R,0))</f>
        <v>Affiliate</v>
      </c>
      <c r="AP718" s="24" t="str">
        <f>INDEX('Step 2-12'!$V:$V,MATCH('Step 2-12'!$AH718,'Step 2-12'!$R:$R,0))</f>
        <v>Asia-Pacific</v>
      </c>
      <c r="AQ718" s="24" t="str">
        <f>INDEX('Step 2-12'!$W:$W,MATCH('Step 2-12'!$AH718,'Step 2-12'!$R:$R,0))</f>
        <v>Tech</v>
      </c>
      <c r="AR718" s="24" t="str">
        <f>INDEX('Step 2-12'!$X:$X,MATCH('Step 2-12'!$AH718,'Step 2-12'!$R:$R,0))</f>
        <v>Mid-Market</v>
      </c>
      <c r="AS718" s="23" t="str">
        <f>INDEX('Step 2-12'!$AA:$AA,MATCH('Step 2-12'!$AH718,'Step 2-12'!$R:$R,0))</f>
        <v>Pro</v>
      </c>
      <c r="AT718" s="23" t="str">
        <f>INDEX('Step 2-12'!$AB:$AB,MATCH('Step 2-12'!$AH718,'Step 2-12'!$R:$R,0))</f>
        <v>Monthly</v>
      </c>
      <c r="AU718" s="23" t="str">
        <f>INDEX($J$20:$J$1603,MATCH($AH718,$B$20:$B$1603,0))</f>
        <v/>
      </c>
    </row>
    <row r="719" spans="1:47" x14ac:dyDescent="0.25">
      <c r="A719" t="s">
        <v>805</v>
      </c>
      <c r="B719" t="s">
        <v>803</v>
      </c>
      <c r="C719" t="s">
        <v>50</v>
      </c>
      <c r="D719" t="s">
        <v>18</v>
      </c>
      <c r="E719" s="1">
        <v>44942</v>
      </c>
      <c r="F719" s="1">
        <v>44972</v>
      </c>
      <c r="G719" t="s">
        <v>19</v>
      </c>
      <c r="H719">
        <v>135</v>
      </c>
      <c r="I719" s="23" t="str">
        <f>IF(AND(E719&lt;=EOMONTH('Step 1'!$C$7,0),F719&gt;='Step 1'!$C$7),"Yes","No")</f>
        <v>Yes</v>
      </c>
      <c r="J719" s="23" t="str">
        <f>IF(I719="Yes",IF(COUNTIFS($B$21:$B719,B719,$I$21:$I719,"Yes")=1,"Yes",""),"")</f>
        <v/>
      </c>
      <c r="K719" s="23" t="str">
        <f>IF(J719="Yes",IF(COUNTIFS($B:$B,B719,$F:$F,"&gt;="&amp;'Step 1'!$C$8)&gt;0,"Retained","Churned"),"")</f>
        <v/>
      </c>
      <c r="L719" s="24">
        <f>_xlfn.MINIFS($E:$E,$B:$B,B719)</f>
        <v>44880</v>
      </c>
      <c r="M719" s="24" t="str">
        <f>INDEX($C:$C,MATCH($L719,$E:$E,0))</f>
        <v>Pro</v>
      </c>
      <c r="N719" s="24" t="str">
        <f>INDEX($D:$D,MATCH($L719,$E:$E,0))</f>
        <v>Monthly</v>
      </c>
      <c r="O719" s="23" t="str">
        <f>INDEX('Step 2-12'!$W:$W,MATCH('Step 2-12'!$B719,'Step 2-12'!$R:$R,0))</f>
        <v>Other</v>
      </c>
      <c r="P719" s="23" t="str">
        <f>INDEX('Step 2-12'!$Z:$Z,MATCH('Step 2-12'!$B719,'Step 2-12'!$R:$R,0))</f>
        <v>Email</v>
      </c>
      <c r="AG719" t="s">
        <v>2511</v>
      </c>
      <c r="AH719" t="s">
        <v>592</v>
      </c>
      <c r="AI719" t="s">
        <v>598</v>
      </c>
      <c r="AJ719" s="1">
        <v>45005</v>
      </c>
      <c r="AK719" t="s">
        <v>86</v>
      </c>
      <c r="AL719" t="s">
        <v>18</v>
      </c>
      <c r="AM719">
        <v>315</v>
      </c>
      <c r="AN719">
        <v>267.75</v>
      </c>
      <c r="AO719" s="24" t="str">
        <f>INDEX('Step 2-12'!$Z:$Z,MATCH('Step 2-12'!$AH719,'Step 2-12'!$R:$R,0))</f>
        <v>Affiliate</v>
      </c>
      <c r="AP719" s="24" t="str">
        <f>INDEX('Step 2-12'!$V:$V,MATCH('Step 2-12'!$AH719,'Step 2-12'!$R:$R,0))</f>
        <v>Asia-Pacific</v>
      </c>
      <c r="AQ719" s="24" t="str">
        <f>INDEX('Step 2-12'!$W:$W,MATCH('Step 2-12'!$AH719,'Step 2-12'!$R:$R,0))</f>
        <v>Tech</v>
      </c>
      <c r="AR719" s="24" t="str">
        <f>INDEX('Step 2-12'!$X:$X,MATCH('Step 2-12'!$AH719,'Step 2-12'!$R:$R,0))</f>
        <v>Mid-Market</v>
      </c>
      <c r="AS719" s="23" t="str">
        <f>INDEX('Step 2-12'!$AA:$AA,MATCH('Step 2-12'!$AH719,'Step 2-12'!$R:$R,0))</f>
        <v>Pro</v>
      </c>
      <c r="AT719" s="23" t="str">
        <f>INDEX('Step 2-12'!$AB:$AB,MATCH('Step 2-12'!$AH719,'Step 2-12'!$R:$R,0))</f>
        <v>Monthly</v>
      </c>
      <c r="AU719" s="23" t="str">
        <f>INDEX($J$20:$J$1603,MATCH($AH719,$B$20:$B$1603,0))</f>
        <v/>
      </c>
    </row>
    <row r="720" spans="1:47" x14ac:dyDescent="0.25">
      <c r="A720" t="s">
        <v>806</v>
      </c>
      <c r="B720" t="s">
        <v>803</v>
      </c>
      <c r="C720" t="s">
        <v>50</v>
      </c>
      <c r="D720" t="s">
        <v>18</v>
      </c>
      <c r="E720" s="1">
        <v>44973</v>
      </c>
      <c r="F720" s="1">
        <v>45003</v>
      </c>
      <c r="G720" t="s">
        <v>19</v>
      </c>
      <c r="H720">
        <v>135</v>
      </c>
      <c r="I720" s="23" t="str">
        <f>IF(AND(E720&lt;=EOMONTH('Step 1'!$C$7,0),F720&gt;='Step 1'!$C$7),"Yes","No")</f>
        <v>No</v>
      </c>
      <c r="J720" s="23" t="str">
        <f>IF(I720="Yes",IF(COUNTIFS($B$21:$B720,B720,$I$21:$I720,"Yes")=1,"Yes",""),"")</f>
        <v/>
      </c>
      <c r="K720" s="23" t="str">
        <f>IF(J720="Yes",IF(COUNTIFS($B:$B,B720,$F:$F,"&gt;="&amp;'Step 1'!$C$8)&gt;0,"Retained","Churned"),"")</f>
        <v/>
      </c>
      <c r="L720" s="24">
        <f>_xlfn.MINIFS($E:$E,$B:$B,B720)</f>
        <v>44880</v>
      </c>
      <c r="M720" s="24" t="str">
        <f>INDEX($C:$C,MATCH($L720,$E:$E,0))</f>
        <v>Pro</v>
      </c>
      <c r="N720" s="24" t="str">
        <f>INDEX($D:$D,MATCH($L720,$E:$E,0))</f>
        <v>Monthly</v>
      </c>
      <c r="O720" s="23" t="str">
        <f>INDEX('Step 2-12'!$W:$W,MATCH('Step 2-12'!$B720,'Step 2-12'!$R:$R,0))</f>
        <v>Other</v>
      </c>
      <c r="P720" s="23" t="str">
        <f>INDEX('Step 2-12'!$Z:$Z,MATCH('Step 2-12'!$B720,'Step 2-12'!$R:$R,0))</f>
        <v>Email</v>
      </c>
      <c r="AG720" t="s">
        <v>2512</v>
      </c>
      <c r="AH720" t="s">
        <v>1062</v>
      </c>
      <c r="AI720" t="s">
        <v>1061</v>
      </c>
      <c r="AJ720" s="1">
        <v>45399</v>
      </c>
      <c r="AK720" t="s">
        <v>50</v>
      </c>
      <c r="AL720" t="s">
        <v>51</v>
      </c>
      <c r="AM720">
        <v>1440</v>
      </c>
      <c r="AN720">
        <v>1180.8</v>
      </c>
      <c r="AO720" s="24" t="str">
        <f>INDEX('Step 2-12'!$Z:$Z,MATCH('Step 2-12'!$AH720,'Step 2-12'!$R:$R,0))</f>
        <v>Paid Search</v>
      </c>
      <c r="AP720" s="24" t="str">
        <f>INDEX('Step 2-12'!$V:$V,MATCH('Step 2-12'!$AH720,'Step 2-12'!$R:$R,0))</f>
        <v>North America</v>
      </c>
      <c r="AQ720" s="24" t="str">
        <f>INDEX('Step 2-12'!$W:$W,MATCH('Step 2-12'!$AH720,'Step 2-12'!$R:$R,0))</f>
        <v>Healthcare</v>
      </c>
      <c r="AR720" s="24" t="str">
        <f>INDEX('Step 2-12'!$X:$X,MATCH('Step 2-12'!$AH720,'Step 2-12'!$R:$R,0))</f>
        <v>SMBs</v>
      </c>
      <c r="AS720" s="23" t="str">
        <f>INDEX('Step 2-12'!$AA:$AA,MATCH('Step 2-12'!$AH720,'Step 2-12'!$R:$R,0))</f>
        <v>Pro</v>
      </c>
      <c r="AT720" s="23" t="str">
        <f>INDEX('Step 2-12'!$AB:$AB,MATCH('Step 2-12'!$AH720,'Step 2-12'!$R:$R,0))</f>
        <v>Annual</v>
      </c>
      <c r="AU720" s="23" t="str">
        <f>INDEX($J$20:$J$1603,MATCH($AH720,$B$20:$B$1603,0))</f>
        <v/>
      </c>
    </row>
    <row r="721" spans="1:47" x14ac:dyDescent="0.25">
      <c r="A721" t="s">
        <v>807</v>
      </c>
      <c r="B721" t="s">
        <v>803</v>
      </c>
      <c r="C721" t="s">
        <v>50</v>
      </c>
      <c r="D721" t="s">
        <v>18</v>
      </c>
      <c r="E721" s="1">
        <v>45004</v>
      </c>
      <c r="F721" s="1">
        <v>45034</v>
      </c>
      <c r="G721" t="s">
        <v>19</v>
      </c>
      <c r="H721">
        <v>135</v>
      </c>
      <c r="I721" s="23" t="str">
        <f>IF(AND(E721&lt;=EOMONTH('Step 1'!$C$7,0),F721&gt;='Step 1'!$C$7),"Yes","No")</f>
        <v>No</v>
      </c>
      <c r="J721" s="23" t="str">
        <f>IF(I721="Yes",IF(COUNTIFS($B$21:$B721,B721,$I$21:$I721,"Yes")=1,"Yes",""),"")</f>
        <v/>
      </c>
      <c r="K721" s="23" t="str">
        <f>IF(J721="Yes",IF(COUNTIFS($B:$B,B721,$F:$F,"&gt;="&amp;'Step 1'!$C$8)&gt;0,"Retained","Churned"),"")</f>
        <v/>
      </c>
      <c r="L721" s="24">
        <f>_xlfn.MINIFS($E:$E,$B:$B,B721)</f>
        <v>44880</v>
      </c>
      <c r="M721" s="24" t="str">
        <f>INDEX($C:$C,MATCH($L721,$E:$E,0))</f>
        <v>Pro</v>
      </c>
      <c r="N721" s="24" t="str">
        <f>INDEX($D:$D,MATCH($L721,$E:$E,0))</f>
        <v>Monthly</v>
      </c>
      <c r="O721" s="23" t="str">
        <f>INDEX('Step 2-12'!$W:$W,MATCH('Step 2-12'!$B721,'Step 2-12'!$R:$R,0))</f>
        <v>Other</v>
      </c>
      <c r="P721" s="23" t="str">
        <f>INDEX('Step 2-12'!$Z:$Z,MATCH('Step 2-12'!$B721,'Step 2-12'!$R:$R,0))</f>
        <v>Email</v>
      </c>
      <c r="AG721" t="s">
        <v>2513</v>
      </c>
      <c r="AH721" t="s">
        <v>762</v>
      </c>
      <c r="AI721" t="s">
        <v>761</v>
      </c>
      <c r="AJ721" s="1">
        <v>45033</v>
      </c>
      <c r="AK721" t="s">
        <v>86</v>
      </c>
      <c r="AL721" t="s">
        <v>18</v>
      </c>
      <c r="AM721">
        <v>315</v>
      </c>
      <c r="AN721">
        <v>267.75</v>
      </c>
      <c r="AO721" s="24" t="str">
        <f>INDEX('Step 2-12'!$Z:$Z,MATCH('Step 2-12'!$AH721,'Step 2-12'!$R:$R,0))</f>
        <v>Email</v>
      </c>
      <c r="AP721" s="24" t="str">
        <f>INDEX('Step 2-12'!$V:$V,MATCH('Step 2-12'!$AH721,'Step 2-12'!$R:$R,0))</f>
        <v>North America</v>
      </c>
      <c r="AQ721" s="24" t="str">
        <f>INDEX('Step 2-12'!$W:$W,MATCH('Step 2-12'!$AH721,'Step 2-12'!$R:$R,0))</f>
        <v>Tech</v>
      </c>
      <c r="AR721" s="24" t="str">
        <f>INDEX('Step 2-12'!$X:$X,MATCH('Step 2-12'!$AH721,'Step 2-12'!$R:$R,0))</f>
        <v>Mid-Market</v>
      </c>
      <c r="AS721" s="23" t="str">
        <f>INDEX('Step 2-12'!$AA:$AA,MATCH('Step 2-12'!$AH721,'Step 2-12'!$R:$R,0))</f>
        <v>Enterprise</v>
      </c>
      <c r="AT721" s="23" t="str">
        <f>INDEX('Step 2-12'!$AB:$AB,MATCH('Step 2-12'!$AH721,'Step 2-12'!$R:$R,0))</f>
        <v>Monthly</v>
      </c>
      <c r="AU721" s="23" t="str">
        <f>INDEX($J$20:$J$1603,MATCH($AH721,$B$20:$B$1603,0))</f>
        <v/>
      </c>
    </row>
    <row r="722" spans="1:47" x14ac:dyDescent="0.25">
      <c r="A722" t="s">
        <v>808</v>
      </c>
      <c r="B722" t="s">
        <v>803</v>
      </c>
      <c r="C722" t="s">
        <v>50</v>
      </c>
      <c r="D722" t="s">
        <v>18</v>
      </c>
      <c r="E722" s="1">
        <v>45035</v>
      </c>
      <c r="F722" s="1">
        <v>45065</v>
      </c>
      <c r="G722" t="s">
        <v>19</v>
      </c>
      <c r="H722">
        <v>135</v>
      </c>
      <c r="I722" s="23" t="str">
        <f>IF(AND(E722&lt;=EOMONTH('Step 1'!$C$7,0),F722&gt;='Step 1'!$C$7),"Yes","No")</f>
        <v>No</v>
      </c>
      <c r="J722" s="23" t="str">
        <f>IF(I722="Yes",IF(COUNTIFS($B$21:$B722,B722,$I$21:$I722,"Yes")=1,"Yes",""),"")</f>
        <v/>
      </c>
      <c r="K722" s="23" t="str">
        <f>IF(J722="Yes",IF(COUNTIFS($B:$B,B722,$F:$F,"&gt;="&amp;'Step 1'!$C$8)&gt;0,"Retained","Churned"),"")</f>
        <v/>
      </c>
      <c r="L722" s="24">
        <f>_xlfn.MINIFS($E:$E,$B:$B,B722)</f>
        <v>44880</v>
      </c>
      <c r="M722" s="24" t="str">
        <f>INDEX($C:$C,MATCH($L722,$E:$E,0))</f>
        <v>Pro</v>
      </c>
      <c r="N722" s="24" t="str">
        <f>INDEX($D:$D,MATCH($L722,$E:$E,0))</f>
        <v>Monthly</v>
      </c>
      <c r="O722" s="23" t="str">
        <f>INDEX('Step 2-12'!$W:$W,MATCH('Step 2-12'!$B722,'Step 2-12'!$R:$R,0))</f>
        <v>Other</v>
      </c>
      <c r="P722" s="23" t="str">
        <f>INDEX('Step 2-12'!$Z:$Z,MATCH('Step 2-12'!$B722,'Step 2-12'!$R:$R,0))</f>
        <v>Email</v>
      </c>
      <c r="AG722" t="s">
        <v>2514</v>
      </c>
      <c r="AH722" t="s">
        <v>762</v>
      </c>
      <c r="AI722" t="s">
        <v>761</v>
      </c>
      <c r="AJ722" s="1">
        <v>45063</v>
      </c>
      <c r="AK722" t="s">
        <v>86</v>
      </c>
      <c r="AL722" t="s">
        <v>18</v>
      </c>
      <c r="AM722">
        <v>315</v>
      </c>
      <c r="AN722">
        <v>267.75</v>
      </c>
      <c r="AO722" s="24" t="str">
        <f>INDEX('Step 2-12'!$Z:$Z,MATCH('Step 2-12'!$AH722,'Step 2-12'!$R:$R,0))</f>
        <v>Email</v>
      </c>
      <c r="AP722" s="24" t="str">
        <f>INDEX('Step 2-12'!$V:$V,MATCH('Step 2-12'!$AH722,'Step 2-12'!$R:$R,0))</f>
        <v>North America</v>
      </c>
      <c r="AQ722" s="24" t="str">
        <f>INDEX('Step 2-12'!$W:$W,MATCH('Step 2-12'!$AH722,'Step 2-12'!$R:$R,0))</f>
        <v>Tech</v>
      </c>
      <c r="AR722" s="24" t="str">
        <f>INDEX('Step 2-12'!$X:$X,MATCH('Step 2-12'!$AH722,'Step 2-12'!$R:$R,0))</f>
        <v>Mid-Market</v>
      </c>
      <c r="AS722" s="23" t="str">
        <f>INDEX('Step 2-12'!$AA:$AA,MATCH('Step 2-12'!$AH722,'Step 2-12'!$R:$R,0))</f>
        <v>Enterprise</v>
      </c>
      <c r="AT722" s="23" t="str">
        <f>INDEX('Step 2-12'!$AB:$AB,MATCH('Step 2-12'!$AH722,'Step 2-12'!$R:$R,0))</f>
        <v>Monthly</v>
      </c>
      <c r="AU722" s="23" t="str">
        <f>INDEX($J$20:$J$1603,MATCH($AH722,$B$20:$B$1603,0))</f>
        <v/>
      </c>
    </row>
    <row r="723" spans="1:47" x14ac:dyDescent="0.25">
      <c r="A723" t="s">
        <v>809</v>
      </c>
      <c r="B723" t="s">
        <v>803</v>
      </c>
      <c r="C723" t="s">
        <v>50</v>
      </c>
      <c r="D723" t="s">
        <v>18</v>
      </c>
      <c r="E723" s="1">
        <v>45066</v>
      </c>
      <c r="F723" s="1">
        <v>45096</v>
      </c>
      <c r="G723" t="s">
        <v>73</v>
      </c>
      <c r="H723">
        <v>135</v>
      </c>
      <c r="I723" s="23" t="str">
        <f>IF(AND(E723&lt;=EOMONTH('Step 1'!$C$7,0),F723&gt;='Step 1'!$C$7),"Yes","No")</f>
        <v>No</v>
      </c>
      <c r="J723" s="23" t="str">
        <f>IF(I723="Yes",IF(COUNTIFS($B$21:$B723,B723,$I$21:$I723,"Yes")=1,"Yes",""),"")</f>
        <v/>
      </c>
      <c r="K723" s="23" t="str">
        <f>IF(J723="Yes",IF(COUNTIFS($B:$B,B723,$F:$F,"&gt;="&amp;'Step 1'!$C$8)&gt;0,"Retained","Churned"),"")</f>
        <v/>
      </c>
      <c r="L723" s="24">
        <f>_xlfn.MINIFS($E:$E,$B:$B,B723)</f>
        <v>44880</v>
      </c>
      <c r="M723" s="24" t="str">
        <f>INDEX($C:$C,MATCH($L723,$E:$E,0))</f>
        <v>Pro</v>
      </c>
      <c r="N723" s="24" t="str">
        <f>INDEX($D:$D,MATCH($L723,$E:$E,0))</f>
        <v>Monthly</v>
      </c>
      <c r="O723" s="23" t="str">
        <f>INDEX('Step 2-12'!$W:$W,MATCH('Step 2-12'!$B723,'Step 2-12'!$R:$R,0))</f>
        <v>Other</v>
      </c>
      <c r="P723" s="23" t="str">
        <f>INDEX('Step 2-12'!$Z:$Z,MATCH('Step 2-12'!$B723,'Step 2-12'!$R:$R,0))</f>
        <v>Email</v>
      </c>
      <c r="AG723" t="s">
        <v>2515</v>
      </c>
      <c r="AH723" t="s">
        <v>762</v>
      </c>
      <c r="AI723" t="s">
        <v>763</v>
      </c>
      <c r="AJ723" s="1">
        <v>45064</v>
      </c>
      <c r="AK723" t="s">
        <v>86</v>
      </c>
      <c r="AL723" t="s">
        <v>18</v>
      </c>
      <c r="AM723">
        <v>315</v>
      </c>
      <c r="AN723">
        <v>267.75</v>
      </c>
      <c r="AO723" s="24" t="str">
        <f>INDEX('Step 2-12'!$Z:$Z,MATCH('Step 2-12'!$AH723,'Step 2-12'!$R:$R,0))</f>
        <v>Email</v>
      </c>
      <c r="AP723" s="24" t="str">
        <f>INDEX('Step 2-12'!$V:$V,MATCH('Step 2-12'!$AH723,'Step 2-12'!$R:$R,0))</f>
        <v>North America</v>
      </c>
      <c r="AQ723" s="24" t="str">
        <f>INDEX('Step 2-12'!$W:$W,MATCH('Step 2-12'!$AH723,'Step 2-12'!$R:$R,0))</f>
        <v>Tech</v>
      </c>
      <c r="AR723" s="24" t="str">
        <f>INDEX('Step 2-12'!$X:$X,MATCH('Step 2-12'!$AH723,'Step 2-12'!$R:$R,0))</f>
        <v>Mid-Market</v>
      </c>
      <c r="AS723" s="23" t="str">
        <f>INDEX('Step 2-12'!$AA:$AA,MATCH('Step 2-12'!$AH723,'Step 2-12'!$R:$R,0))</f>
        <v>Enterprise</v>
      </c>
      <c r="AT723" s="23" t="str">
        <f>INDEX('Step 2-12'!$AB:$AB,MATCH('Step 2-12'!$AH723,'Step 2-12'!$R:$R,0))</f>
        <v>Monthly</v>
      </c>
      <c r="AU723" s="23" t="str">
        <f>INDEX($J$20:$J$1603,MATCH($AH723,$B$20:$B$1603,0))</f>
        <v/>
      </c>
    </row>
    <row r="724" spans="1:47" x14ac:dyDescent="0.25">
      <c r="A724" t="s">
        <v>810</v>
      </c>
      <c r="B724" t="s">
        <v>803</v>
      </c>
      <c r="C724" t="s">
        <v>86</v>
      </c>
      <c r="D724" t="s">
        <v>18</v>
      </c>
      <c r="E724" s="1">
        <v>45097</v>
      </c>
      <c r="F724" s="1">
        <v>45127</v>
      </c>
      <c r="G724" t="s">
        <v>19</v>
      </c>
      <c r="H724">
        <v>315</v>
      </c>
      <c r="I724" s="23" t="str">
        <f>IF(AND(E724&lt;=EOMONTH('Step 1'!$C$7,0),F724&gt;='Step 1'!$C$7),"Yes","No")</f>
        <v>No</v>
      </c>
      <c r="J724" s="23" t="str">
        <f>IF(I724="Yes",IF(COUNTIFS($B$21:$B724,B724,$I$21:$I724,"Yes")=1,"Yes",""),"")</f>
        <v/>
      </c>
      <c r="K724" s="23" t="str">
        <f>IF(J724="Yes",IF(COUNTIFS($B:$B,B724,$F:$F,"&gt;="&amp;'Step 1'!$C$8)&gt;0,"Retained","Churned"),"")</f>
        <v/>
      </c>
      <c r="L724" s="24">
        <f>_xlfn.MINIFS($E:$E,$B:$B,B724)</f>
        <v>44880</v>
      </c>
      <c r="M724" s="24" t="str">
        <f>INDEX($C:$C,MATCH($L724,$E:$E,0))</f>
        <v>Pro</v>
      </c>
      <c r="N724" s="24" t="str">
        <f>INDEX($D:$D,MATCH($L724,$E:$E,0))</f>
        <v>Monthly</v>
      </c>
      <c r="O724" s="23" t="str">
        <f>INDEX('Step 2-12'!$W:$W,MATCH('Step 2-12'!$B724,'Step 2-12'!$R:$R,0))</f>
        <v>Other</v>
      </c>
      <c r="P724" s="23" t="str">
        <f>INDEX('Step 2-12'!$Z:$Z,MATCH('Step 2-12'!$B724,'Step 2-12'!$R:$R,0))</f>
        <v>Email</v>
      </c>
      <c r="AG724" t="s">
        <v>2516</v>
      </c>
      <c r="AH724" t="s">
        <v>762</v>
      </c>
      <c r="AI724" t="s">
        <v>764</v>
      </c>
      <c r="AJ724" s="1">
        <v>45095</v>
      </c>
      <c r="AK724" t="s">
        <v>86</v>
      </c>
      <c r="AL724" t="s">
        <v>18</v>
      </c>
      <c r="AM724">
        <v>315</v>
      </c>
      <c r="AN724">
        <v>267.75</v>
      </c>
      <c r="AO724" s="24" t="str">
        <f>INDEX('Step 2-12'!$Z:$Z,MATCH('Step 2-12'!$AH724,'Step 2-12'!$R:$R,0))</f>
        <v>Email</v>
      </c>
      <c r="AP724" s="24" t="str">
        <f>INDEX('Step 2-12'!$V:$V,MATCH('Step 2-12'!$AH724,'Step 2-12'!$R:$R,0))</f>
        <v>North America</v>
      </c>
      <c r="AQ724" s="24" t="str">
        <f>INDEX('Step 2-12'!$W:$W,MATCH('Step 2-12'!$AH724,'Step 2-12'!$R:$R,0))</f>
        <v>Tech</v>
      </c>
      <c r="AR724" s="24" t="str">
        <f>INDEX('Step 2-12'!$X:$X,MATCH('Step 2-12'!$AH724,'Step 2-12'!$R:$R,0))</f>
        <v>Mid-Market</v>
      </c>
      <c r="AS724" s="23" t="str">
        <f>INDEX('Step 2-12'!$AA:$AA,MATCH('Step 2-12'!$AH724,'Step 2-12'!$R:$R,0))</f>
        <v>Enterprise</v>
      </c>
      <c r="AT724" s="23" t="str">
        <f>INDEX('Step 2-12'!$AB:$AB,MATCH('Step 2-12'!$AH724,'Step 2-12'!$R:$R,0))</f>
        <v>Monthly</v>
      </c>
      <c r="AU724" s="23" t="str">
        <f>INDEX($J$20:$J$1603,MATCH($AH724,$B$20:$B$1603,0))</f>
        <v/>
      </c>
    </row>
    <row r="725" spans="1:47" x14ac:dyDescent="0.25">
      <c r="A725" t="s">
        <v>811</v>
      </c>
      <c r="B725" t="s">
        <v>803</v>
      </c>
      <c r="C725" t="s">
        <v>86</v>
      </c>
      <c r="D725" t="s">
        <v>18</v>
      </c>
      <c r="E725" s="1">
        <v>45128</v>
      </c>
      <c r="F725" s="1">
        <v>45158</v>
      </c>
      <c r="G725" t="s">
        <v>19</v>
      </c>
      <c r="H725">
        <v>315</v>
      </c>
      <c r="I725" s="23" t="str">
        <f>IF(AND(E725&lt;=EOMONTH('Step 1'!$C$7,0),F725&gt;='Step 1'!$C$7),"Yes","No")</f>
        <v>No</v>
      </c>
      <c r="J725" s="23" t="str">
        <f>IF(I725="Yes",IF(COUNTIFS($B$21:$B725,B725,$I$21:$I725,"Yes")=1,"Yes",""),"")</f>
        <v/>
      </c>
      <c r="K725" s="23" t="str">
        <f>IF(J725="Yes",IF(COUNTIFS($B:$B,B725,$F:$F,"&gt;="&amp;'Step 1'!$C$8)&gt;0,"Retained","Churned"),"")</f>
        <v/>
      </c>
      <c r="L725" s="24">
        <f>_xlfn.MINIFS($E:$E,$B:$B,B725)</f>
        <v>44880</v>
      </c>
      <c r="M725" s="24" t="str">
        <f>INDEX($C:$C,MATCH($L725,$E:$E,0))</f>
        <v>Pro</v>
      </c>
      <c r="N725" s="24" t="str">
        <f>INDEX($D:$D,MATCH($L725,$E:$E,0))</f>
        <v>Monthly</v>
      </c>
      <c r="O725" s="23" t="str">
        <f>INDEX('Step 2-12'!$W:$W,MATCH('Step 2-12'!$B725,'Step 2-12'!$R:$R,0))</f>
        <v>Other</v>
      </c>
      <c r="P725" s="23" t="str">
        <f>INDEX('Step 2-12'!$Z:$Z,MATCH('Step 2-12'!$B725,'Step 2-12'!$R:$R,0))</f>
        <v>Email</v>
      </c>
      <c r="AG725" t="s">
        <v>2517</v>
      </c>
      <c r="AH725" t="s">
        <v>762</v>
      </c>
      <c r="AI725" t="s">
        <v>764</v>
      </c>
      <c r="AJ725" s="1">
        <v>45125</v>
      </c>
      <c r="AK725" t="s">
        <v>86</v>
      </c>
      <c r="AL725" t="s">
        <v>18</v>
      </c>
      <c r="AM725">
        <v>315</v>
      </c>
      <c r="AN725">
        <v>267.75</v>
      </c>
      <c r="AO725" s="24" t="str">
        <f>INDEX('Step 2-12'!$Z:$Z,MATCH('Step 2-12'!$AH725,'Step 2-12'!$R:$R,0))</f>
        <v>Email</v>
      </c>
      <c r="AP725" s="24" t="str">
        <f>INDEX('Step 2-12'!$V:$V,MATCH('Step 2-12'!$AH725,'Step 2-12'!$R:$R,0))</f>
        <v>North America</v>
      </c>
      <c r="AQ725" s="24" t="str">
        <f>INDEX('Step 2-12'!$W:$W,MATCH('Step 2-12'!$AH725,'Step 2-12'!$R:$R,0))</f>
        <v>Tech</v>
      </c>
      <c r="AR725" s="24" t="str">
        <f>INDEX('Step 2-12'!$X:$X,MATCH('Step 2-12'!$AH725,'Step 2-12'!$R:$R,0))</f>
        <v>Mid-Market</v>
      </c>
      <c r="AS725" s="23" t="str">
        <f>INDEX('Step 2-12'!$AA:$AA,MATCH('Step 2-12'!$AH725,'Step 2-12'!$R:$R,0))</f>
        <v>Enterprise</v>
      </c>
      <c r="AT725" s="23" t="str">
        <f>INDEX('Step 2-12'!$AB:$AB,MATCH('Step 2-12'!$AH725,'Step 2-12'!$R:$R,0))</f>
        <v>Monthly</v>
      </c>
      <c r="AU725" s="23" t="str">
        <f>INDEX($J$20:$J$1603,MATCH($AH725,$B$20:$B$1603,0))</f>
        <v/>
      </c>
    </row>
    <row r="726" spans="1:47" x14ac:dyDescent="0.25">
      <c r="A726" t="s">
        <v>812</v>
      </c>
      <c r="B726" t="s">
        <v>803</v>
      </c>
      <c r="C726" t="s">
        <v>86</v>
      </c>
      <c r="D726" t="s">
        <v>18</v>
      </c>
      <c r="E726" s="1">
        <v>45159</v>
      </c>
      <c r="F726" s="1">
        <v>45189</v>
      </c>
      <c r="G726" t="s">
        <v>19</v>
      </c>
      <c r="H726">
        <v>315</v>
      </c>
      <c r="I726" s="23" t="str">
        <f>IF(AND(E726&lt;=EOMONTH('Step 1'!$C$7,0),F726&gt;='Step 1'!$C$7),"Yes","No")</f>
        <v>No</v>
      </c>
      <c r="J726" s="23" t="str">
        <f>IF(I726="Yes",IF(COUNTIFS($B$21:$B726,B726,$I$21:$I726,"Yes")=1,"Yes",""),"")</f>
        <v/>
      </c>
      <c r="K726" s="23" t="str">
        <f>IF(J726="Yes",IF(COUNTIFS($B:$B,B726,$F:$F,"&gt;="&amp;'Step 1'!$C$8)&gt;0,"Retained","Churned"),"")</f>
        <v/>
      </c>
      <c r="L726" s="24">
        <f>_xlfn.MINIFS($E:$E,$B:$B,B726)</f>
        <v>44880</v>
      </c>
      <c r="M726" s="24" t="str">
        <f>INDEX($C:$C,MATCH($L726,$E:$E,0))</f>
        <v>Pro</v>
      </c>
      <c r="N726" s="24" t="str">
        <f>INDEX($D:$D,MATCH($L726,$E:$E,0))</f>
        <v>Monthly</v>
      </c>
      <c r="O726" s="23" t="str">
        <f>INDEX('Step 2-12'!$W:$W,MATCH('Step 2-12'!$B726,'Step 2-12'!$R:$R,0))</f>
        <v>Other</v>
      </c>
      <c r="P726" s="23" t="str">
        <f>INDEX('Step 2-12'!$Z:$Z,MATCH('Step 2-12'!$B726,'Step 2-12'!$R:$R,0))</f>
        <v>Email</v>
      </c>
      <c r="AG726" t="s">
        <v>2518</v>
      </c>
      <c r="AH726" t="s">
        <v>762</v>
      </c>
      <c r="AI726" t="s">
        <v>765</v>
      </c>
      <c r="AJ726" s="1">
        <v>45126</v>
      </c>
      <c r="AK726" t="s">
        <v>50</v>
      </c>
      <c r="AL726" t="s">
        <v>18</v>
      </c>
      <c r="AM726">
        <v>135</v>
      </c>
      <c r="AN726">
        <v>110.7</v>
      </c>
      <c r="AO726" s="24" t="str">
        <f>INDEX('Step 2-12'!$Z:$Z,MATCH('Step 2-12'!$AH726,'Step 2-12'!$R:$R,0))</f>
        <v>Email</v>
      </c>
      <c r="AP726" s="24" t="str">
        <f>INDEX('Step 2-12'!$V:$V,MATCH('Step 2-12'!$AH726,'Step 2-12'!$R:$R,0))</f>
        <v>North America</v>
      </c>
      <c r="AQ726" s="24" t="str">
        <f>INDEX('Step 2-12'!$W:$W,MATCH('Step 2-12'!$AH726,'Step 2-12'!$R:$R,0))</f>
        <v>Tech</v>
      </c>
      <c r="AR726" s="24" t="str">
        <f>INDEX('Step 2-12'!$X:$X,MATCH('Step 2-12'!$AH726,'Step 2-12'!$R:$R,0))</f>
        <v>Mid-Market</v>
      </c>
      <c r="AS726" s="23" t="str">
        <f>INDEX('Step 2-12'!$AA:$AA,MATCH('Step 2-12'!$AH726,'Step 2-12'!$R:$R,0))</f>
        <v>Enterprise</v>
      </c>
      <c r="AT726" s="23" t="str">
        <f>INDEX('Step 2-12'!$AB:$AB,MATCH('Step 2-12'!$AH726,'Step 2-12'!$R:$R,0))</f>
        <v>Monthly</v>
      </c>
      <c r="AU726" s="23" t="str">
        <f>INDEX($J$20:$J$1603,MATCH($AH726,$B$20:$B$1603,0))</f>
        <v/>
      </c>
    </row>
    <row r="727" spans="1:47" x14ac:dyDescent="0.25">
      <c r="A727" t="s">
        <v>813</v>
      </c>
      <c r="B727" t="s">
        <v>803</v>
      </c>
      <c r="C727" t="s">
        <v>86</v>
      </c>
      <c r="D727" t="s">
        <v>18</v>
      </c>
      <c r="E727" s="1">
        <v>45190</v>
      </c>
      <c r="F727" s="1">
        <v>45220</v>
      </c>
      <c r="G727" t="s">
        <v>19</v>
      </c>
      <c r="H727">
        <v>315</v>
      </c>
      <c r="I727" s="23" t="str">
        <f>IF(AND(E727&lt;=EOMONTH('Step 1'!$C$7,0),F727&gt;='Step 1'!$C$7),"Yes","No")</f>
        <v>No</v>
      </c>
      <c r="J727" s="23" t="str">
        <f>IF(I727="Yes",IF(COUNTIFS($B$21:$B727,B727,$I$21:$I727,"Yes")=1,"Yes",""),"")</f>
        <v/>
      </c>
      <c r="K727" s="23" t="str">
        <f>IF(J727="Yes",IF(COUNTIFS($B:$B,B727,$F:$F,"&gt;="&amp;'Step 1'!$C$8)&gt;0,"Retained","Churned"),"")</f>
        <v/>
      </c>
      <c r="L727" s="24">
        <f>_xlfn.MINIFS($E:$E,$B:$B,B727)</f>
        <v>44880</v>
      </c>
      <c r="M727" s="24" t="str">
        <f>INDEX($C:$C,MATCH($L727,$E:$E,0))</f>
        <v>Pro</v>
      </c>
      <c r="N727" s="24" t="str">
        <f>INDEX($D:$D,MATCH($L727,$E:$E,0))</f>
        <v>Monthly</v>
      </c>
      <c r="O727" s="23" t="str">
        <f>INDEX('Step 2-12'!$W:$W,MATCH('Step 2-12'!$B727,'Step 2-12'!$R:$R,0))</f>
        <v>Other</v>
      </c>
      <c r="P727" s="23" t="str">
        <f>INDEX('Step 2-12'!$Z:$Z,MATCH('Step 2-12'!$B727,'Step 2-12'!$R:$R,0))</f>
        <v>Email</v>
      </c>
      <c r="AG727" t="s">
        <v>2519</v>
      </c>
      <c r="AH727" t="s">
        <v>762</v>
      </c>
      <c r="AI727" t="s">
        <v>766</v>
      </c>
      <c r="AJ727" s="1">
        <v>45157</v>
      </c>
      <c r="AK727" t="s">
        <v>86</v>
      </c>
      <c r="AL727" t="s">
        <v>18</v>
      </c>
      <c r="AM727">
        <v>315</v>
      </c>
      <c r="AN727">
        <v>267.75</v>
      </c>
      <c r="AO727" s="24" t="str">
        <f>INDEX('Step 2-12'!$Z:$Z,MATCH('Step 2-12'!$AH727,'Step 2-12'!$R:$R,0))</f>
        <v>Email</v>
      </c>
      <c r="AP727" s="24" t="str">
        <f>INDEX('Step 2-12'!$V:$V,MATCH('Step 2-12'!$AH727,'Step 2-12'!$R:$R,0))</f>
        <v>North America</v>
      </c>
      <c r="AQ727" s="24" t="str">
        <f>INDEX('Step 2-12'!$W:$W,MATCH('Step 2-12'!$AH727,'Step 2-12'!$R:$R,0))</f>
        <v>Tech</v>
      </c>
      <c r="AR727" s="24" t="str">
        <f>INDEX('Step 2-12'!$X:$X,MATCH('Step 2-12'!$AH727,'Step 2-12'!$R:$R,0))</f>
        <v>Mid-Market</v>
      </c>
      <c r="AS727" s="23" t="str">
        <f>INDEX('Step 2-12'!$AA:$AA,MATCH('Step 2-12'!$AH727,'Step 2-12'!$R:$R,0))</f>
        <v>Enterprise</v>
      </c>
      <c r="AT727" s="23" t="str">
        <f>INDEX('Step 2-12'!$AB:$AB,MATCH('Step 2-12'!$AH727,'Step 2-12'!$R:$R,0))</f>
        <v>Monthly</v>
      </c>
      <c r="AU727" s="23" t="str">
        <f>INDEX($J$20:$J$1603,MATCH($AH727,$B$20:$B$1603,0))</f>
        <v/>
      </c>
    </row>
    <row r="728" spans="1:47" x14ac:dyDescent="0.25">
      <c r="A728" t="s">
        <v>814</v>
      </c>
      <c r="B728" t="s">
        <v>803</v>
      </c>
      <c r="C728" t="s">
        <v>86</v>
      </c>
      <c r="D728" t="s">
        <v>18</v>
      </c>
      <c r="E728" s="1">
        <v>45221</v>
      </c>
      <c r="F728" s="1">
        <v>45251</v>
      </c>
      <c r="G728" t="s">
        <v>19</v>
      </c>
      <c r="H728">
        <v>315</v>
      </c>
      <c r="I728" s="23" t="str">
        <f>IF(AND(E728&lt;=EOMONTH('Step 1'!$C$7,0),F728&gt;='Step 1'!$C$7),"Yes","No")</f>
        <v>No</v>
      </c>
      <c r="J728" s="23" t="str">
        <f>IF(I728="Yes",IF(COUNTIFS($B$21:$B728,B728,$I$21:$I728,"Yes")=1,"Yes",""),"")</f>
        <v/>
      </c>
      <c r="K728" s="23" t="str">
        <f>IF(J728="Yes",IF(COUNTIFS($B:$B,B728,$F:$F,"&gt;="&amp;'Step 1'!$C$8)&gt;0,"Retained","Churned"),"")</f>
        <v/>
      </c>
      <c r="L728" s="24">
        <f>_xlfn.MINIFS($E:$E,$B:$B,B728)</f>
        <v>44880</v>
      </c>
      <c r="M728" s="24" t="str">
        <f>INDEX($C:$C,MATCH($L728,$E:$E,0))</f>
        <v>Pro</v>
      </c>
      <c r="N728" s="24" t="str">
        <f>INDEX($D:$D,MATCH($L728,$E:$E,0))</f>
        <v>Monthly</v>
      </c>
      <c r="O728" s="23" t="str">
        <f>INDEX('Step 2-12'!$W:$W,MATCH('Step 2-12'!$B728,'Step 2-12'!$R:$R,0))</f>
        <v>Other</v>
      </c>
      <c r="P728" s="23" t="str">
        <f>INDEX('Step 2-12'!$Z:$Z,MATCH('Step 2-12'!$B728,'Step 2-12'!$R:$R,0))</f>
        <v>Email</v>
      </c>
      <c r="AG728" t="s">
        <v>2520</v>
      </c>
      <c r="AH728" t="s">
        <v>762</v>
      </c>
      <c r="AI728" t="s">
        <v>767</v>
      </c>
      <c r="AJ728" s="1">
        <v>45188</v>
      </c>
      <c r="AK728" t="s">
        <v>86</v>
      </c>
      <c r="AL728" t="s">
        <v>18</v>
      </c>
      <c r="AM728">
        <v>315</v>
      </c>
      <c r="AN728">
        <v>267.75</v>
      </c>
      <c r="AO728" s="24" t="str">
        <f>INDEX('Step 2-12'!$Z:$Z,MATCH('Step 2-12'!$AH728,'Step 2-12'!$R:$R,0))</f>
        <v>Email</v>
      </c>
      <c r="AP728" s="24" t="str">
        <f>INDEX('Step 2-12'!$V:$V,MATCH('Step 2-12'!$AH728,'Step 2-12'!$R:$R,0))</f>
        <v>North America</v>
      </c>
      <c r="AQ728" s="24" t="str">
        <f>INDEX('Step 2-12'!$W:$W,MATCH('Step 2-12'!$AH728,'Step 2-12'!$R:$R,0))</f>
        <v>Tech</v>
      </c>
      <c r="AR728" s="24" t="str">
        <f>INDEX('Step 2-12'!$X:$X,MATCH('Step 2-12'!$AH728,'Step 2-12'!$R:$R,0))</f>
        <v>Mid-Market</v>
      </c>
      <c r="AS728" s="23" t="str">
        <f>INDEX('Step 2-12'!$AA:$AA,MATCH('Step 2-12'!$AH728,'Step 2-12'!$R:$R,0))</f>
        <v>Enterprise</v>
      </c>
      <c r="AT728" s="23" t="str">
        <f>INDEX('Step 2-12'!$AB:$AB,MATCH('Step 2-12'!$AH728,'Step 2-12'!$R:$R,0))</f>
        <v>Monthly</v>
      </c>
      <c r="AU728" s="23" t="str">
        <f>INDEX($J$20:$J$1603,MATCH($AH728,$B$20:$B$1603,0))</f>
        <v/>
      </c>
    </row>
    <row r="729" spans="1:47" x14ac:dyDescent="0.25">
      <c r="A729" t="s">
        <v>815</v>
      </c>
      <c r="B729" t="s">
        <v>803</v>
      </c>
      <c r="C729" t="s">
        <v>86</v>
      </c>
      <c r="D729" t="s">
        <v>18</v>
      </c>
      <c r="E729" s="1">
        <v>45252</v>
      </c>
      <c r="F729" s="1">
        <v>45282</v>
      </c>
      <c r="G729" t="s">
        <v>19</v>
      </c>
      <c r="H729">
        <v>315</v>
      </c>
      <c r="I729" s="23" t="str">
        <f>IF(AND(E729&lt;=EOMONTH('Step 1'!$C$7,0),F729&gt;='Step 1'!$C$7),"Yes","No")</f>
        <v>No</v>
      </c>
      <c r="J729" s="23" t="str">
        <f>IF(I729="Yes",IF(COUNTIFS($B$21:$B729,B729,$I$21:$I729,"Yes")=1,"Yes",""),"")</f>
        <v/>
      </c>
      <c r="K729" s="23" t="str">
        <f>IF(J729="Yes",IF(COUNTIFS($B:$B,B729,$F:$F,"&gt;="&amp;'Step 1'!$C$8)&gt;0,"Retained","Churned"),"")</f>
        <v/>
      </c>
      <c r="L729" s="24">
        <f>_xlfn.MINIFS($E:$E,$B:$B,B729)</f>
        <v>44880</v>
      </c>
      <c r="M729" s="24" t="str">
        <f>INDEX($C:$C,MATCH($L729,$E:$E,0))</f>
        <v>Pro</v>
      </c>
      <c r="N729" s="24" t="str">
        <f>INDEX($D:$D,MATCH($L729,$E:$E,0))</f>
        <v>Monthly</v>
      </c>
      <c r="O729" s="23" t="str">
        <f>INDEX('Step 2-12'!$W:$W,MATCH('Step 2-12'!$B729,'Step 2-12'!$R:$R,0))</f>
        <v>Other</v>
      </c>
      <c r="P729" s="23" t="str">
        <f>INDEX('Step 2-12'!$Z:$Z,MATCH('Step 2-12'!$B729,'Step 2-12'!$R:$R,0))</f>
        <v>Email</v>
      </c>
      <c r="AG729" t="s">
        <v>2521</v>
      </c>
      <c r="AH729" t="s">
        <v>762</v>
      </c>
      <c r="AI729" t="s">
        <v>767</v>
      </c>
      <c r="AJ729" s="1">
        <v>45218</v>
      </c>
      <c r="AK729" t="s">
        <v>86</v>
      </c>
      <c r="AL729" t="s">
        <v>18</v>
      </c>
      <c r="AM729">
        <v>315</v>
      </c>
      <c r="AN729">
        <v>267.75</v>
      </c>
      <c r="AO729" s="24" t="str">
        <f>INDEX('Step 2-12'!$Z:$Z,MATCH('Step 2-12'!$AH729,'Step 2-12'!$R:$R,0))</f>
        <v>Email</v>
      </c>
      <c r="AP729" s="24" t="str">
        <f>INDEX('Step 2-12'!$V:$V,MATCH('Step 2-12'!$AH729,'Step 2-12'!$R:$R,0))</f>
        <v>North America</v>
      </c>
      <c r="AQ729" s="24" t="str">
        <f>INDEX('Step 2-12'!$W:$W,MATCH('Step 2-12'!$AH729,'Step 2-12'!$R:$R,0))</f>
        <v>Tech</v>
      </c>
      <c r="AR729" s="24" t="str">
        <f>INDEX('Step 2-12'!$X:$X,MATCH('Step 2-12'!$AH729,'Step 2-12'!$R:$R,0))</f>
        <v>Mid-Market</v>
      </c>
      <c r="AS729" s="23" t="str">
        <f>INDEX('Step 2-12'!$AA:$AA,MATCH('Step 2-12'!$AH729,'Step 2-12'!$R:$R,0))</f>
        <v>Enterprise</v>
      </c>
      <c r="AT729" s="23" t="str">
        <f>INDEX('Step 2-12'!$AB:$AB,MATCH('Step 2-12'!$AH729,'Step 2-12'!$R:$R,0))</f>
        <v>Monthly</v>
      </c>
      <c r="AU729" s="23" t="str">
        <f>INDEX($J$20:$J$1603,MATCH($AH729,$B$20:$B$1603,0))</f>
        <v/>
      </c>
    </row>
    <row r="730" spans="1:47" x14ac:dyDescent="0.25">
      <c r="A730" t="s">
        <v>816</v>
      </c>
      <c r="B730" t="s">
        <v>803</v>
      </c>
      <c r="C730" t="s">
        <v>86</v>
      </c>
      <c r="D730" t="s">
        <v>18</v>
      </c>
      <c r="E730" s="1">
        <v>45283</v>
      </c>
      <c r="F730" s="1">
        <v>45313</v>
      </c>
      <c r="G730" t="s">
        <v>19</v>
      </c>
      <c r="H730">
        <v>315</v>
      </c>
      <c r="I730" s="23" t="str">
        <f>IF(AND(E730&lt;=EOMONTH('Step 1'!$C$7,0),F730&gt;='Step 1'!$C$7),"Yes","No")</f>
        <v>No</v>
      </c>
      <c r="J730" s="23" t="str">
        <f>IF(I730="Yes",IF(COUNTIFS($B$21:$B730,B730,$I$21:$I730,"Yes")=1,"Yes",""),"")</f>
        <v/>
      </c>
      <c r="K730" s="23" t="str">
        <f>IF(J730="Yes",IF(COUNTIFS($B:$B,B730,$F:$F,"&gt;="&amp;'Step 1'!$C$8)&gt;0,"Retained","Churned"),"")</f>
        <v/>
      </c>
      <c r="L730" s="24">
        <f>_xlfn.MINIFS($E:$E,$B:$B,B730)</f>
        <v>44880</v>
      </c>
      <c r="M730" s="24" t="str">
        <f>INDEX($C:$C,MATCH($L730,$E:$E,0))</f>
        <v>Pro</v>
      </c>
      <c r="N730" s="24" t="str">
        <f>INDEX($D:$D,MATCH($L730,$E:$E,0))</f>
        <v>Monthly</v>
      </c>
      <c r="O730" s="23" t="str">
        <f>INDEX('Step 2-12'!$W:$W,MATCH('Step 2-12'!$B730,'Step 2-12'!$R:$R,0))</f>
        <v>Other</v>
      </c>
      <c r="P730" s="23" t="str">
        <f>INDEX('Step 2-12'!$Z:$Z,MATCH('Step 2-12'!$B730,'Step 2-12'!$R:$R,0))</f>
        <v>Email</v>
      </c>
      <c r="AG730" t="s">
        <v>2522</v>
      </c>
      <c r="AH730" t="s">
        <v>762</v>
      </c>
      <c r="AI730" t="s">
        <v>768</v>
      </c>
      <c r="AJ730" s="1">
        <v>45219</v>
      </c>
      <c r="AK730" t="s">
        <v>50</v>
      </c>
      <c r="AL730" t="s">
        <v>18</v>
      </c>
      <c r="AM730">
        <v>135</v>
      </c>
      <c r="AN730">
        <v>110.7</v>
      </c>
      <c r="AO730" s="24" t="str">
        <f>INDEX('Step 2-12'!$Z:$Z,MATCH('Step 2-12'!$AH730,'Step 2-12'!$R:$R,0))</f>
        <v>Email</v>
      </c>
      <c r="AP730" s="24" t="str">
        <f>INDEX('Step 2-12'!$V:$V,MATCH('Step 2-12'!$AH730,'Step 2-12'!$R:$R,0))</f>
        <v>North America</v>
      </c>
      <c r="AQ730" s="24" t="str">
        <f>INDEX('Step 2-12'!$W:$W,MATCH('Step 2-12'!$AH730,'Step 2-12'!$R:$R,0))</f>
        <v>Tech</v>
      </c>
      <c r="AR730" s="24" t="str">
        <f>INDEX('Step 2-12'!$X:$X,MATCH('Step 2-12'!$AH730,'Step 2-12'!$R:$R,0))</f>
        <v>Mid-Market</v>
      </c>
      <c r="AS730" s="23" t="str">
        <f>INDEX('Step 2-12'!$AA:$AA,MATCH('Step 2-12'!$AH730,'Step 2-12'!$R:$R,0))</f>
        <v>Enterprise</v>
      </c>
      <c r="AT730" s="23" t="str">
        <f>INDEX('Step 2-12'!$AB:$AB,MATCH('Step 2-12'!$AH730,'Step 2-12'!$R:$R,0))</f>
        <v>Monthly</v>
      </c>
      <c r="AU730" s="23" t="str">
        <f>INDEX($J$20:$J$1603,MATCH($AH730,$B$20:$B$1603,0))</f>
        <v/>
      </c>
    </row>
    <row r="731" spans="1:47" x14ac:dyDescent="0.25">
      <c r="A731" t="s">
        <v>817</v>
      </c>
      <c r="B731" t="s">
        <v>803</v>
      </c>
      <c r="C731" t="s">
        <v>86</v>
      </c>
      <c r="D731" t="s">
        <v>18</v>
      </c>
      <c r="E731" s="1">
        <v>45314</v>
      </c>
      <c r="F731" s="1">
        <v>45344</v>
      </c>
      <c r="G731" t="s">
        <v>55</v>
      </c>
      <c r="H731">
        <v>315</v>
      </c>
      <c r="I731" s="23" t="str">
        <f>IF(AND(E731&lt;=EOMONTH('Step 1'!$C$7,0),F731&gt;='Step 1'!$C$7),"Yes","No")</f>
        <v>No</v>
      </c>
      <c r="J731" s="23" t="str">
        <f>IF(I731="Yes",IF(COUNTIFS($B$21:$B731,B731,$I$21:$I731,"Yes")=1,"Yes",""),"")</f>
        <v/>
      </c>
      <c r="K731" s="23" t="str">
        <f>IF(J731="Yes",IF(COUNTIFS($B:$B,B731,$F:$F,"&gt;="&amp;'Step 1'!$C$8)&gt;0,"Retained","Churned"),"")</f>
        <v/>
      </c>
      <c r="L731" s="24">
        <f>_xlfn.MINIFS($E:$E,$B:$B,B731)</f>
        <v>44880</v>
      </c>
      <c r="M731" s="24" t="str">
        <f>INDEX($C:$C,MATCH($L731,$E:$E,0))</f>
        <v>Pro</v>
      </c>
      <c r="N731" s="24" t="str">
        <f>INDEX($D:$D,MATCH($L731,$E:$E,0))</f>
        <v>Monthly</v>
      </c>
      <c r="O731" s="23" t="str">
        <f>INDEX('Step 2-12'!$W:$W,MATCH('Step 2-12'!$B731,'Step 2-12'!$R:$R,0))</f>
        <v>Other</v>
      </c>
      <c r="P731" s="23" t="str">
        <f>INDEX('Step 2-12'!$Z:$Z,MATCH('Step 2-12'!$B731,'Step 2-12'!$R:$R,0))</f>
        <v>Email</v>
      </c>
      <c r="AG731" t="s">
        <v>2523</v>
      </c>
      <c r="AH731" t="s">
        <v>762</v>
      </c>
      <c r="AI731" t="s">
        <v>769</v>
      </c>
      <c r="AJ731" s="1">
        <v>45250</v>
      </c>
      <c r="AK731" t="s">
        <v>86</v>
      </c>
      <c r="AL731" t="s">
        <v>18</v>
      </c>
      <c r="AM731">
        <v>315</v>
      </c>
      <c r="AN731">
        <v>267.75</v>
      </c>
      <c r="AO731" s="24" t="str">
        <f>INDEX('Step 2-12'!$Z:$Z,MATCH('Step 2-12'!$AH731,'Step 2-12'!$R:$R,0))</f>
        <v>Email</v>
      </c>
      <c r="AP731" s="24" t="str">
        <f>INDEX('Step 2-12'!$V:$V,MATCH('Step 2-12'!$AH731,'Step 2-12'!$R:$R,0))</f>
        <v>North America</v>
      </c>
      <c r="AQ731" s="24" t="str">
        <f>INDEX('Step 2-12'!$W:$W,MATCH('Step 2-12'!$AH731,'Step 2-12'!$R:$R,0))</f>
        <v>Tech</v>
      </c>
      <c r="AR731" s="24" t="str">
        <f>INDEX('Step 2-12'!$X:$X,MATCH('Step 2-12'!$AH731,'Step 2-12'!$R:$R,0))</f>
        <v>Mid-Market</v>
      </c>
      <c r="AS731" s="23" t="str">
        <f>INDEX('Step 2-12'!$AA:$AA,MATCH('Step 2-12'!$AH731,'Step 2-12'!$R:$R,0))</f>
        <v>Enterprise</v>
      </c>
      <c r="AT731" s="23" t="str">
        <f>INDEX('Step 2-12'!$AB:$AB,MATCH('Step 2-12'!$AH731,'Step 2-12'!$R:$R,0))</f>
        <v>Monthly</v>
      </c>
      <c r="AU731" s="23" t="str">
        <f>INDEX($J$20:$J$1603,MATCH($AH731,$B$20:$B$1603,0))</f>
        <v/>
      </c>
    </row>
    <row r="732" spans="1:47" x14ac:dyDescent="0.25">
      <c r="A732" t="s">
        <v>818</v>
      </c>
      <c r="B732" t="s">
        <v>803</v>
      </c>
      <c r="C732" t="s">
        <v>50</v>
      </c>
      <c r="D732" t="s">
        <v>18</v>
      </c>
      <c r="E732" s="1">
        <v>45345</v>
      </c>
      <c r="F732" s="1">
        <v>45375</v>
      </c>
      <c r="G732" t="s">
        <v>19</v>
      </c>
      <c r="H732">
        <v>135</v>
      </c>
      <c r="I732" s="23" t="str">
        <f>IF(AND(E732&lt;=EOMONTH('Step 1'!$C$7,0),F732&gt;='Step 1'!$C$7),"Yes","No")</f>
        <v>No</v>
      </c>
      <c r="J732" s="23" t="str">
        <f>IF(I732="Yes",IF(COUNTIFS($B$21:$B732,B732,$I$21:$I732,"Yes")=1,"Yes",""),"")</f>
        <v/>
      </c>
      <c r="K732" s="23" t="str">
        <f>IF(J732="Yes",IF(COUNTIFS($B:$B,B732,$F:$F,"&gt;="&amp;'Step 1'!$C$8)&gt;0,"Retained","Churned"),"")</f>
        <v/>
      </c>
      <c r="L732" s="24">
        <f>_xlfn.MINIFS($E:$E,$B:$B,B732)</f>
        <v>44880</v>
      </c>
      <c r="M732" s="24" t="str">
        <f>INDEX($C:$C,MATCH($L732,$E:$E,0))</f>
        <v>Pro</v>
      </c>
      <c r="N732" s="24" t="str">
        <f>INDEX($D:$D,MATCH($L732,$E:$E,0))</f>
        <v>Monthly</v>
      </c>
      <c r="O732" s="23" t="str">
        <f>INDEX('Step 2-12'!$W:$W,MATCH('Step 2-12'!$B732,'Step 2-12'!$R:$R,0))</f>
        <v>Other</v>
      </c>
      <c r="P732" s="23" t="str">
        <f>INDEX('Step 2-12'!$Z:$Z,MATCH('Step 2-12'!$B732,'Step 2-12'!$R:$R,0))</f>
        <v>Email</v>
      </c>
      <c r="AG732" t="s">
        <v>2524</v>
      </c>
      <c r="AH732" t="s">
        <v>762</v>
      </c>
      <c r="AI732" t="s">
        <v>769</v>
      </c>
      <c r="AJ732" s="1">
        <v>45280</v>
      </c>
      <c r="AK732" t="s">
        <v>86</v>
      </c>
      <c r="AL732" t="s">
        <v>18</v>
      </c>
      <c r="AM732">
        <v>315</v>
      </c>
      <c r="AN732">
        <v>267.75</v>
      </c>
      <c r="AO732" s="24" t="str">
        <f>INDEX('Step 2-12'!$Z:$Z,MATCH('Step 2-12'!$AH732,'Step 2-12'!$R:$R,0))</f>
        <v>Email</v>
      </c>
      <c r="AP732" s="24" t="str">
        <f>INDEX('Step 2-12'!$V:$V,MATCH('Step 2-12'!$AH732,'Step 2-12'!$R:$R,0))</f>
        <v>North America</v>
      </c>
      <c r="AQ732" s="24" t="str">
        <f>INDEX('Step 2-12'!$W:$W,MATCH('Step 2-12'!$AH732,'Step 2-12'!$R:$R,0))</f>
        <v>Tech</v>
      </c>
      <c r="AR732" s="24" t="str">
        <f>INDEX('Step 2-12'!$X:$X,MATCH('Step 2-12'!$AH732,'Step 2-12'!$R:$R,0))</f>
        <v>Mid-Market</v>
      </c>
      <c r="AS732" s="23" t="str">
        <f>INDEX('Step 2-12'!$AA:$AA,MATCH('Step 2-12'!$AH732,'Step 2-12'!$R:$R,0))</f>
        <v>Enterprise</v>
      </c>
      <c r="AT732" s="23" t="str">
        <f>INDEX('Step 2-12'!$AB:$AB,MATCH('Step 2-12'!$AH732,'Step 2-12'!$R:$R,0))</f>
        <v>Monthly</v>
      </c>
      <c r="AU732" s="23" t="str">
        <f>INDEX($J$20:$J$1603,MATCH($AH732,$B$20:$B$1603,0))</f>
        <v/>
      </c>
    </row>
    <row r="733" spans="1:47" x14ac:dyDescent="0.25">
      <c r="A733" t="s">
        <v>819</v>
      </c>
      <c r="B733" t="s">
        <v>803</v>
      </c>
      <c r="C733" t="s">
        <v>50</v>
      </c>
      <c r="D733" t="s">
        <v>18</v>
      </c>
      <c r="E733" s="1">
        <v>45376</v>
      </c>
      <c r="F733" s="1">
        <v>45406</v>
      </c>
      <c r="G733" t="s">
        <v>19</v>
      </c>
      <c r="H733">
        <v>135</v>
      </c>
      <c r="I733" s="23" t="str">
        <f>IF(AND(E733&lt;=EOMONTH('Step 1'!$C$7,0),F733&gt;='Step 1'!$C$7),"Yes","No")</f>
        <v>No</v>
      </c>
      <c r="J733" s="23" t="str">
        <f>IF(I733="Yes",IF(COUNTIFS($B$21:$B733,B733,$I$21:$I733,"Yes")=1,"Yes",""),"")</f>
        <v/>
      </c>
      <c r="K733" s="23" t="str">
        <f>IF(J733="Yes",IF(COUNTIFS($B:$B,B733,$F:$F,"&gt;="&amp;'Step 1'!$C$8)&gt;0,"Retained","Churned"),"")</f>
        <v/>
      </c>
      <c r="L733" s="24">
        <f>_xlfn.MINIFS($E:$E,$B:$B,B733)</f>
        <v>44880</v>
      </c>
      <c r="M733" s="24" t="str">
        <f>INDEX($C:$C,MATCH($L733,$E:$E,0))</f>
        <v>Pro</v>
      </c>
      <c r="N733" s="24" t="str">
        <f>INDEX($D:$D,MATCH($L733,$E:$E,0))</f>
        <v>Monthly</v>
      </c>
      <c r="O733" s="23" t="str">
        <f>INDEX('Step 2-12'!$W:$W,MATCH('Step 2-12'!$B733,'Step 2-12'!$R:$R,0))</f>
        <v>Other</v>
      </c>
      <c r="P733" s="23" t="str">
        <f>INDEX('Step 2-12'!$Z:$Z,MATCH('Step 2-12'!$B733,'Step 2-12'!$R:$R,0))</f>
        <v>Email</v>
      </c>
      <c r="AG733" t="s">
        <v>2525</v>
      </c>
      <c r="AH733" t="s">
        <v>762</v>
      </c>
      <c r="AI733" t="s">
        <v>770</v>
      </c>
      <c r="AJ733" s="1">
        <v>45281</v>
      </c>
      <c r="AK733" t="s">
        <v>50</v>
      </c>
      <c r="AL733" t="s">
        <v>18</v>
      </c>
      <c r="AM733">
        <v>135</v>
      </c>
      <c r="AN733">
        <v>110.7</v>
      </c>
      <c r="AO733" s="24" t="str">
        <f>INDEX('Step 2-12'!$Z:$Z,MATCH('Step 2-12'!$AH733,'Step 2-12'!$R:$R,0))</f>
        <v>Email</v>
      </c>
      <c r="AP733" s="24" t="str">
        <f>INDEX('Step 2-12'!$V:$V,MATCH('Step 2-12'!$AH733,'Step 2-12'!$R:$R,0))</f>
        <v>North America</v>
      </c>
      <c r="AQ733" s="24" t="str">
        <f>INDEX('Step 2-12'!$W:$W,MATCH('Step 2-12'!$AH733,'Step 2-12'!$R:$R,0))</f>
        <v>Tech</v>
      </c>
      <c r="AR733" s="24" t="str">
        <f>INDEX('Step 2-12'!$X:$X,MATCH('Step 2-12'!$AH733,'Step 2-12'!$R:$R,0))</f>
        <v>Mid-Market</v>
      </c>
      <c r="AS733" s="23" t="str">
        <f>INDEX('Step 2-12'!$AA:$AA,MATCH('Step 2-12'!$AH733,'Step 2-12'!$R:$R,0))</f>
        <v>Enterprise</v>
      </c>
      <c r="AT733" s="23" t="str">
        <f>INDEX('Step 2-12'!$AB:$AB,MATCH('Step 2-12'!$AH733,'Step 2-12'!$R:$R,0))</f>
        <v>Monthly</v>
      </c>
      <c r="AU733" s="23" t="str">
        <f>INDEX($J$20:$J$1603,MATCH($AH733,$B$20:$B$1603,0))</f>
        <v/>
      </c>
    </row>
    <row r="734" spans="1:47" x14ac:dyDescent="0.25">
      <c r="A734" t="s">
        <v>820</v>
      </c>
      <c r="B734" t="s">
        <v>803</v>
      </c>
      <c r="C734" t="s">
        <v>50</v>
      </c>
      <c r="D734" t="s">
        <v>18</v>
      </c>
      <c r="E734" s="1">
        <v>45407</v>
      </c>
      <c r="F734" s="1">
        <v>45437</v>
      </c>
      <c r="G734" t="s">
        <v>19</v>
      </c>
      <c r="H734">
        <v>135</v>
      </c>
      <c r="I734" s="23" t="str">
        <f>IF(AND(E734&lt;=EOMONTH('Step 1'!$C$7,0),F734&gt;='Step 1'!$C$7),"Yes","No")</f>
        <v>No</v>
      </c>
      <c r="J734" s="23" t="str">
        <f>IF(I734="Yes",IF(COUNTIFS($B$21:$B734,B734,$I$21:$I734,"Yes")=1,"Yes",""),"")</f>
        <v/>
      </c>
      <c r="K734" s="23" t="str">
        <f>IF(J734="Yes",IF(COUNTIFS($B:$B,B734,$F:$F,"&gt;="&amp;'Step 1'!$C$8)&gt;0,"Retained","Churned"),"")</f>
        <v/>
      </c>
      <c r="L734" s="24">
        <f>_xlfn.MINIFS($E:$E,$B:$B,B734)</f>
        <v>44880</v>
      </c>
      <c r="M734" s="24" t="str">
        <f>INDEX($C:$C,MATCH($L734,$E:$E,0))</f>
        <v>Pro</v>
      </c>
      <c r="N734" s="24" t="str">
        <f>INDEX($D:$D,MATCH($L734,$E:$E,0))</f>
        <v>Monthly</v>
      </c>
      <c r="O734" s="23" t="str">
        <f>INDEX('Step 2-12'!$W:$W,MATCH('Step 2-12'!$B734,'Step 2-12'!$R:$R,0))</f>
        <v>Other</v>
      </c>
      <c r="P734" s="23" t="str">
        <f>INDEX('Step 2-12'!$Z:$Z,MATCH('Step 2-12'!$B734,'Step 2-12'!$R:$R,0))</f>
        <v>Email</v>
      </c>
      <c r="AG734" t="s">
        <v>2526</v>
      </c>
      <c r="AH734" t="s">
        <v>762</v>
      </c>
      <c r="AI734" t="s">
        <v>771</v>
      </c>
      <c r="AJ734" s="1">
        <v>45312</v>
      </c>
      <c r="AK734" t="s">
        <v>50</v>
      </c>
      <c r="AL734" t="s">
        <v>18</v>
      </c>
      <c r="AM734">
        <v>135</v>
      </c>
      <c r="AN734">
        <v>110.7</v>
      </c>
      <c r="AO734" s="24" t="str">
        <f>INDEX('Step 2-12'!$Z:$Z,MATCH('Step 2-12'!$AH734,'Step 2-12'!$R:$R,0))</f>
        <v>Email</v>
      </c>
      <c r="AP734" s="24" t="str">
        <f>INDEX('Step 2-12'!$V:$V,MATCH('Step 2-12'!$AH734,'Step 2-12'!$R:$R,0))</f>
        <v>North America</v>
      </c>
      <c r="AQ734" s="24" t="str">
        <f>INDEX('Step 2-12'!$W:$W,MATCH('Step 2-12'!$AH734,'Step 2-12'!$R:$R,0))</f>
        <v>Tech</v>
      </c>
      <c r="AR734" s="24" t="str">
        <f>INDEX('Step 2-12'!$X:$X,MATCH('Step 2-12'!$AH734,'Step 2-12'!$R:$R,0))</f>
        <v>Mid-Market</v>
      </c>
      <c r="AS734" s="23" t="str">
        <f>INDEX('Step 2-12'!$AA:$AA,MATCH('Step 2-12'!$AH734,'Step 2-12'!$R:$R,0))</f>
        <v>Enterprise</v>
      </c>
      <c r="AT734" s="23" t="str">
        <f>INDEX('Step 2-12'!$AB:$AB,MATCH('Step 2-12'!$AH734,'Step 2-12'!$R:$R,0))</f>
        <v>Monthly</v>
      </c>
      <c r="AU734" s="23" t="str">
        <f>INDEX($J$20:$J$1603,MATCH($AH734,$B$20:$B$1603,0))</f>
        <v/>
      </c>
    </row>
    <row r="735" spans="1:47" x14ac:dyDescent="0.25">
      <c r="A735" t="s">
        <v>821</v>
      </c>
      <c r="B735" t="s">
        <v>803</v>
      </c>
      <c r="C735" t="s">
        <v>50</v>
      </c>
      <c r="D735" t="s">
        <v>18</v>
      </c>
      <c r="E735" s="1">
        <v>45438</v>
      </c>
      <c r="F735" s="1">
        <v>45468</v>
      </c>
      <c r="G735" t="s">
        <v>19</v>
      </c>
      <c r="H735">
        <v>135</v>
      </c>
      <c r="I735" s="23" t="str">
        <f>IF(AND(E735&lt;=EOMONTH('Step 1'!$C$7,0),F735&gt;='Step 1'!$C$7),"Yes","No")</f>
        <v>No</v>
      </c>
      <c r="J735" s="23" t="str">
        <f>IF(I735="Yes",IF(COUNTIFS($B$21:$B735,B735,$I$21:$I735,"Yes")=1,"Yes",""),"")</f>
        <v/>
      </c>
      <c r="K735" s="23" t="str">
        <f>IF(J735="Yes",IF(COUNTIFS($B:$B,B735,$F:$F,"&gt;="&amp;'Step 1'!$C$8)&gt;0,"Retained","Churned"),"")</f>
        <v/>
      </c>
      <c r="L735" s="24">
        <f>_xlfn.MINIFS($E:$E,$B:$B,B735)</f>
        <v>44880</v>
      </c>
      <c r="M735" s="24" t="str">
        <f>INDEX($C:$C,MATCH($L735,$E:$E,0))</f>
        <v>Pro</v>
      </c>
      <c r="N735" s="24" t="str">
        <f>INDEX($D:$D,MATCH($L735,$E:$E,0))</f>
        <v>Monthly</v>
      </c>
      <c r="O735" s="23" t="str">
        <f>INDEX('Step 2-12'!$W:$W,MATCH('Step 2-12'!$B735,'Step 2-12'!$R:$R,0))</f>
        <v>Other</v>
      </c>
      <c r="P735" s="23" t="str">
        <f>INDEX('Step 2-12'!$Z:$Z,MATCH('Step 2-12'!$B735,'Step 2-12'!$R:$R,0))</f>
        <v>Email</v>
      </c>
      <c r="AG735" t="s">
        <v>2527</v>
      </c>
      <c r="AH735" t="s">
        <v>762</v>
      </c>
      <c r="AI735" t="s">
        <v>772</v>
      </c>
      <c r="AJ735" s="1">
        <v>45343</v>
      </c>
      <c r="AK735" t="s">
        <v>50</v>
      </c>
      <c r="AL735" t="s">
        <v>18</v>
      </c>
      <c r="AM735">
        <v>135</v>
      </c>
      <c r="AN735">
        <v>110.7</v>
      </c>
      <c r="AO735" s="24" t="str">
        <f>INDEX('Step 2-12'!$Z:$Z,MATCH('Step 2-12'!$AH735,'Step 2-12'!$R:$R,0))</f>
        <v>Email</v>
      </c>
      <c r="AP735" s="24" t="str">
        <f>INDEX('Step 2-12'!$V:$V,MATCH('Step 2-12'!$AH735,'Step 2-12'!$R:$R,0))</f>
        <v>North America</v>
      </c>
      <c r="AQ735" s="24" t="str">
        <f>INDEX('Step 2-12'!$W:$W,MATCH('Step 2-12'!$AH735,'Step 2-12'!$R:$R,0))</f>
        <v>Tech</v>
      </c>
      <c r="AR735" s="24" t="str">
        <f>INDEX('Step 2-12'!$X:$X,MATCH('Step 2-12'!$AH735,'Step 2-12'!$R:$R,0))</f>
        <v>Mid-Market</v>
      </c>
      <c r="AS735" s="23" t="str">
        <f>INDEX('Step 2-12'!$AA:$AA,MATCH('Step 2-12'!$AH735,'Step 2-12'!$R:$R,0))</f>
        <v>Enterprise</v>
      </c>
      <c r="AT735" s="23" t="str">
        <f>INDEX('Step 2-12'!$AB:$AB,MATCH('Step 2-12'!$AH735,'Step 2-12'!$R:$R,0))</f>
        <v>Monthly</v>
      </c>
      <c r="AU735" s="23" t="str">
        <f>INDEX($J$20:$J$1603,MATCH($AH735,$B$20:$B$1603,0))</f>
        <v/>
      </c>
    </row>
    <row r="736" spans="1:47" x14ac:dyDescent="0.25">
      <c r="A736" t="s">
        <v>822</v>
      </c>
      <c r="B736" t="s">
        <v>803</v>
      </c>
      <c r="C736" t="s">
        <v>50</v>
      </c>
      <c r="D736" t="s">
        <v>18</v>
      </c>
      <c r="E736" s="1">
        <v>45469</v>
      </c>
      <c r="F736" s="1">
        <v>45499</v>
      </c>
      <c r="G736" t="s">
        <v>73</v>
      </c>
      <c r="H736">
        <v>135</v>
      </c>
      <c r="I736" s="23" t="str">
        <f>IF(AND(E736&lt;=EOMONTH('Step 1'!$C$7,0),F736&gt;='Step 1'!$C$7),"Yes","No")</f>
        <v>No</v>
      </c>
      <c r="J736" s="23" t="str">
        <f>IF(I736="Yes",IF(COUNTIFS($B$21:$B736,B736,$I$21:$I736,"Yes")=1,"Yes",""),"")</f>
        <v/>
      </c>
      <c r="K736" s="23" t="str">
        <f>IF(J736="Yes",IF(COUNTIFS($B:$B,B736,$F:$F,"&gt;="&amp;'Step 1'!$C$8)&gt;0,"Retained","Churned"),"")</f>
        <v/>
      </c>
      <c r="L736" s="24">
        <f>_xlfn.MINIFS($E:$E,$B:$B,B736)</f>
        <v>44880</v>
      </c>
      <c r="M736" s="24" t="str">
        <f>INDEX($C:$C,MATCH($L736,$E:$E,0))</f>
        <v>Pro</v>
      </c>
      <c r="N736" s="24" t="str">
        <f>INDEX($D:$D,MATCH($L736,$E:$E,0))</f>
        <v>Monthly</v>
      </c>
      <c r="O736" s="23" t="str">
        <f>INDEX('Step 2-12'!$W:$W,MATCH('Step 2-12'!$B736,'Step 2-12'!$R:$R,0))</f>
        <v>Other</v>
      </c>
      <c r="P736" s="23" t="str">
        <f>INDEX('Step 2-12'!$Z:$Z,MATCH('Step 2-12'!$B736,'Step 2-12'!$R:$R,0))</f>
        <v>Email</v>
      </c>
      <c r="AG736" t="s">
        <v>2528</v>
      </c>
      <c r="AH736" t="s">
        <v>251</v>
      </c>
      <c r="AI736" t="s">
        <v>250</v>
      </c>
      <c r="AJ736" s="1">
        <v>44748</v>
      </c>
      <c r="AK736" t="s">
        <v>50</v>
      </c>
      <c r="AL736" t="s">
        <v>51</v>
      </c>
      <c r="AM736">
        <v>1440</v>
      </c>
      <c r="AN736">
        <v>1180.8</v>
      </c>
      <c r="AO736" s="24" t="str">
        <f>INDEX('Step 2-12'!$Z:$Z,MATCH('Step 2-12'!$AH736,'Step 2-12'!$R:$R,0))</f>
        <v>Social Media</v>
      </c>
      <c r="AP736" s="24" t="str">
        <f>INDEX('Step 2-12'!$V:$V,MATCH('Step 2-12'!$AH736,'Step 2-12'!$R:$R,0))</f>
        <v>North America</v>
      </c>
      <c r="AQ736" s="24" t="str">
        <f>INDEX('Step 2-12'!$W:$W,MATCH('Step 2-12'!$AH736,'Step 2-12'!$R:$R,0))</f>
        <v>Tech</v>
      </c>
      <c r="AR736" s="24" t="str">
        <f>INDEX('Step 2-12'!$X:$X,MATCH('Step 2-12'!$AH736,'Step 2-12'!$R:$R,0))</f>
        <v>SMBs</v>
      </c>
      <c r="AS736" s="23" t="str">
        <f>INDEX('Step 2-12'!$AA:$AA,MATCH('Step 2-12'!$AH736,'Step 2-12'!$R:$R,0))</f>
        <v>Pro</v>
      </c>
      <c r="AT736" s="23" t="str">
        <f>INDEX('Step 2-12'!$AB:$AB,MATCH('Step 2-12'!$AH736,'Step 2-12'!$R:$R,0))</f>
        <v>Annual</v>
      </c>
      <c r="AU736" s="23" t="str">
        <f>INDEX($J$20:$J$1603,MATCH($AH736,$B$20:$B$1603,0))</f>
        <v>Yes</v>
      </c>
    </row>
    <row r="737" spans="1:47" x14ac:dyDescent="0.25">
      <c r="A737" t="s">
        <v>823</v>
      </c>
      <c r="B737" t="s">
        <v>803</v>
      </c>
      <c r="C737" t="s">
        <v>86</v>
      </c>
      <c r="D737" t="s">
        <v>18</v>
      </c>
      <c r="E737" s="1">
        <v>45500</v>
      </c>
      <c r="F737" s="1">
        <v>45530</v>
      </c>
      <c r="G737" t="s">
        <v>55</v>
      </c>
      <c r="H737">
        <v>315</v>
      </c>
      <c r="I737" s="23" t="str">
        <f>IF(AND(E737&lt;=EOMONTH('Step 1'!$C$7,0),F737&gt;='Step 1'!$C$7),"Yes","No")</f>
        <v>No</v>
      </c>
      <c r="J737" s="23" t="str">
        <f>IF(I737="Yes",IF(COUNTIFS($B$21:$B737,B737,$I$21:$I737,"Yes")=1,"Yes",""),"")</f>
        <v/>
      </c>
      <c r="K737" s="23" t="str">
        <f>IF(J737="Yes",IF(COUNTIFS($B:$B,B737,$F:$F,"&gt;="&amp;'Step 1'!$C$8)&gt;0,"Retained","Churned"),"")</f>
        <v/>
      </c>
      <c r="L737" s="24">
        <f>_xlfn.MINIFS($E:$E,$B:$B,B737)</f>
        <v>44880</v>
      </c>
      <c r="M737" s="24" t="str">
        <f>INDEX($C:$C,MATCH($L737,$E:$E,0))</f>
        <v>Pro</v>
      </c>
      <c r="N737" s="24" t="str">
        <f>INDEX($D:$D,MATCH($L737,$E:$E,0))</f>
        <v>Monthly</v>
      </c>
      <c r="O737" s="23" t="str">
        <f>INDEX('Step 2-12'!$W:$W,MATCH('Step 2-12'!$B737,'Step 2-12'!$R:$R,0))</f>
        <v>Other</v>
      </c>
      <c r="P737" s="23" t="str">
        <f>INDEX('Step 2-12'!$Z:$Z,MATCH('Step 2-12'!$B737,'Step 2-12'!$R:$R,0))</f>
        <v>Email</v>
      </c>
      <c r="AG737" t="s">
        <v>2529</v>
      </c>
      <c r="AH737" t="s">
        <v>251</v>
      </c>
      <c r="AI737" t="s">
        <v>250</v>
      </c>
      <c r="AJ737" s="1">
        <v>45113</v>
      </c>
      <c r="AK737" t="s">
        <v>50</v>
      </c>
      <c r="AL737" t="s">
        <v>51</v>
      </c>
      <c r="AM737">
        <v>1440</v>
      </c>
      <c r="AN737">
        <v>1180.8</v>
      </c>
      <c r="AO737" s="24" t="str">
        <f>INDEX('Step 2-12'!$Z:$Z,MATCH('Step 2-12'!$AH737,'Step 2-12'!$R:$R,0))</f>
        <v>Social Media</v>
      </c>
      <c r="AP737" s="24" t="str">
        <f>INDEX('Step 2-12'!$V:$V,MATCH('Step 2-12'!$AH737,'Step 2-12'!$R:$R,0))</f>
        <v>North America</v>
      </c>
      <c r="AQ737" s="24" t="str">
        <f>INDEX('Step 2-12'!$W:$W,MATCH('Step 2-12'!$AH737,'Step 2-12'!$R:$R,0))</f>
        <v>Tech</v>
      </c>
      <c r="AR737" s="24" t="str">
        <f>INDEX('Step 2-12'!$X:$X,MATCH('Step 2-12'!$AH737,'Step 2-12'!$R:$R,0))</f>
        <v>SMBs</v>
      </c>
      <c r="AS737" s="23" t="str">
        <f>INDEX('Step 2-12'!$AA:$AA,MATCH('Step 2-12'!$AH737,'Step 2-12'!$R:$R,0))</f>
        <v>Pro</v>
      </c>
      <c r="AT737" s="23" t="str">
        <f>INDEX('Step 2-12'!$AB:$AB,MATCH('Step 2-12'!$AH737,'Step 2-12'!$R:$R,0))</f>
        <v>Annual</v>
      </c>
      <c r="AU737" s="23" t="str">
        <f>INDEX($J$20:$J$1603,MATCH($AH737,$B$20:$B$1603,0))</f>
        <v>Yes</v>
      </c>
    </row>
    <row r="738" spans="1:47" x14ac:dyDescent="0.25">
      <c r="A738" t="s">
        <v>824</v>
      </c>
      <c r="B738" t="s">
        <v>803</v>
      </c>
      <c r="C738" t="s">
        <v>50</v>
      </c>
      <c r="D738" t="s">
        <v>18</v>
      </c>
      <c r="E738" s="1">
        <v>45531</v>
      </c>
      <c r="F738" s="1">
        <v>45561</v>
      </c>
      <c r="G738" t="s">
        <v>55</v>
      </c>
      <c r="H738">
        <v>135</v>
      </c>
      <c r="I738" s="23" t="str">
        <f>IF(AND(E738&lt;=EOMONTH('Step 1'!$C$7,0),F738&gt;='Step 1'!$C$7),"Yes","No")</f>
        <v>No</v>
      </c>
      <c r="J738" s="23" t="str">
        <f>IF(I738="Yes",IF(COUNTIFS($B$21:$B738,B738,$I$21:$I738,"Yes")=1,"Yes",""),"")</f>
        <v/>
      </c>
      <c r="K738" s="23" t="str">
        <f>IF(J738="Yes",IF(COUNTIFS($B:$B,B738,$F:$F,"&gt;="&amp;'Step 1'!$C$8)&gt;0,"Retained","Churned"),"")</f>
        <v/>
      </c>
      <c r="L738" s="24">
        <f>_xlfn.MINIFS($E:$E,$B:$B,B738)</f>
        <v>44880</v>
      </c>
      <c r="M738" s="24" t="str">
        <f>INDEX($C:$C,MATCH($L738,$E:$E,0))</f>
        <v>Pro</v>
      </c>
      <c r="N738" s="24" t="str">
        <f>INDEX($D:$D,MATCH($L738,$E:$E,0))</f>
        <v>Monthly</v>
      </c>
      <c r="O738" s="23" t="str">
        <f>INDEX('Step 2-12'!$W:$W,MATCH('Step 2-12'!$B738,'Step 2-12'!$R:$R,0))</f>
        <v>Other</v>
      </c>
      <c r="P738" s="23" t="str">
        <f>INDEX('Step 2-12'!$Z:$Z,MATCH('Step 2-12'!$B738,'Step 2-12'!$R:$R,0))</f>
        <v>Email</v>
      </c>
      <c r="AG738" t="s">
        <v>2530</v>
      </c>
      <c r="AH738" t="s">
        <v>251</v>
      </c>
      <c r="AI738" t="s">
        <v>252</v>
      </c>
      <c r="AJ738" s="1">
        <v>45114</v>
      </c>
      <c r="AK738" t="s">
        <v>50</v>
      </c>
      <c r="AL738" t="s">
        <v>51</v>
      </c>
      <c r="AM738">
        <v>1440</v>
      </c>
      <c r="AN738">
        <v>1180.8</v>
      </c>
      <c r="AO738" s="24" t="str">
        <f>INDEX('Step 2-12'!$Z:$Z,MATCH('Step 2-12'!$AH738,'Step 2-12'!$R:$R,0))</f>
        <v>Social Media</v>
      </c>
      <c r="AP738" s="24" t="str">
        <f>INDEX('Step 2-12'!$V:$V,MATCH('Step 2-12'!$AH738,'Step 2-12'!$R:$R,0))</f>
        <v>North America</v>
      </c>
      <c r="AQ738" s="24" t="str">
        <f>INDEX('Step 2-12'!$W:$W,MATCH('Step 2-12'!$AH738,'Step 2-12'!$R:$R,0))</f>
        <v>Tech</v>
      </c>
      <c r="AR738" s="24" t="str">
        <f>INDEX('Step 2-12'!$X:$X,MATCH('Step 2-12'!$AH738,'Step 2-12'!$R:$R,0))</f>
        <v>SMBs</v>
      </c>
      <c r="AS738" s="23" t="str">
        <f>INDEX('Step 2-12'!$AA:$AA,MATCH('Step 2-12'!$AH738,'Step 2-12'!$R:$R,0))</f>
        <v>Pro</v>
      </c>
      <c r="AT738" s="23" t="str">
        <f>INDEX('Step 2-12'!$AB:$AB,MATCH('Step 2-12'!$AH738,'Step 2-12'!$R:$R,0))</f>
        <v>Annual</v>
      </c>
      <c r="AU738" s="23" t="str">
        <f>INDEX($J$20:$J$1603,MATCH($AH738,$B$20:$B$1603,0))</f>
        <v>Yes</v>
      </c>
    </row>
    <row r="739" spans="1:47" x14ac:dyDescent="0.25">
      <c r="A739" t="s">
        <v>825</v>
      </c>
      <c r="B739" t="s">
        <v>803</v>
      </c>
      <c r="C739" t="s">
        <v>17</v>
      </c>
      <c r="D739" t="s">
        <v>18</v>
      </c>
      <c r="E739" s="1">
        <v>45562</v>
      </c>
      <c r="F739" s="1">
        <v>45592</v>
      </c>
      <c r="G739" t="s">
        <v>19</v>
      </c>
      <c r="H739">
        <v>75</v>
      </c>
      <c r="I739" s="23" t="str">
        <f>IF(AND(E739&lt;=EOMONTH('Step 1'!$C$7,0),F739&gt;='Step 1'!$C$7),"Yes","No")</f>
        <v>No</v>
      </c>
      <c r="J739" s="23" t="str">
        <f>IF(I739="Yes",IF(COUNTIFS($B$21:$B739,B739,$I$21:$I739,"Yes")=1,"Yes",""),"")</f>
        <v/>
      </c>
      <c r="K739" s="23" t="str">
        <f>IF(J739="Yes",IF(COUNTIFS($B:$B,B739,$F:$F,"&gt;="&amp;'Step 1'!$C$8)&gt;0,"Retained","Churned"),"")</f>
        <v/>
      </c>
      <c r="L739" s="24">
        <f>_xlfn.MINIFS($E:$E,$B:$B,B739)</f>
        <v>44880</v>
      </c>
      <c r="M739" s="24" t="str">
        <f>INDEX($C:$C,MATCH($L739,$E:$E,0))</f>
        <v>Pro</v>
      </c>
      <c r="N739" s="24" t="str">
        <f>INDEX($D:$D,MATCH($L739,$E:$E,0))</f>
        <v>Monthly</v>
      </c>
      <c r="O739" s="23" t="str">
        <f>INDEX('Step 2-12'!$W:$W,MATCH('Step 2-12'!$B739,'Step 2-12'!$R:$R,0))</f>
        <v>Other</v>
      </c>
      <c r="P739" s="23" t="str">
        <f>INDEX('Step 2-12'!$Z:$Z,MATCH('Step 2-12'!$B739,'Step 2-12'!$R:$R,0))</f>
        <v>Email</v>
      </c>
      <c r="AG739" t="s">
        <v>2531</v>
      </c>
      <c r="AH739" t="s">
        <v>978</v>
      </c>
      <c r="AI739" t="s">
        <v>977</v>
      </c>
      <c r="AJ739" s="1">
        <v>44699</v>
      </c>
      <c r="AK739" t="s">
        <v>17</v>
      </c>
      <c r="AL739" t="s">
        <v>18</v>
      </c>
      <c r="AM739">
        <v>75</v>
      </c>
      <c r="AN739">
        <v>60</v>
      </c>
      <c r="AO739" s="24" t="str">
        <f>INDEX('Step 2-12'!$Z:$Z,MATCH('Step 2-12'!$AH739,'Step 2-12'!$R:$R,0))</f>
        <v>Paid Search</v>
      </c>
      <c r="AP739" s="24" t="str">
        <f>INDEX('Step 2-12'!$V:$V,MATCH('Step 2-12'!$AH739,'Step 2-12'!$R:$R,0))</f>
        <v>North America</v>
      </c>
      <c r="AQ739" s="24" t="str">
        <f>INDEX('Step 2-12'!$W:$W,MATCH('Step 2-12'!$AH739,'Step 2-12'!$R:$R,0))</f>
        <v>Healthcare</v>
      </c>
      <c r="AR739" s="24" t="str">
        <f>INDEX('Step 2-12'!$X:$X,MATCH('Step 2-12'!$AH739,'Step 2-12'!$R:$R,0))</f>
        <v>SMBs</v>
      </c>
      <c r="AS739" s="23" t="str">
        <f>INDEX('Step 2-12'!$AA:$AA,MATCH('Step 2-12'!$AH739,'Step 2-12'!$R:$R,0))</f>
        <v>Basic</v>
      </c>
      <c r="AT739" s="23" t="str">
        <f>INDEX('Step 2-12'!$AB:$AB,MATCH('Step 2-12'!$AH739,'Step 2-12'!$R:$R,0))</f>
        <v>Monthly</v>
      </c>
      <c r="AU739" s="23" t="str">
        <f>INDEX($J$20:$J$1603,MATCH($AH739,$B$20:$B$1603,0))</f>
        <v/>
      </c>
    </row>
    <row r="740" spans="1:47" x14ac:dyDescent="0.25">
      <c r="A740" t="s">
        <v>826</v>
      </c>
      <c r="B740" t="s">
        <v>803</v>
      </c>
      <c r="C740" t="s">
        <v>17</v>
      </c>
      <c r="D740" t="s">
        <v>18</v>
      </c>
      <c r="E740" s="1">
        <v>45593</v>
      </c>
      <c r="F740" s="1">
        <v>45623</v>
      </c>
      <c r="G740" t="s">
        <v>19</v>
      </c>
      <c r="H740">
        <v>75</v>
      </c>
      <c r="I740" s="23" t="str">
        <f>IF(AND(E740&lt;=EOMONTH('Step 1'!$C$7,0),F740&gt;='Step 1'!$C$7),"Yes","No")</f>
        <v>No</v>
      </c>
      <c r="J740" s="23" t="str">
        <f>IF(I740="Yes",IF(COUNTIFS($B$21:$B740,B740,$I$21:$I740,"Yes")=1,"Yes",""),"")</f>
        <v/>
      </c>
      <c r="K740" s="23" t="str">
        <f>IF(J740="Yes",IF(COUNTIFS($B:$B,B740,$F:$F,"&gt;="&amp;'Step 1'!$C$8)&gt;0,"Retained","Churned"),"")</f>
        <v/>
      </c>
      <c r="L740" s="24">
        <f>_xlfn.MINIFS($E:$E,$B:$B,B740)</f>
        <v>44880</v>
      </c>
      <c r="M740" s="24" t="str">
        <f>INDEX($C:$C,MATCH($L740,$E:$E,0))</f>
        <v>Pro</v>
      </c>
      <c r="N740" s="24" t="str">
        <f>INDEX($D:$D,MATCH($L740,$E:$E,0))</f>
        <v>Monthly</v>
      </c>
      <c r="O740" s="23" t="str">
        <f>INDEX('Step 2-12'!$W:$W,MATCH('Step 2-12'!$B740,'Step 2-12'!$R:$R,0))</f>
        <v>Other</v>
      </c>
      <c r="P740" s="23" t="str">
        <f>INDEX('Step 2-12'!$Z:$Z,MATCH('Step 2-12'!$B740,'Step 2-12'!$R:$R,0))</f>
        <v>Email</v>
      </c>
      <c r="AG740" t="s">
        <v>2532</v>
      </c>
      <c r="AH740" t="s">
        <v>978</v>
      </c>
      <c r="AI740" t="s">
        <v>979</v>
      </c>
      <c r="AJ740" s="1">
        <v>44730</v>
      </c>
      <c r="AK740" t="s">
        <v>17</v>
      </c>
      <c r="AL740" t="s">
        <v>18</v>
      </c>
      <c r="AM740">
        <v>75</v>
      </c>
      <c r="AN740">
        <v>60</v>
      </c>
      <c r="AO740" s="24" t="str">
        <f>INDEX('Step 2-12'!$Z:$Z,MATCH('Step 2-12'!$AH740,'Step 2-12'!$R:$R,0))</f>
        <v>Paid Search</v>
      </c>
      <c r="AP740" s="24" t="str">
        <f>INDEX('Step 2-12'!$V:$V,MATCH('Step 2-12'!$AH740,'Step 2-12'!$R:$R,0))</f>
        <v>North America</v>
      </c>
      <c r="AQ740" s="24" t="str">
        <f>INDEX('Step 2-12'!$W:$W,MATCH('Step 2-12'!$AH740,'Step 2-12'!$R:$R,0))</f>
        <v>Healthcare</v>
      </c>
      <c r="AR740" s="24" t="str">
        <f>INDEX('Step 2-12'!$X:$X,MATCH('Step 2-12'!$AH740,'Step 2-12'!$R:$R,0))</f>
        <v>SMBs</v>
      </c>
      <c r="AS740" s="23" t="str">
        <f>INDEX('Step 2-12'!$AA:$AA,MATCH('Step 2-12'!$AH740,'Step 2-12'!$R:$R,0))</f>
        <v>Basic</v>
      </c>
      <c r="AT740" s="23" t="str">
        <f>INDEX('Step 2-12'!$AB:$AB,MATCH('Step 2-12'!$AH740,'Step 2-12'!$R:$R,0))</f>
        <v>Monthly</v>
      </c>
      <c r="AU740" s="23" t="str">
        <f>INDEX($J$20:$J$1603,MATCH($AH740,$B$20:$B$1603,0))</f>
        <v/>
      </c>
    </row>
    <row r="741" spans="1:47" x14ac:dyDescent="0.25">
      <c r="A741" t="s">
        <v>827</v>
      </c>
      <c r="B741" t="s">
        <v>803</v>
      </c>
      <c r="C741" t="s">
        <v>17</v>
      </c>
      <c r="D741" t="s">
        <v>18</v>
      </c>
      <c r="E741" s="1">
        <v>45624</v>
      </c>
      <c r="F741" s="1">
        <v>45654</v>
      </c>
      <c r="G741" t="s">
        <v>19</v>
      </c>
      <c r="H741">
        <v>75</v>
      </c>
      <c r="I741" s="23" t="str">
        <f>IF(AND(E741&lt;=EOMONTH('Step 1'!$C$7,0),F741&gt;='Step 1'!$C$7),"Yes","No")</f>
        <v>No</v>
      </c>
      <c r="J741" s="23" t="str">
        <f>IF(I741="Yes",IF(COUNTIFS($B$21:$B741,B741,$I$21:$I741,"Yes")=1,"Yes",""),"")</f>
        <v/>
      </c>
      <c r="K741" s="23" t="str">
        <f>IF(J741="Yes",IF(COUNTIFS($B:$B,B741,$F:$F,"&gt;="&amp;'Step 1'!$C$8)&gt;0,"Retained","Churned"),"")</f>
        <v/>
      </c>
      <c r="L741" s="24">
        <f>_xlfn.MINIFS($E:$E,$B:$B,B741)</f>
        <v>44880</v>
      </c>
      <c r="M741" s="24" t="str">
        <f>INDEX($C:$C,MATCH($L741,$E:$E,0))</f>
        <v>Pro</v>
      </c>
      <c r="N741" s="24" t="str">
        <f>INDEX($D:$D,MATCH($L741,$E:$E,0))</f>
        <v>Monthly</v>
      </c>
      <c r="O741" s="23" t="str">
        <f>INDEX('Step 2-12'!$W:$W,MATCH('Step 2-12'!$B741,'Step 2-12'!$R:$R,0))</f>
        <v>Other</v>
      </c>
      <c r="P741" s="23" t="str">
        <f>INDEX('Step 2-12'!$Z:$Z,MATCH('Step 2-12'!$B741,'Step 2-12'!$R:$R,0))</f>
        <v>Email</v>
      </c>
      <c r="AG741" t="s">
        <v>2533</v>
      </c>
      <c r="AH741" t="s">
        <v>978</v>
      </c>
      <c r="AI741" t="s">
        <v>979</v>
      </c>
      <c r="AJ741" s="1">
        <v>44760</v>
      </c>
      <c r="AK741" t="s">
        <v>17</v>
      </c>
      <c r="AL741" t="s">
        <v>18</v>
      </c>
      <c r="AM741">
        <v>75</v>
      </c>
      <c r="AN741">
        <v>60</v>
      </c>
      <c r="AO741" s="24" t="str">
        <f>INDEX('Step 2-12'!$Z:$Z,MATCH('Step 2-12'!$AH741,'Step 2-12'!$R:$R,0))</f>
        <v>Paid Search</v>
      </c>
      <c r="AP741" s="24" t="str">
        <f>INDEX('Step 2-12'!$V:$V,MATCH('Step 2-12'!$AH741,'Step 2-12'!$R:$R,0))</f>
        <v>North America</v>
      </c>
      <c r="AQ741" s="24" t="str">
        <f>INDEX('Step 2-12'!$W:$W,MATCH('Step 2-12'!$AH741,'Step 2-12'!$R:$R,0))</f>
        <v>Healthcare</v>
      </c>
      <c r="AR741" s="24" t="str">
        <f>INDEX('Step 2-12'!$X:$X,MATCH('Step 2-12'!$AH741,'Step 2-12'!$R:$R,0))</f>
        <v>SMBs</v>
      </c>
      <c r="AS741" s="23" t="str">
        <f>INDEX('Step 2-12'!$AA:$AA,MATCH('Step 2-12'!$AH741,'Step 2-12'!$R:$R,0))</f>
        <v>Basic</v>
      </c>
      <c r="AT741" s="23" t="str">
        <f>INDEX('Step 2-12'!$AB:$AB,MATCH('Step 2-12'!$AH741,'Step 2-12'!$R:$R,0))</f>
        <v>Monthly</v>
      </c>
      <c r="AU741" s="23" t="str">
        <f>INDEX($J$20:$J$1603,MATCH($AH741,$B$20:$B$1603,0))</f>
        <v/>
      </c>
    </row>
    <row r="742" spans="1:47" x14ac:dyDescent="0.25">
      <c r="A742" t="s">
        <v>828</v>
      </c>
      <c r="B742" t="s">
        <v>803</v>
      </c>
      <c r="C742" t="s">
        <v>17</v>
      </c>
      <c r="D742" t="s">
        <v>18</v>
      </c>
      <c r="E742" s="1">
        <v>45655</v>
      </c>
      <c r="F742" s="1">
        <v>45658</v>
      </c>
      <c r="G742" t="s">
        <v>19</v>
      </c>
      <c r="H742">
        <v>75</v>
      </c>
      <c r="I742" s="23" t="str">
        <f>IF(AND(E742&lt;=EOMONTH('Step 1'!$C$7,0),F742&gt;='Step 1'!$C$7),"Yes","No")</f>
        <v>No</v>
      </c>
      <c r="J742" s="23" t="str">
        <f>IF(I742="Yes",IF(COUNTIFS($B$21:$B742,B742,$I$21:$I742,"Yes")=1,"Yes",""),"")</f>
        <v/>
      </c>
      <c r="K742" s="23" t="str">
        <f>IF(J742="Yes",IF(COUNTIFS($B:$B,B742,$F:$F,"&gt;="&amp;'Step 1'!$C$8)&gt;0,"Retained","Churned"),"")</f>
        <v/>
      </c>
      <c r="L742" s="24">
        <f>_xlfn.MINIFS($E:$E,$B:$B,B742)</f>
        <v>44880</v>
      </c>
      <c r="M742" s="24" t="str">
        <f>INDEX($C:$C,MATCH($L742,$E:$E,0))</f>
        <v>Pro</v>
      </c>
      <c r="N742" s="24" t="str">
        <f>INDEX($D:$D,MATCH($L742,$E:$E,0))</f>
        <v>Monthly</v>
      </c>
      <c r="O742" s="23" t="str">
        <f>INDEX('Step 2-12'!$W:$W,MATCH('Step 2-12'!$B742,'Step 2-12'!$R:$R,0))</f>
        <v>Other</v>
      </c>
      <c r="P742" s="23" t="str">
        <f>INDEX('Step 2-12'!$Z:$Z,MATCH('Step 2-12'!$B742,'Step 2-12'!$R:$R,0))</f>
        <v>Email</v>
      </c>
      <c r="AG742" t="s">
        <v>2534</v>
      </c>
      <c r="AH742" t="s">
        <v>978</v>
      </c>
      <c r="AI742" t="s">
        <v>980</v>
      </c>
      <c r="AJ742" s="1">
        <v>44761</v>
      </c>
      <c r="AK742" t="s">
        <v>17</v>
      </c>
      <c r="AL742" t="s">
        <v>18</v>
      </c>
      <c r="AM742">
        <v>75</v>
      </c>
      <c r="AN742">
        <v>60</v>
      </c>
      <c r="AO742" s="24" t="str">
        <f>INDEX('Step 2-12'!$Z:$Z,MATCH('Step 2-12'!$AH742,'Step 2-12'!$R:$R,0))</f>
        <v>Paid Search</v>
      </c>
      <c r="AP742" s="24" t="str">
        <f>INDEX('Step 2-12'!$V:$V,MATCH('Step 2-12'!$AH742,'Step 2-12'!$R:$R,0))</f>
        <v>North America</v>
      </c>
      <c r="AQ742" s="24" t="str">
        <f>INDEX('Step 2-12'!$W:$W,MATCH('Step 2-12'!$AH742,'Step 2-12'!$R:$R,0))</f>
        <v>Healthcare</v>
      </c>
      <c r="AR742" s="24" t="str">
        <f>INDEX('Step 2-12'!$X:$X,MATCH('Step 2-12'!$AH742,'Step 2-12'!$R:$R,0))</f>
        <v>SMBs</v>
      </c>
      <c r="AS742" s="23" t="str">
        <f>INDEX('Step 2-12'!$AA:$AA,MATCH('Step 2-12'!$AH742,'Step 2-12'!$R:$R,0))</f>
        <v>Basic</v>
      </c>
      <c r="AT742" s="23" t="str">
        <f>INDEX('Step 2-12'!$AB:$AB,MATCH('Step 2-12'!$AH742,'Step 2-12'!$R:$R,0))</f>
        <v>Monthly</v>
      </c>
      <c r="AU742" s="23" t="str">
        <f>INDEX($J$20:$J$1603,MATCH($AH742,$B$20:$B$1603,0))</f>
        <v/>
      </c>
    </row>
    <row r="743" spans="1:47" x14ac:dyDescent="0.25">
      <c r="A743" t="s">
        <v>829</v>
      </c>
      <c r="B743" t="s">
        <v>830</v>
      </c>
      <c r="C743" t="s">
        <v>17</v>
      </c>
      <c r="D743" t="s">
        <v>18</v>
      </c>
      <c r="E743" s="1">
        <v>44954</v>
      </c>
      <c r="F743" s="1">
        <v>44984</v>
      </c>
      <c r="G743" t="s">
        <v>19</v>
      </c>
      <c r="H743">
        <v>75</v>
      </c>
      <c r="I743" s="23" t="str">
        <f>IF(AND(E743&lt;=EOMONTH('Step 1'!$C$7,0),F743&gt;='Step 1'!$C$7),"Yes","No")</f>
        <v>Yes</v>
      </c>
      <c r="J743" s="23" t="str">
        <f>IF(I743="Yes",IF(COUNTIFS($B$21:$B743,B743,$I$21:$I743,"Yes")=1,"Yes",""),"")</f>
        <v>Yes</v>
      </c>
      <c r="K743" s="23" t="str">
        <f>IF(J743="Yes",IF(COUNTIFS($B:$B,B743,$F:$F,"&gt;="&amp;'Step 1'!$C$8)&gt;0,"Retained","Churned"),"")</f>
        <v>Retained</v>
      </c>
      <c r="L743" s="24">
        <f>_xlfn.MINIFS($E:$E,$B:$B,B743)</f>
        <v>44954</v>
      </c>
      <c r="M743" s="24" t="str">
        <f>INDEX($C:$C,MATCH($L743,$E:$E,0))</f>
        <v>Basic</v>
      </c>
      <c r="N743" s="24" t="str">
        <f>INDEX($D:$D,MATCH($L743,$E:$E,0))</f>
        <v>Monthly</v>
      </c>
      <c r="O743" s="23" t="str">
        <f>INDEX('Step 2-12'!$W:$W,MATCH('Step 2-12'!$B743,'Step 2-12'!$R:$R,0))</f>
        <v>Healthcare</v>
      </c>
      <c r="P743" s="23" t="str">
        <f>INDEX('Step 2-12'!$Z:$Z,MATCH('Step 2-12'!$B743,'Step 2-12'!$R:$R,0))</f>
        <v>Email</v>
      </c>
      <c r="AG743" t="s">
        <v>2535</v>
      </c>
      <c r="AH743" t="s">
        <v>978</v>
      </c>
      <c r="AI743" t="s">
        <v>981</v>
      </c>
      <c r="AJ743" s="1">
        <v>44792</v>
      </c>
      <c r="AK743" t="s">
        <v>17</v>
      </c>
      <c r="AL743" t="s">
        <v>18</v>
      </c>
      <c r="AM743">
        <v>75</v>
      </c>
      <c r="AN743">
        <v>60</v>
      </c>
      <c r="AO743" s="24" t="str">
        <f>INDEX('Step 2-12'!$Z:$Z,MATCH('Step 2-12'!$AH743,'Step 2-12'!$R:$R,0))</f>
        <v>Paid Search</v>
      </c>
      <c r="AP743" s="24" t="str">
        <f>INDEX('Step 2-12'!$V:$V,MATCH('Step 2-12'!$AH743,'Step 2-12'!$R:$R,0))</f>
        <v>North America</v>
      </c>
      <c r="AQ743" s="24" t="str">
        <f>INDEX('Step 2-12'!$W:$W,MATCH('Step 2-12'!$AH743,'Step 2-12'!$R:$R,0))</f>
        <v>Healthcare</v>
      </c>
      <c r="AR743" s="24" t="str">
        <f>INDEX('Step 2-12'!$X:$X,MATCH('Step 2-12'!$AH743,'Step 2-12'!$R:$R,0))</f>
        <v>SMBs</v>
      </c>
      <c r="AS743" s="23" t="str">
        <f>INDEX('Step 2-12'!$AA:$AA,MATCH('Step 2-12'!$AH743,'Step 2-12'!$R:$R,0))</f>
        <v>Basic</v>
      </c>
      <c r="AT743" s="23" t="str">
        <f>INDEX('Step 2-12'!$AB:$AB,MATCH('Step 2-12'!$AH743,'Step 2-12'!$R:$R,0))</f>
        <v>Monthly</v>
      </c>
      <c r="AU743" s="23" t="str">
        <f>INDEX($J$20:$J$1603,MATCH($AH743,$B$20:$B$1603,0))</f>
        <v/>
      </c>
    </row>
    <row r="744" spans="1:47" x14ac:dyDescent="0.25">
      <c r="A744" t="s">
        <v>831</v>
      </c>
      <c r="B744" t="s">
        <v>830</v>
      </c>
      <c r="C744" t="s">
        <v>17</v>
      </c>
      <c r="D744" t="s">
        <v>18</v>
      </c>
      <c r="E744" s="1">
        <v>44985</v>
      </c>
      <c r="F744" s="1">
        <v>45015</v>
      </c>
      <c r="G744" t="s">
        <v>19</v>
      </c>
      <c r="H744">
        <v>75</v>
      </c>
      <c r="I744" s="23" t="str">
        <f>IF(AND(E744&lt;=EOMONTH('Step 1'!$C$7,0),F744&gt;='Step 1'!$C$7),"Yes","No")</f>
        <v>No</v>
      </c>
      <c r="J744" s="23" t="str">
        <f>IF(I744="Yes",IF(COUNTIFS($B$21:$B744,B744,$I$21:$I744,"Yes")=1,"Yes",""),"")</f>
        <v/>
      </c>
      <c r="K744" s="23" t="str">
        <f>IF(J744="Yes",IF(COUNTIFS($B:$B,B744,$F:$F,"&gt;="&amp;'Step 1'!$C$8)&gt;0,"Retained","Churned"),"")</f>
        <v/>
      </c>
      <c r="L744" s="24">
        <f>_xlfn.MINIFS($E:$E,$B:$B,B744)</f>
        <v>44954</v>
      </c>
      <c r="M744" s="24" t="str">
        <f>INDEX($C:$C,MATCH($L744,$E:$E,0))</f>
        <v>Basic</v>
      </c>
      <c r="N744" s="24" t="str">
        <f>INDEX($D:$D,MATCH($L744,$E:$E,0))</f>
        <v>Monthly</v>
      </c>
      <c r="O744" s="23" t="str">
        <f>INDEX('Step 2-12'!$W:$W,MATCH('Step 2-12'!$B744,'Step 2-12'!$R:$R,0))</f>
        <v>Healthcare</v>
      </c>
      <c r="P744" s="23" t="str">
        <f>INDEX('Step 2-12'!$Z:$Z,MATCH('Step 2-12'!$B744,'Step 2-12'!$R:$R,0))</f>
        <v>Email</v>
      </c>
      <c r="AG744" t="s">
        <v>2536</v>
      </c>
      <c r="AH744" t="s">
        <v>978</v>
      </c>
      <c r="AI744" t="s">
        <v>982</v>
      </c>
      <c r="AJ744" s="1">
        <v>44823</v>
      </c>
      <c r="AK744" t="s">
        <v>17</v>
      </c>
      <c r="AL744" t="s">
        <v>18</v>
      </c>
      <c r="AM744">
        <v>75</v>
      </c>
      <c r="AN744">
        <v>60</v>
      </c>
      <c r="AO744" s="24" t="str">
        <f>INDEX('Step 2-12'!$Z:$Z,MATCH('Step 2-12'!$AH744,'Step 2-12'!$R:$R,0))</f>
        <v>Paid Search</v>
      </c>
      <c r="AP744" s="24" t="str">
        <f>INDEX('Step 2-12'!$V:$V,MATCH('Step 2-12'!$AH744,'Step 2-12'!$R:$R,0))</f>
        <v>North America</v>
      </c>
      <c r="AQ744" s="24" t="str">
        <f>INDEX('Step 2-12'!$W:$W,MATCH('Step 2-12'!$AH744,'Step 2-12'!$R:$R,0))</f>
        <v>Healthcare</v>
      </c>
      <c r="AR744" s="24" t="str">
        <f>INDEX('Step 2-12'!$X:$X,MATCH('Step 2-12'!$AH744,'Step 2-12'!$R:$R,0))</f>
        <v>SMBs</v>
      </c>
      <c r="AS744" s="23" t="str">
        <f>INDEX('Step 2-12'!$AA:$AA,MATCH('Step 2-12'!$AH744,'Step 2-12'!$R:$R,0))</f>
        <v>Basic</v>
      </c>
      <c r="AT744" s="23" t="str">
        <f>INDEX('Step 2-12'!$AB:$AB,MATCH('Step 2-12'!$AH744,'Step 2-12'!$R:$R,0))</f>
        <v>Monthly</v>
      </c>
      <c r="AU744" s="23" t="str">
        <f>INDEX($J$20:$J$1603,MATCH($AH744,$B$20:$B$1603,0))</f>
        <v/>
      </c>
    </row>
    <row r="745" spans="1:47" x14ac:dyDescent="0.25">
      <c r="A745" t="s">
        <v>832</v>
      </c>
      <c r="B745" t="s">
        <v>830</v>
      </c>
      <c r="C745" t="s">
        <v>17</v>
      </c>
      <c r="D745" t="s">
        <v>18</v>
      </c>
      <c r="E745" s="1">
        <v>45016</v>
      </c>
      <c r="F745" s="1">
        <v>45046</v>
      </c>
      <c r="G745" t="s">
        <v>19</v>
      </c>
      <c r="H745">
        <v>75</v>
      </c>
      <c r="I745" s="23" t="str">
        <f>IF(AND(E745&lt;=EOMONTH('Step 1'!$C$7,0),F745&gt;='Step 1'!$C$7),"Yes","No")</f>
        <v>No</v>
      </c>
      <c r="J745" s="23" t="str">
        <f>IF(I745="Yes",IF(COUNTIFS($B$21:$B745,B745,$I$21:$I745,"Yes")=1,"Yes",""),"")</f>
        <v/>
      </c>
      <c r="K745" s="23" t="str">
        <f>IF(J745="Yes",IF(COUNTIFS($B:$B,B745,$F:$F,"&gt;="&amp;'Step 1'!$C$8)&gt;0,"Retained","Churned"),"")</f>
        <v/>
      </c>
      <c r="L745" s="24">
        <f>_xlfn.MINIFS($E:$E,$B:$B,B745)</f>
        <v>44954</v>
      </c>
      <c r="M745" s="24" t="str">
        <f>INDEX($C:$C,MATCH($L745,$E:$E,0))</f>
        <v>Basic</v>
      </c>
      <c r="N745" s="24" t="str">
        <f>INDEX($D:$D,MATCH($L745,$E:$E,0))</f>
        <v>Monthly</v>
      </c>
      <c r="O745" s="23" t="str">
        <f>INDEX('Step 2-12'!$W:$W,MATCH('Step 2-12'!$B745,'Step 2-12'!$R:$R,0))</f>
        <v>Healthcare</v>
      </c>
      <c r="P745" s="23" t="str">
        <f>INDEX('Step 2-12'!$Z:$Z,MATCH('Step 2-12'!$B745,'Step 2-12'!$R:$R,0))</f>
        <v>Email</v>
      </c>
      <c r="AG745" t="s">
        <v>2537</v>
      </c>
      <c r="AH745" t="s">
        <v>978</v>
      </c>
      <c r="AI745" t="s">
        <v>982</v>
      </c>
      <c r="AJ745" s="1">
        <v>44853</v>
      </c>
      <c r="AK745" t="s">
        <v>17</v>
      </c>
      <c r="AL745" t="s">
        <v>18</v>
      </c>
      <c r="AM745">
        <v>75</v>
      </c>
      <c r="AN745">
        <v>60</v>
      </c>
      <c r="AO745" s="24" t="str">
        <f>INDEX('Step 2-12'!$Z:$Z,MATCH('Step 2-12'!$AH745,'Step 2-12'!$R:$R,0))</f>
        <v>Paid Search</v>
      </c>
      <c r="AP745" s="24" t="str">
        <f>INDEX('Step 2-12'!$V:$V,MATCH('Step 2-12'!$AH745,'Step 2-12'!$R:$R,0))</f>
        <v>North America</v>
      </c>
      <c r="AQ745" s="24" t="str">
        <f>INDEX('Step 2-12'!$W:$W,MATCH('Step 2-12'!$AH745,'Step 2-12'!$R:$R,0))</f>
        <v>Healthcare</v>
      </c>
      <c r="AR745" s="24" t="str">
        <f>INDEX('Step 2-12'!$X:$X,MATCH('Step 2-12'!$AH745,'Step 2-12'!$R:$R,0))</f>
        <v>SMBs</v>
      </c>
      <c r="AS745" s="23" t="str">
        <f>INDEX('Step 2-12'!$AA:$AA,MATCH('Step 2-12'!$AH745,'Step 2-12'!$R:$R,0))</f>
        <v>Basic</v>
      </c>
      <c r="AT745" s="23" t="str">
        <f>INDEX('Step 2-12'!$AB:$AB,MATCH('Step 2-12'!$AH745,'Step 2-12'!$R:$R,0))</f>
        <v>Monthly</v>
      </c>
      <c r="AU745" s="23" t="str">
        <f>INDEX($J$20:$J$1603,MATCH($AH745,$B$20:$B$1603,0))</f>
        <v/>
      </c>
    </row>
    <row r="746" spans="1:47" x14ac:dyDescent="0.25">
      <c r="A746" t="s">
        <v>833</v>
      </c>
      <c r="B746" t="s">
        <v>830</v>
      </c>
      <c r="C746" t="s">
        <v>17</v>
      </c>
      <c r="D746" t="s">
        <v>18</v>
      </c>
      <c r="E746" s="1">
        <v>45047</v>
      </c>
      <c r="F746" s="1">
        <v>45077</v>
      </c>
      <c r="G746" t="s">
        <v>19</v>
      </c>
      <c r="H746">
        <v>75</v>
      </c>
      <c r="I746" s="23" t="str">
        <f>IF(AND(E746&lt;=EOMONTH('Step 1'!$C$7,0),F746&gt;='Step 1'!$C$7),"Yes","No")</f>
        <v>No</v>
      </c>
      <c r="J746" s="23" t="str">
        <f>IF(I746="Yes",IF(COUNTIFS($B$21:$B746,B746,$I$21:$I746,"Yes")=1,"Yes",""),"")</f>
        <v/>
      </c>
      <c r="K746" s="23" t="str">
        <f>IF(J746="Yes",IF(COUNTIFS($B:$B,B746,$F:$F,"&gt;="&amp;'Step 1'!$C$8)&gt;0,"Retained","Churned"),"")</f>
        <v/>
      </c>
      <c r="L746" s="24">
        <f>_xlfn.MINIFS($E:$E,$B:$B,B746)</f>
        <v>44954</v>
      </c>
      <c r="M746" s="24" t="str">
        <f>INDEX($C:$C,MATCH($L746,$E:$E,0))</f>
        <v>Basic</v>
      </c>
      <c r="N746" s="24" t="str">
        <f>INDEX($D:$D,MATCH($L746,$E:$E,0))</f>
        <v>Monthly</v>
      </c>
      <c r="O746" s="23" t="str">
        <f>INDEX('Step 2-12'!$W:$W,MATCH('Step 2-12'!$B746,'Step 2-12'!$R:$R,0))</f>
        <v>Healthcare</v>
      </c>
      <c r="P746" s="23" t="str">
        <f>INDEX('Step 2-12'!$Z:$Z,MATCH('Step 2-12'!$B746,'Step 2-12'!$R:$R,0))</f>
        <v>Email</v>
      </c>
      <c r="AG746" t="s">
        <v>2538</v>
      </c>
      <c r="AH746" t="s">
        <v>978</v>
      </c>
      <c r="AI746" t="s">
        <v>983</v>
      </c>
      <c r="AJ746" s="1">
        <v>44854</v>
      </c>
      <c r="AK746" t="s">
        <v>17</v>
      </c>
      <c r="AL746" t="s">
        <v>18</v>
      </c>
      <c r="AM746">
        <v>75</v>
      </c>
      <c r="AN746">
        <v>60</v>
      </c>
      <c r="AO746" s="24" t="str">
        <f>INDEX('Step 2-12'!$Z:$Z,MATCH('Step 2-12'!$AH746,'Step 2-12'!$R:$R,0))</f>
        <v>Paid Search</v>
      </c>
      <c r="AP746" s="24" t="str">
        <f>INDEX('Step 2-12'!$V:$V,MATCH('Step 2-12'!$AH746,'Step 2-12'!$R:$R,0))</f>
        <v>North America</v>
      </c>
      <c r="AQ746" s="24" t="str">
        <f>INDEX('Step 2-12'!$W:$W,MATCH('Step 2-12'!$AH746,'Step 2-12'!$R:$R,0))</f>
        <v>Healthcare</v>
      </c>
      <c r="AR746" s="24" t="str">
        <f>INDEX('Step 2-12'!$X:$X,MATCH('Step 2-12'!$AH746,'Step 2-12'!$R:$R,0))</f>
        <v>SMBs</v>
      </c>
      <c r="AS746" s="23" t="str">
        <f>INDEX('Step 2-12'!$AA:$AA,MATCH('Step 2-12'!$AH746,'Step 2-12'!$R:$R,0))</f>
        <v>Basic</v>
      </c>
      <c r="AT746" s="23" t="str">
        <f>INDEX('Step 2-12'!$AB:$AB,MATCH('Step 2-12'!$AH746,'Step 2-12'!$R:$R,0))</f>
        <v>Monthly</v>
      </c>
      <c r="AU746" s="23" t="str">
        <f>INDEX($J$20:$J$1603,MATCH($AH746,$B$20:$B$1603,0))</f>
        <v/>
      </c>
    </row>
    <row r="747" spans="1:47" x14ac:dyDescent="0.25">
      <c r="A747" t="s">
        <v>834</v>
      </c>
      <c r="B747" t="s">
        <v>830</v>
      </c>
      <c r="C747" t="s">
        <v>17</v>
      </c>
      <c r="D747" t="s">
        <v>18</v>
      </c>
      <c r="E747" s="1">
        <v>45078</v>
      </c>
      <c r="F747" s="1">
        <v>45108</v>
      </c>
      <c r="G747" t="s">
        <v>19</v>
      </c>
      <c r="H747">
        <v>75</v>
      </c>
      <c r="I747" s="23" t="str">
        <f>IF(AND(E747&lt;=EOMONTH('Step 1'!$C$7,0),F747&gt;='Step 1'!$C$7),"Yes","No")</f>
        <v>No</v>
      </c>
      <c r="J747" s="23" t="str">
        <f>IF(I747="Yes",IF(COUNTIFS($B$21:$B747,B747,$I$21:$I747,"Yes")=1,"Yes",""),"")</f>
        <v/>
      </c>
      <c r="K747" s="23" t="str">
        <f>IF(J747="Yes",IF(COUNTIFS($B:$B,B747,$F:$F,"&gt;="&amp;'Step 1'!$C$8)&gt;0,"Retained","Churned"),"")</f>
        <v/>
      </c>
      <c r="L747" s="24">
        <f>_xlfn.MINIFS($E:$E,$B:$B,B747)</f>
        <v>44954</v>
      </c>
      <c r="M747" s="24" t="str">
        <f>INDEX($C:$C,MATCH($L747,$E:$E,0))</f>
        <v>Basic</v>
      </c>
      <c r="N747" s="24" t="str">
        <f>INDEX($D:$D,MATCH($L747,$E:$E,0))</f>
        <v>Monthly</v>
      </c>
      <c r="O747" s="23" t="str">
        <f>INDEX('Step 2-12'!$W:$W,MATCH('Step 2-12'!$B747,'Step 2-12'!$R:$R,0))</f>
        <v>Healthcare</v>
      </c>
      <c r="P747" s="23" t="str">
        <f>INDEX('Step 2-12'!$Z:$Z,MATCH('Step 2-12'!$B747,'Step 2-12'!$R:$R,0))</f>
        <v>Email</v>
      </c>
      <c r="AG747" t="s">
        <v>2539</v>
      </c>
      <c r="AH747" t="s">
        <v>1450</v>
      </c>
      <c r="AI747" t="s">
        <v>1449</v>
      </c>
      <c r="AJ747" s="1">
        <v>44872</v>
      </c>
      <c r="AK747" t="s">
        <v>17</v>
      </c>
      <c r="AL747" t="s">
        <v>18</v>
      </c>
      <c r="AM747">
        <v>75</v>
      </c>
      <c r="AN747">
        <v>60</v>
      </c>
      <c r="AO747" s="24" t="str">
        <f>INDEX('Step 2-12'!$Z:$Z,MATCH('Step 2-12'!$AH747,'Step 2-12'!$R:$R,0))</f>
        <v>Social Media</v>
      </c>
      <c r="AP747" s="24" t="str">
        <f>INDEX('Step 2-12'!$V:$V,MATCH('Step 2-12'!$AH747,'Step 2-12'!$R:$R,0))</f>
        <v>North America</v>
      </c>
      <c r="AQ747" s="24" t="str">
        <f>INDEX('Step 2-12'!$W:$W,MATCH('Step 2-12'!$AH747,'Step 2-12'!$R:$R,0))</f>
        <v>Tech</v>
      </c>
      <c r="AR747" s="24" t="str">
        <f>INDEX('Step 2-12'!$X:$X,MATCH('Step 2-12'!$AH747,'Step 2-12'!$R:$R,0))</f>
        <v>SMBs</v>
      </c>
      <c r="AS747" s="23" t="str">
        <f>INDEX('Step 2-12'!$AA:$AA,MATCH('Step 2-12'!$AH747,'Step 2-12'!$R:$R,0))</f>
        <v>Basic</v>
      </c>
      <c r="AT747" s="23" t="str">
        <f>INDEX('Step 2-12'!$AB:$AB,MATCH('Step 2-12'!$AH747,'Step 2-12'!$R:$R,0))</f>
        <v>Monthly</v>
      </c>
      <c r="AU747" s="23" t="str">
        <f>INDEX($J$20:$J$1603,MATCH($AH747,$B$20:$B$1603,0))</f>
        <v/>
      </c>
    </row>
    <row r="748" spans="1:47" x14ac:dyDescent="0.25">
      <c r="A748" t="s">
        <v>835</v>
      </c>
      <c r="B748" t="s">
        <v>830</v>
      </c>
      <c r="C748" t="s">
        <v>17</v>
      </c>
      <c r="D748" t="s">
        <v>18</v>
      </c>
      <c r="E748" s="1">
        <v>45109</v>
      </c>
      <c r="F748" s="1">
        <v>45139</v>
      </c>
      <c r="G748" t="s">
        <v>19</v>
      </c>
      <c r="H748">
        <v>75</v>
      </c>
      <c r="I748" s="23" t="str">
        <f>IF(AND(E748&lt;=EOMONTH('Step 1'!$C$7,0),F748&gt;='Step 1'!$C$7),"Yes","No")</f>
        <v>No</v>
      </c>
      <c r="J748" s="23" t="str">
        <f>IF(I748="Yes",IF(COUNTIFS($B$21:$B748,B748,$I$21:$I748,"Yes")=1,"Yes",""),"")</f>
        <v/>
      </c>
      <c r="K748" s="23" t="str">
        <f>IF(J748="Yes",IF(COUNTIFS($B:$B,B748,$F:$F,"&gt;="&amp;'Step 1'!$C$8)&gt;0,"Retained","Churned"),"")</f>
        <v/>
      </c>
      <c r="L748" s="24">
        <f>_xlfn.MINIFS($E:$E,$B:$B,B748)</f>
        <v>44954</v>
      </c>
      <c r="M748" s="24" t="str">
        <f>INDEX($C:$C,MATCH($L748,$E:$E,0))</f>
        <v>Basic</v>
      </c>
      <c r="N748" s="24" t="str">
        <f>INDEX($D:$D,MATCH($L748,$E:$E,0))</f>
        <v>Monthly</v>
      </c>
      <c r="O748" s="23" t="str">
        <f>INDEX('Step 2-12'!$W:$W,MATCH('Step 2-12'!$B748,'Step 2-12'!$R:$R,0))</f>
        <v>Healthcare</v>
      </c>
      <c r="P748" s="23" t="str">
        <f>INDEX('Step 2-12'!$Z:$Z,MATCH('Step 2-12'!$B748,'Step 2-12'!$R:$R,0))</f>
        <v>Email</v>
      </c>
      <c r="AG748" t="s">
        <v>2540</v>
      </c>
      <c r="AH748" t="s">
        <v>1450</v>
      </c>
      <c r="AI748" t="s">
        <v>1449</v>
      </c>
      <c r="AJ748" s="1">
        <v>44902</v>
      </c>
      <c r="AK748" t="s">
        <v>17</v>
      </c>
      <c r="AL748" t="s">
        <v>18</v>
      </c>
      <c r="AM748">
        <v>75</v>
      </c>
      <c r="AN748">
        <v>60</v>
      </c>
      <c r="AO748" s="24" t="str">
        <f>INDEX('Step 2-12'!$Z:$Z,MATCH('Step 2-12'!$AH748,'Step 2-12'!$R:$R,0))</f>
        <v>Social Media</v>
      </c>
      <c r="AP748" s="24" t="str">
        <f>INDEX('Step 2-12'!$V:$V,MATCH('Step 2-12'!$AH748,'Step 2-12'!$R:$R,0))</f>
        <v>North America</v>
      </c>
      <c r="AQ748" s="24" t="str">
        <f>INDEX('Step 2-12'!$W:$W,MATCH('Step 2-12'!$AH748,'Step 2-12'!$R:$R,0))</f>
        <v>Tech</v>
      </c>
      <c r="AR748" s="24" t="str">
        <f>INDEX('Step 2-12'!$X:$X,MATCH('Step 2-12'!$AH748,'Step 2-12'!$R:$R,0))</f>
        <v>SMBs</v>
      </c>
      <c r="AS748" s="23" t="str">
        <f>INDEX('Step 2-12'!$AA:$AA,MATCH('Step 2-12'!$AH748,'Step 2-12'!$R:$R,0))</f>
        <v>Basic</v>
      </c>
      <c r="AT748" s="23" t="str">
        <f>INDEX('Step 2-12'!$AB:$AB,MATCH('Step 2-12'!$AH748,'Step 2-12'!$R:$R,0))</f>
        <v>Monthly</v>
      </c>
      <c r="AU748" s="23" t="str">
        <f>INDEX($J$20:$J$1603,MATCH($AH748,$B$20:$B$1603,0))</f>
        <v/>
      </c>
    </row>
    <row r="749" spans="1:47" x14ac:dyDescent="0.25">
      <c r="A749" t="s">
        <v>836</v>
      </c>
      <c r="B749" t="s">
        <v>830</v>
      </c>
      <c r="C749" t="s">
        <v>17</v>
      </c>
      <c r="D749" t="s">
        <v>18</v>
      </c>
      <c r="E749" s="1">
        <v>45140</v>
      </c>
      <c r="F749" s="1">
        <v>45170</v>
      </c>
      <c r="G749" t="s">
        <v>19</v>
      </c>
      <c r="H749">
        <v>75</v>
      </c>
      <c r="I749" s="23" t="str">
        <f>IF(AND(E749&lt;=EOMONTH('Step 1'!$C$7,0),F749&gt;='Step 1'!$C$7),"Yes","No")</f>
        <v>No</v>
      </c>
      <c r="J749" s="23" t="str">
        <f>IF(I749="Yes",IF(COUNTIFS($B$21:$B749,B749,$I$21:$I749,"Yes")=1,"Yes",""),"")</f>
        <v/>
      </c>
      <c r="K749" s="23" t="str">
        <f>IF(J749="Yes",IF(COUNTIFS($B:$B,B749,$F:$F,"&gt;="&amp;'Step 1'!$C$8)&gt;0,"Retained","Churned"),"")</f>
        <v/>
      </c>
      <c r="L749" s="24">
        <f>_xlfn.MINIFS($E:$E,$B:$B,B749)</f>
        <v>44954</v>
      </c>
      <c r="M749" s="24" t="str">
        <f>INDEX($C:$C,MATCH($L749,$E:$E,0))</f>
        <v>Basic</v>
      </c>
      <c r="N749" s="24" t="str">
        <f>INDEX($D:$D,MATCH($L749,$E:$E,0))</f>
        <v>Monthly</v>
      </c>
      <c r="O749" s="23" t="str">
        <f>INDEX('Step 2-12'!$W:$W,MATCH('Step 2-12'!$B749,'Step 2-12'!$R:$R,0))</f>
        <v>Healthcare</v>
      </c>
      <c r="P749" s="23" t="str">
        <f>INDEX('Step 2-12'!$Z:$Z,MATCH('Step 2-12'!$B749,'Step 2-12'!$R:$R,0))</f>
        <v>Email</v>
      </c>
      <c r="AG749" t="s">
        <v>2541</v>
      </c>
      <c r="AH749" t="s">
        <v>1450</v>
      </c>
      <c r="AI749" t="s">
        <v>1451</v>
      </c>
      <c r="AJ749" s="1">
        <v>44903</v>
      </c>
      <c r="AK749" t="s">
        <v>17</v>
      </c>
      <c r="AL749" t="s">
        <v>18</v>
      </c>
      <c r="AM749">
        <v>75</v>
      </c>
      <c r="AN749">
        <v>60</v>
      </c>
      <c r="AO749" s="24" t="str">
        <f>INDEX('Step 2-12'!$Z:$Z,MATCH('Step 2-12'!$AH749,'Step 2-12'!$R:$R,0))</f>
        <v>Social Media</v>
      </c>
      <c r="AP749" s="24" t="str">
        <f>INDEX('Step 2-12'!$V:$V,MATCH('Step 2-12'!$AH749,'Step 2-12'!$R:$R,0))</f>
        <v>North America</v>
      </c>
      <c r="AQ749" s="24" t="str">
        <f>INDEX('Step 2-12'!$W:$W,MATCH('Step 2-12'!$AH749,'Step 2-12'!$R:$R,0))</f>
        <v>Tech</v>
      </c>
      <c r="AR749" s="24" t="str">
        <f>INDEX('Step 2-12'!$X:$X,MATCH('Step 2-12'!$AH749,'Step 2-12'!$R:$R,0))</f>
        <v>SMBs</v>
      </c>
      <c r="AS749" s="23" t="str">
        <f>INDEX('Step 2-12'!$AA:$AA,MATCH('Step 2-12'!$AH749,'Step 2-12'!$R:$R,0))</f>
        <v>Basic</v>
      </c>
      <c r="AT749" s="23" t="str">
        <f>INDEX('Step 2-12'!$AB:$AB,MATCH('Step 2-12'!$AH749,'Step 2-12'!$R:$R,0))</f>
        <v>Monthly</v>
      </c>
      <c r="AU749" s="23" t="str">
        <f>INDEX($J$20:$J$1603,MATCH($AH749,$B$20:$B$1603,0))</f>
        <v/>
      </c>
    </row>
    <row r="750" spans="1:47" x14ac:dyDescent="0.25">
      <c r="A750" t="s">
        <v>837</v>
      </c>
      <c r="B750" t="s">
        <v>830</v>
      </c>
      <c r="C750" t="s">
        <v>17</v>
      </c>
      <c r="D750" t="s">
        <v>18</v>
      </c>
      <c r="E750" s="1">
        <v>45171</v>
      </c>
      <c r="F750" s="1">
        <v>45201</v>
      </c>
      <c r="G750" t="s">
        <v>19</v>
      </c>
      <c r="H750">
        <v>75</v>
      </c>
      <c r="I750" s="23" t="str">
        <f>IF(AND(E750&lt;=EOMONTH('Step 1'!$C$7,0),F750&gt;='Step 1'!$C$7),"Yes","No")</f>
        <v>No</v>
      </c>
      <c r="J750" s="23" t="str">
        <f>IF(I750="Yes",IF(COUNTIFS($B$21:$B750,B750,$I$21:$I750,"Yes")=1,"Yes",""),"")</f>
        <v/>
      </c>
      <c r="K750" s="23" t="str">
        <f>IF(J750="Yes",IF(COUNTIFS($B:$B,B750,$F:$F,"&gt;="&amp;'Step 1'!$C$8)&gt;0,"Retained","Churned"),"")</f>
        <v/>
      </c>
      <c r="L750" s="24">
        <f>_xlfn.MINIFS($E:$E,$B:$B,B750)</f>
        <v>44954</v>
      </c>
      <c r="M750" s="24" t="str">
        <f>INDEX($C:$C,MATCH($L750,$E:$E,0))</f>
        <v>Basic</v>
      </c>
      <c r="N750" s="24" t="str">
        <f>INDEX($D:$D,MATCH($L750,$E:$E,0))</f>
        <v>Monthly</v>
      </c>
      <c r="O750" s="23" t="str">
        <f>INDEX('Step 2-12'!$W:$W,MATCH('Step 2-12'!$B750,'Step 2-12'!$R:$R,0))</f>
        <v>Healthcare</v>
      </c>
      <c r="P750" s="23" t="str">
        <f>INDEX('Step 2-12'!$Z:$Z,MATCH('Step 2-12'!$B750,'Step 2-12'!$R:$R,0))</f>
        <v>Email</v>
      </c>
      <c r="AG750" t="s">
        <v>2542</v>
      </c>
      <c r="AH750" t="s">
        <v>1450</v>
      </c>
      <c r="AI750" t="s">
        <v>1452</v>
      </c>
      <c r="AJ750" s="1">
        <v>44934</v>
      </c>
      <c r="AK750" t="s">
        <v>17</v>
      </c>
      <c r="AL750" t="s">
        <v>18</v>
      </c>
      <c r="AM750">
        <v>75</v>
      </c>
      <c r="AN750">
        <v>60</v>
      </c>
      <c r="AO750" s="24" t="str">
        <f>INDEX('Step 2-12'!$Z:$Z,MATCH('Step 2-12'!$AH750,'Step 2-12'!$R:$R,0))</f>
        <v>Social Media</v>
      </c>
      <c r="AP750" s="24" t="str">
        <f>INDEX('Step 2-12'!$V:$V,MATCH('Step 2-12'!$AH750,'Step 2-12'!$R:$R,0))</f>
        <v>North America</v>
      </c>
      <c r="AQ750" s="24" t="str">
        <f>INDEX('Step 2-12'!$W:$W,MATCH('Step 2-12'!$AH750,'Step 2-12'!$R:$R,0))</f>
        <v>Tech</v>
      </c>
      <c r="AR750" s="24" t="str">
        <f>INDEX('Step 2-12'!$X:$X,MATCH('Step 2-12'!$AH750,'Step 2-12'!$R:$R,0))</f>
        <v>SMBs</v>
      </c>
      <c r="AS750" s="23" t="str">
        <f>INDEX('Step 2-12'!$AA:$AA,MATCH('Step 2-12'!$AH750,'Step 2-12'!$R:$R,0))</f>
        <v>Basic</v>
      </c>
      <c r="AT750" s="23" t="str">
        <f>INDEX('Step 2-12'!$AB:$AB,MATCH('Step 2-12'!$AH750,'Step 2-12'!$R:$R,0))</f>
        <v>Monthly</v>
      </c>
      <c r="AU750" s="23" t="str">
        <f>INDEX($J$20:$J$1603,MATCH($AH750,$B$20:$B$1603,0))</f>
        <v/>
      </c>
    </row>
    <row r="751" spans="1:47" x14ac:dyDescent="0.25">
      <c r="A751" t="s">
        <v>838</v>
      </c>
      <c r="B751" t="s">
        <v>830</v>
      </c>
      <c r="C751" t="s">
        <v>17</v>
      </c>
      <c r="D751" t="s">
        <v>18</v>
      </c>
      <c r="E751" s="1">
        <v>45202</v>
      </c>
      <c r="F751" s="1">
        <v>45232</v>
      </c>
      <c r="G751" t="s">
        <v>19</v>
      </c>
      <c r="H751">
        <v>75</v>
      </c>
      <c r="I751" s="23" t="str">
        <f>IF(AND(E751&lt;=EOMONTH('Step 1'!$C$7,0),F751&gt;='Step 1'!$C$7),"Yes","No")</f>
        <v>No</v>
      </c>
      <c r="J751" s="23" t="str">
        <f>IF(I751="Yes",IF(COUNTIFS($B$21:$B751,B751,$I$21:$I751,"Yes")=1,"Yes",""),"")</f>
        <v/>
      </c>
      <c r="K751" s="23" t="str">
        <f>IF(J751="Yes",IF(COUNTIFS($B:$B,B751,$F:$F,"&gt;="&amp;'Step 1'!$C$8)&gt;0,"Retained","Churned"),"")</f>
        <v/>
      </c>
      <c r="L751" s="24">
        <f>_xlfn.MINIFS($E:$E,$B:$B,B751)</f>
        <v>44954</v>
      </c>
      <c r="M751" s="24" t="str">
        <f>INDEX($C:$C,MATCH($L751,$E:$E,0))</f>
        <v>Basic</v>
      </c>
      <c r="N751" s="24" t="str">
        <f>INDEX($D:$D,MATCH($L751,$E:$E,0))</f>
        <v>Monthly</v>
      </c>
      <c r="O751" s="23" t="str">
        <f>INDEX('Step 2-12'!$W:$W,MATCH('Step 2-12'!$B751,'Step 2-12'!$R:$R,0))</f>
        <v>Healthcare</v>
      </c>
      <c r="P751" s="23" t="str">
        <f>INDEX('Step 2-12'!$Z:$Z,MATCH('Step 2-12'!$B751,'Step 2-12'!$R:$R,0))</f>
        <v>Email</v>
      </c>
      <c r="AG751" t="s">
        <v>2543</v>
      </c>
      <c r="AH751" t="s">
        <v>1450</v>
      </c>
      <c r="AI751" t="s">
        <v>1453</v>
      </c>
      <c r="AJ751" s="1">
        <v>44965</v>
      </c>
      <c r="AK751" t="s">
        <v>17</v>
      </c>
      <c r="AL751" t="s">
        <v>18</v>
      </c>
      <c r="AM751">
        <v>75</v>
      </c>
      <c r="AN751">
        <v>60</v>
      </c>
      <c r="AO751" s="24" t="str">
        <f>INDEX('Step 2-12'!$Z:$Z,MATCH('Step 2-12'!$AH751,'Step 2-12'!$R:$R,0))</f>
        <v>Social Media</v>
      </c>
      <c r="AP751" s="24" t="str">
        <f>INDEX('Step 2-12'!$V:$V,MATCH('Step 2-12'!$AH751,'Step 2-12'!$R:$R,0))</f>
        <v>North America</v>
      </c>
      <c r="AQ751" s="24" t="str">
        <f>INDEX('Step 2-12'!$W:$W,MATCH('Step 2-12'!$AH751,'Step 2-12'!$R:$R,0))</f>
        <v>Tech</v>
      </c>
      <c r="AR751" s="24" t="str">
        <f>INDEX('Step 2-12'!$X:$X,MATCH('Step 2-12'!$AH751,'Step 2-12'!$R:$R,0))</f>
        <v>SMBs</v>
      </c>
      <c r="AS751" s="23" t="str">
        <f>INDEX('Step 2-12'!$AA:$AA,MATCH('Step 2-12'!$AH751,'Step 2-12'!$R:$R,0))</f>
        <v>Basic</v>
      </c>
      <c r="AT751" s="23" t="str">
        <f>INDEX('Step 2-12'!$AB:$AB,MATCH('Step 2-12'!$AH751,'Step 2-12'!$R:$R,0))</f>
        <v>Monthly</v>
      </c>
      <c r="AU751" s="23" t="str">
        <f>INDEX($J$20:$J$1603,MATCH($AH751,$B$20:$B$1603,0))</f>
        <v/>
      </c>
    </row>
    <row r="752" spans="1:47" x14ac:dyDescent="0.25">
      <c r="A752" t="s">
        <v>839</v>
      </c>
      <c r="B752" t="s">
        <v>830</v>
      </c>
      <c r="C752" t="s">
        <v>17</v>
      </c>
      <c r="D752" t="s">
        <v>18</v>
      </c>
      <c r="E752" s="1">
        <v>45233</v>
      </c>
      <c r="F752" s="1">
        <v>45263</v>
      </c>
      <c r="G752" t="s">
        <v>19</v>
      </c>
      <c r="H752">
        <v>75</v>
      </c>
      <c r="I752" s="23" t="str">
        <f>IF(AND(E752&lt;=EOMONTH('Step 1'!$C$7,0),F752&gt;='Step 1'!$C$7),"Yes","No")</f>
        <v>No</v>
      </c>
      <c r="J752" s="23" t="str">
        <f>IF(I752="Yes",IF(COUNTIFS($B$21:$B752,B752,$I$21:$I752,"Yes")=1,"Yes",""),"")</f>
        <v/>
      </c>
      <c r="K752" s="23" t="str">
        <f>IF(J752="Yes",IF(COUNTIFS($B:$B,B752,$F:$F,"&gt;="&amp;'Step 1'!$C$8)&gt;0,"Retained","Churned"),"")</f>
        <v/>
      </c>
      <c r="L752" s="24">
        <f>_xlfn.MINIFS($E:$E,$B:$B,B752)</f>
        <v>44954</v>
      </c>
      <c r="M752" s="24" t="str">
        <f>INDEX($C:$C,MATCH($L752,$E:$E,0))</f>
        <v>Basic</v>
      </c>
      <c r="N752" s="24" t="str">
        <f>INDEX($D:$D,MATCH($L752,$E:$E,0))</f>
        <v>Monthly</v>
      </c>
      <c r="O752" s="23" t="str">
        <f>INDEX('Step 2-12'!$W:$W,MATCH('Step 2-12'!$B752,'Step 2-12'!$R:$R,0))</f>
        <v>Healthcare</v>
      </c>
      <c r="P752" s="23" t="str">
        <f>INDEX('Step 2-12'!$Z:$Z,MATCH('Step 2-12'!$B752,'Step 2-12'!$R:$R,0))</f>
        <v>Email</v>
      </c>
      <c r="AG752" t="s">
        <v>2544</v>
      </c>
      <c r="AH752" t="s">
        <v>1450</v>
      </c>
      <c r="AI752" t="s">
        <v>1453</v>
      </c>
      <c r="AJ752" s="1">
        <v>44993</v>
      </c>
      <c r="AK752" t="s">
        <v>17</v>
      </c>
      <c r="AL752" t="s">
        <v>18</v>
      </c>
      <c r="AM752">
        <v>75</v>
      </c>
      <c r="AN752">
        <v>60</v>
      </c>
      <c r="AO752" s="24" t="str">
        <f>INDEX('Step 2-12'!$Z:$Z,MATCH('Step 2-12'!$AH752,'Step 2-12'!$R:$R,0))</f>
        <v>Social Media</v>
      </c>
      <c r="AP752" s="24" t="str">
        <f>INDEX('Step 2-12'!$V:$V,MATCH('Step 2-12'!$AH752,'Step 2-12'!$R:$R,0))</f>
        <v>North America</v>
      </c>
      <c r="AQ752" s="24" t="str">
        <f>INDEX('Step 2-12'!$W:$W,MATCH('Step 2-12'!$AH752,'Step 2-12'!$R:$R,0))</f>
        <v>Tech</v>
      </c>
      <c r="AR752" s="24" t="str">
        <f>INDEX('Step 2-12'!$X:$X,MATCH('Step 2-12'!$AH752,'Step 2-12'!$R:$R,0))</f>
        <v>SMBs</v>
      </c>
      <c r="AS752" s="23" t="str">
        <f>INDEX('Step 2-12'!$AA:$AA,MATCH('Step 2-12'!$AH752,'Step 2-12'!$R:$R,0))</f>
        <v>Basic</v>
      </c>
      <c r="AT752" s="23" t="str">
        <f>INDEX('Step 2-12'!$AB:$AB,MATCH('Step 2-12'!$AH752,'Step 2-12'!$R:$R,0))</f>
        <v>Monthly</v>
      </c>
      <c r="AU752" s="23" t="str">
        <f>INDEX($J$20:$J$1603,MATCH($AH752,$B$20:$B$1603,0))</f>
        <v/>
      </c>
    </row>
    <row r="753" spans="1:47" x14ac:dyDescent="0.25">
      <c r="A753" t="s">
        <v>840</v>
      </c>
      <c r="B753" t="s">
        <v>830</v>
      </c>
      <c r="C753" t="s">
        <v>17</v>
      </c>
      <c r="D753" t="s">
        <v>18</v>
      </c>
      <c r="E753" s="1">
        <v>45264</v>
      </c>
      <c r="F753" s="1">
        <v>45294</v>
      </c>
      <c r="G753" t="s">
        <v>19</v>
      </c>
      <c r="H753">
        <v>75</v>
      </c>
      <c r="I753" s="23" t="str">
        <f>IF(AND(E753&lt;=EOMONTH('Step 1'!$C$7,0),F753&gt;='Step 1'!$C$7),"Yes","No")</f>
        <v>No</v>
      </c>
      <c r="J753" s="23" t="str">
        <f>IF(I753="Yes",IF(COUNTIFS($B$21:$B753,B753,$I$21:$I753,"Yes")=1,"Yes",""),"")</f>
        <v/>
      </c>
      <c r="K753" s="23" t="str">
        <f>IF(J753="Yes",IF(COUNTIFS($B:$B,B753,$F:$F,"&gt;="&amp;'Step 1'!$C$8)&gt;0,"Retained","Churned"),"")</f>
        <v/>
      </c>
      <c r="L753" s="24">
        <f>_xlfn.MINIFS($E:$E,$B:$B,B753)</f>
        <v>44954</v>
      </c>
      <c r="M753" s="24" t="str">
        <f>INDEX($C:$C,MATCH($L753,$E:$E,0))</f>
        <v>Basic</v>
      </c>
      <c r="N753" s="24" t="str">
        <f>INDEX($D:$D,MATCH($L753,$E:$E,0))</f>
        <v>Monthly</v>
      </c>
      <c r="O753" s="23" t="str">
        <f>INDEX('Step 2-12'!$W:$W,MATCH('Step 2-12'!$B753,'Step 2-12'!$R:$R,0))</f>
        <v>Healthcare</v>
      </c>
      <c r="P753" s="23" t="str">
        <f>INDEX('Step 2-12'!$Z:$Z,MATCH('Step 2-12'!$B753,'Step 2-12'!$R:$R,0))</f>
        <v>Email</v>
      </c>
      <c r="AG753" t="s">
        <v>2545</v>
      </c>
      <c r="AH753" t="s">
        <v>1450</v>
      </c>
      <c r="AI753" t="s">
        <v>1454</v>
      </c>
      <c r="AJ753" s="1">
        <v>44996</v>
      </c>
      <c r="AK753" t="s">
        <v>17</v>
      </c>
      <c r="AL753" t="s">
        <v>18</v>
      </c>
      <c r="AM753">
        <v>75</v>
      </c>
      <c r="AN753">
        <v>60</v>
      </c>
      <c r="AO753" s="24" t="str">
        <f>INDEX('Step 2-12'!$Z:$Z,MATCH('Step 2-12'!$AH753,'Step 2-12'!$R:$R,0))</f>
        <v>Social Media</v>
      </c>
      <c r="AP753" s="24" t="str">
        <f>INDEX('Step 2-12'!$V:$V,MATCH('Step 2-12'!$AH753,'Step 2-12'!$R:$R,0))</f>
        <v>North America</v>
      </c>
      <c r="AQ753" s="24" t="str">
        <f>INDEX('Step 2-12'!$W:$W,MATCH('Step 2-12'!$AH753,'Step 2-12'!$R:$R,0))</f>
        <v>Tech</v>
      </c>
      <c r="AR753" s="24" t="str">
        <f>INDEX('Step 2-12'!$X:$X,MATCH('Step 2-12'!$AH753,'Step 2-12'!$R:$R,0))</f>
        <v>SMBs</v>
      </c>
      <c r="AS753" s="23" t="str">
        <f>INDEX('Step 2-12'!$AA:$AA,MATCH('Step 2-12'!$AH753,'Step 2-12'!$R:$R,0))</f>
        <v>Basic</v>
      </c>
      <c r="AT753" s="23" t="str">
        <f>INDEX('Step 2-12'!$AB:$AB,MATCH('Step 2-12'!$AH753,'Step 2-12'!$R:$R,0))</f>
        <v>Monthly</v>
      </c>
      <c r="AU753" s="23" t="str">
        <f>INDEX($J$20:$J$1603,MATCH($AH753,$B$20:$B$1603,0))</f>
        <v/>
      </c>
    </row>
    <row r="754" spans="1:47" x14ac:dyDescent="0.25">
      <c r="A754" t="s">
        <v>841</v>
      </c>
      <c r="B754" t="s">
        <v>830</v>
      </c>
      <c r="C754" t="s">
        <v>17</v>
      </c>
      <c r="D754" t="s">
        <v>18</v>
      </c>
      <c r="E754" s="1">
        <v>45295</v>
      </c>
      <c r="F754" s="1">
        <v>45325</v>
      </c>
      <c r="G754" t="s">
        <v>19</v>
      </c>
      <c r="H754">
        <v>75</v>
      </c>
      <c r="I754" s="23" t="str">
        <f>IF(AND(E754&lt;=EOMONTH('Step 1'!$C$7,0),F754&gt;='Step 1'!$C$7),"Yes","No")</f>
        <v>No</v>
      </c>
      <c r="J754" s="23" t="str">
        <f>IF(I754="Yes",IF(COUNTIFS($B$21:$B754,B754,$I$21:$I754,"Yes")=1,"Yes",""),"")</f>
        <v/>
      </c>
      <c r="K754" s="23" t="str">
        <f>IF(J754="Yes",IF(COUNTIFS($B:$B,B754,$F:$F,"&gt;="&amp;'Step 1'!$C$8)&gt;0,"Retained","Churned"),"")</f>
        <v/>
      </c>
      <c r="L754" s="24">
        <f>_xlfn.MINIFS($E:$E,$B:$B,B754)</f>
        <v>44954</v>
      </c>
      <c r="M754" s="24" t="str">
        <f>INDEX($C:$C,MATCH($L754,$E:$E,0))</f>
        <v>Basic</v>
      </c>
      <c r="N754" s="24" t="str">
        <f>INDEX($D:$D,MATCH($L754,$E:$E,0))</f>
        <v>Monthly</v>
      </c>
      <c r="O754" s="23" t="str">
        <f>INDEX('Step 2-12'!$W:$W,MATCH('Step 2-12'!$B754,'Step 2-12'!$R:$R,0))</f>
        <v>Healthcare</v>
      </c>
      <c r="P754" s="23" t="str">
        <f>INDEX('Step 2-12'!$Z:$Z,MATCH('Step 2-12'!$B754,'Step 2-12'!$R:$R,0))</f>
        <v>Email</v>
      </c>
      <c r="AG754" t="s">
        <v>2546</v>
      </c>
      <c r="AH754" t="s">
        <v>1450</v>
      </c>
      <c r="AI754" t="s">
        <v>1455</v>
      </c>
      <c r="AJ754" s="1">
        <v>45027</v>
      </c>
      <c r="AK754" t="s">
        <v>50</v>
      </c>
      <c r="AL754" t="s">
        <v>18</v>
      </c>
      <c r="AM754">
        <v>135</v>
      </c>
      <c r="AN754">
        <v>110.7</v>
      </c>
      <c r="AO754" s="24" t="str">
        <f>INDEX('Step 2-12'!$Z:$Z,MATCH('Step 2-12'!$AH754,'Step 2-12'!$R:$R,0))</f>
        <v>Social Media</v>
      </c>
      <c r="AP754" s="24" t="str">
        <f>INDEX('Step 2-12'!$V:$V,MATCH('Step 2-12'!$AH754,'Step 2-12'!$R:$R,0))</f>
        <v>North America</v>
      </c>
      <c r="AQ754" s="24" t="str">
        <f>INDEX('Step 2-12'!$W:$W,MATCH('Step 2-12'!$AH754,'Step 2-12'!$R:$R,0))</f>
        <v>Tech</v>
      </c>
      <c r="AR754" s="24" t="str">
        <f>INDEX('Step 2-12'!$X:$X,MATCH('Step 2-12'!$AH754,'Step 2-12'!$R:$R,0))</f>
        <v>SMBs</v>
      </c>
      <c r="AS754" s="23" t="str">
        <f>INDEX('Step 2-12'!$AA:$AA,MATCH('Step 2-12'!$AH754,'Step 2-12'!$R:$R,0))</f>
        <v>Basic</v>
      </c>
      <c r="AT754" s="23" t="str">
        <f>INDEX('Step 2-12'!$AB:$AB,MATCH('Step 2-12'!$AH754,'Step 2-12'!$R:$R,0))</f>
        <v>Monthly</v>
      </c>
      <c r="AU754" s="23" t="str">
        <f>INDEX($J$20:$J$1603,MATCH($AH754,$B$20:$B$1603,0))</f>
        <v/>
      </c>
    </row>
    <row r="755" spans="1:47" x14ac:dyDescent="0.25">
      <c r="A755" t="s">
        <v>842</v>
      </c>
      <c r="B755" t="s">
        <v>830</v>
      </c>
      <c r="C755" t="s">
        <v>17</v>
      </c>
      <c r="D755" t="s">
        <v>18</v>
      </c>
      <c r="E755" s="1">
        <v>45326</v>
      </c>
      <c r="F755" s="1">
        <v>45356</v>
      </c>
      <c r="G755" t="s">
        <v>19</v>
      </c>
      <c r="H755">
        <v>75</v>
      </c>
      <c r="I755" s="23" t="str">
        <f>IF(AND(E755&lt;=EOMONTH('Step 1'!$C$7,0),F755&gt;='Step 1'!$C$7),"Yes","No")</f>
        <v>No</v>
      </c>
      <c r="J755" s="23" t="str">
        <f>IF(I755="Yes",IF(COUNTIFS($B$21:$B755,B755,$I$21:$I755,"Yes")=1,"Yes",""),"")</f>
        <v/>
      </c>
      <c r="K755" s="23" t="str">
        <f>IF(J755="Yes",IF(COUNTIFS($B:$B,B755,$F:$F,"&gt;="&amp;'Step 1'!$C$8)&gt;0,"Retained","Churned"),"")</f>
        <v/>
      </c>
      <c r="L755" s="24">
        <f>_xlfn.MINIFS($E:$E,$B:$B,B755)</f>
        <v>44954</v>
      </c>
      <c r="M755" s="24" t="str">
        <f>INDEX($C:$C,MATCH($L755,$E:$E,0))</f>
        <v>Basic</v>
      </c>
      <c r="N755" s="24" t="str">
        <f>INDEX($D:$D,MATCH($L755,$E:$E,0))</f>
        <v>Monthly</v>
      </c>
      <c r="O755" s="23" t="str">
        <f>INDEX('Step 2-12'!$W:$W,MATCH('Step 2-12'!$B755,'Step 2-12'!$R:$R,0))</f>
        <v>Healthcare</v>
      </c>
      <c r="P755" s="23" t="str">
        <f>INDEX('Step 2-12'!$Z:$Z,MATCH('Step 2-12'!$B755,'Step 2-12'!$R:$R,0))</f>
        <v>Email</v>
      </c>
      <c r="AG755" t="s">
        <v>2547</v>
      </c>
      <c r="AH755" t="s">
        <v>1450</v>
      </c>
      <c r="AI755" t="s">
        <v>1455</v>
      </c>
      <c r="AJ755" s="1">
        <v>45057</v>
      </c>
      <c r="AK755" t="s">
        <v>50</v>
      </c>
      <c r="AL755" t="s">
        <v>18</v>
      </c>
      <c r="AM755">
        <v>135</v>
      </c>
      <c r="AN755">
        <v>110.7</v>
      </c>
      <c r="AO755" s="24" t="str">
        <f>INDEX('Step 2-12'!$Z:$Z,MATCH('Step 2-12'!$AH755,'Step 2-12'!$R:$R,0))</f>
        <v>Social Media</v>
      </c>
      <c r="AP755" s="24" t="str">
        <f>INDEX('Step 2-12'!$V:$V,MATCH('Step 2-12'!$AH755,'Step 2-12'!$R:$R,0))</f>
        <v>North America</v>
      </c>
      <c r="AQ755" s="24" t="str">
        <f>INDEX('Step 2-12'!$W:$W,MATCH('Step 2-12'!$AH755,'Step 2-12'!$R:$R,0))</f>
        <v>Tech</v>
      </c>
      <c r="AR755" s="24" t="str">
        <f>INDEX('Step 2-12'!$X:$X,MATCH('Step 2-12'!$AH755,'Step 2-12'!$R:$R,0))</f>
        <v>SMBs</v>
      </c>
      <c r="AS755" s="23" t="str">
        <f>INDEX('Step 2-12'!$AA:$AA,MATCH('Step 2-12'!$AH755,'Step 2-12'!$R:$R,0))</f>
        <v>Basic</v>
      </c>
      <c r="AT755" s="23" t="str">
        <f>INDEX('Step 2-12'!$AB:$AB,MATCH('Step 2-12'!$AH755,'Step 2-12'!$R:$R,0))</f>
        <v>Monthly</v>
      </c>
      <c r="AU755" s="23" t="str">
        <f>INDEX($J$20:$J$1603,MATCH($AH755,$B$20:$B$1603,0))</f>
        <v/>
      </c>
    </row>
    <row r="756" spans="1:47" x14ac:dyDescent="0.25">
      <c r="A756" t="s">
        <v>843</v>
      </c>
      <c r="B756" t="s">
        <v>830</v>
      </c>
      <c r="C756" t="s">
        <v>17</v>
      </c>
      <c r="D756" t="s">
        <v>18</v>
      </c>
      <c r="E756" s="1">
        <v>45357</v>
      </c>
      <c r="F756" s="1">
        <v>45387</v>
      </c>
      <c r="G756" t="s">
        <v>19</v>
      </c>
      <c r="H756">
        <v>75</v>
      </c>
      <c r="I756" s="23" t="str">
        <f>IF(AND(E756&lt;=EOMONTH('Step 1'!$C$7,0),F756&gt;='Step 1'!$C$7),"Yes","No")</f>
        <v>No</v>
      </c>
      <c r="J756" s="23" t="str">
        <f>IF(I756="Yes",IF(COUNTIFS($B$21:$B756,B756,$I$21:$I756,"Yes")=1,"Yes",""),"")</f>
        <v/>
      </c>
      <c r="K756" s="23" t="str">
        <f>IF(J756="Yes",IF(COUNTIFS($B:$B,B756,$F:$F,"&gt;="&amp;'Step 1'!$C$8)&gt;0,"Retained","Churned"),"")</f>
        <v/>
      </c>
      <c r="L756" s="24">
        <f>_xlfn.MINIFS($E:$E,$B:$B,B756)</f>
        <v>44954</v>
      </c>
      <c r="M756" s="24" t="str">
        <f>INDEX($C:$C,MATCH($L756,$E:$E,0))</f>
        <v>Basic</v>
      </c>
      <c r="N756" s="24" t="str">
        <f>INDEX($D:$D,MATCH($L756,$E:$E,0))</f>
        <v>Monthly</v>
      </c>
      <c r="O756" s="23" t="str">
        <f>INDEX('Step 2-12'!$W:$W,MATCH('Step 2-12'!$B756,'Step 2-12'!$R:$R,0))</f>
        <v>Healthcare</v>
      </c>
      <c r="P756" s="23" t="str">
        <f>INDEX('Step 2-12'!$Z:$Z,MATCH('Step 2-12'!$B756,'Step 2-12'!$R:$R,0))</f>
        <v>Email</v>
      </c>
      <c r="AG756" t="s">
        <v>2548</v>
      </c>
      <c r="AH756" t="s">
        <v>1450</v>
      </c>
      <c r="AI756" t="s">
        <v>1456</v>
      </c>
      <c r="AJ756" s="1">
        <v>45058</v>
      </c>
      <c r="AK756" t="s">
        <v>17</v>
      </c>
      <c r="AL756" t="s">
        <v>18</v>
      </c>
      <c r="AM756">
        <v>75</v>
      </c>
      <c r="AN756">
        <v>60</v>
      </c>
      <c r="AO756" s="24" t="str">
        <f>INDEX('Step 2-12'!$Z:$Z,MATCH('Step 2-12'!$AH756,'Step 2-12'!$R:$R,0))</f>
        <v>Social Media</v>
      </c>
      <c r="AP756" s="24" t="str">
        <f>INDEX('Step 2-12'!$V:$V,MATCH('Step 2-12'!$AH756,'Step 2-12'!$R:$R,0))</f>
        <v>North America</v>
      </c>
      <c r="AQ756" s="24" t="str">
        <f>INDEX('Step 2-12'!$W:$W,MATCH('Step 2-12'!$AH756,'Step 2-12'!$R:$R,0))</f>
        <v>Tech</v>
      </c>
      <c r="AR756" s="24" t="str">
        <f>INDEX('Step 2-12'!$X:$X,MATCH('Step 2-12'!$AH756,'Step 2-12'!$R:$R,0))</f>
        <v>SMBs</v>
      </c>
      <c r="AS756" s="23" t="str">
        <f>INDEX('Step 2-12'!$AA:$AA,MATCH('Step 2-12'!$AH756,'Step 2-12'!$R:$R,0))</f>
        <v>Basic</v>
      </c>
      <c r="AT756" s="23" t="str">
        <f>INDEX('Step 2-12'!$AB:$AB,MATCH('Step 2-12'!$AH756,'Step 2-12'!$R:$R,0))</f>
        <v>Monthly</v>
      </c>
      <c r="AU756" s="23" t="str">
        <f>INDEX($J$20:$J$1603,MATCH($AH756,$B$20:$B$1603,0))</f>
        <v/>
      </c>
    </row>
    <row r="757" spans="1:47" x14ac:dyDescent="0.25">
      <c r="A757" t="s">
        <v>844</v>
      </c>
      <c r="B757" t="s">
        <v>830</v>
      </c>
      <c r="C757" t="s">
        <v>17</v>
      </c>
      <c r="D757" t="s">
        <v>18</v>
      </c>
      <c r="E757" s="1">
        <v>45388</v>
      </c>
      <c r="F757" s="1">
        <v>45418</v>
      </c>
      <c r="G757" t="s">
        <v>19</v>
      </c>
      <c r="H757">
        <v>75</v>
      </c>
      <c r="I757" s="23" t="str">
        <f>IF(AND(E757&lt;=EOMONTH('Step 1'!$C$7,0),F757&gt;='Step 1'!$C$7),"Yes","No")</f>
        <v>No</v>
      </c>
      <c r="J757" s="23" t="str">
        <f>IF(I757="Yes",IF(COUNTIFS($B$21:$B757,B757,$I$21:$I757,"Yes")=1,"Yes",""),"")</f>
        <v/>
      </c>
      <c r="K757" s="23" t="str">
        <f>IF(J757="Yes",IF(COUNTIFS($B:$B,B757,$F:$F,"&gt;="&amp;'Step 1'!$C$8)&gt;0,"Retained","Churned"),"")</f>
        <v/>
      </c>
      <c r="L757" s="24">
        <f>_xlfn.MINIFS($E:$E,$B:$B,B757)</f>
        <v>44954</v>
      </c>
      <c r="M757" s="24" t="str">
        <f>INDEX($C:$C,MATCH($L757,$E:$E,0))</f>
        <v>Basic</v>
      </c>
      <c r="N757" s="24" t="str">
        <f>INDEX($D:$D,MATCH($L757,$E:$E,0))</f>
        <v>Monthly</v>
      </c>
      <c r="O757" s="23" t="str">
        <f>INDEX('Step 2-12'!$W:$W,MATCH('Step 2-12'!$B757,'Step 2-12'!$R:$R,0))</f>
        <v>Healthcare</v>
      </c>
      <c r="P757" s="23" t="str">
        <f>INDEX('Step 2-12'!$Z:$Z,MATCH('Step 2-12'!$B757,'Step 2-12'!$R:$R,0))</f>
        <v>Email</v>
      </c>
      <c r="AG757" t="s">
        <v>2549</v>
      </c>
      <c r="AH757" t="s">
        <v>1450</v>
      </c>
      <c r="AI757" t="s">
        <v>1457</v>
      </c>
      <c r="AJ757" s="1">
        <v>45089</v>
      </c>
      <c r="AK757" t="s">
        <v>17</v>
      </c>
      <c r="AL757" t="s">
        <v>18</v>
      </c>
      <c r="AM757">
        <v>75</v>
      </c>
      <c r="AN757">
        <v>60</v>
      </c>
      <c r="AO757" s="24" t="str">
        <f>INDEX('Step 2-12'!$Z:$Z,MATCH('Step 2-12'!$AH757,'Step 2-12'!$R:$R,0))</f>
        <v>Social Media</v>
      </c>
      <c r="AP757" s="24" t="str">
        <f>INDEX('Step 2-12'!$V:$V,MATCH('Step 2-12'!$AH757,'Step 2-12'!$R:$R,0))</f>
        <v>North America</v>
      </c>
      <c r="AQ757" s="24" t="str">
        <f>INDEX('Step 2-12'!$W:$W,MATCH('Step 2-12'!$AH757,'Step 2-12'!$R:$R,0))</f>
        <v>Tech</v>
      </c>
      <c r="AR757" s="24" t="str">
        <f>INDEX('Step 2-12'!$X:$X,MATCH('Step 2-12'!$AH757,'Step 2-12'!$R:$R,0))</f>
        <v>SMBs</v>
      </c>
      <c r="AS757" s="23" t="str">
        <f>INDEX('Step 2-12'!$AA:$AA,MATCH('Step 2-12'!$AH757,'Step 2-12'!$R:$R,0))</f>
        <v>Basic</v>
      </c>
      <c r="AT757" s="23" t="str">
        <f>INDEX('Step 2-12'!$AB:$AB,MATCH('Step 2-12'!$AH757,'Step 2-12'!$R:$R,0))</f>
        <v>Monthly</v>
      </c>
      <c r="AU757" s="23" t="str">
        <f>INDEX($J$20:$J$1603,MATCH($AH757,$B$20:$B$1603,0))</f>
        <v/>
      </c>
    </row>
    <row r="758" spans="1:47" x14ac:dyDescent="0.25">
      <c r="A758" t="s">
        <v>845</v>
      </c>
      <c r="B758" t="s">
        <v>830</v>
      </c>
      <c r="C758" t="s">
        <v>17</v>
      </c>
      <c r="D758" t="s">
        <v>18</v>
      </c>
      <c r="E758" s="1">
        <v>45419</v>
      </c>
      <c r="F758" s="1">
        <v>45449</v>
      </c>
      <c r="G758" t="s">
        <v>19</v>
      </c>
      <c r="H758">
        <v>75</v>
      </c>
      <c r="I758" s="23" t="str">
        <f>IF(AND(E758&lt;=EOMONTH('Step 1'!$C$7,0),F758&gt;='Step 1'!$C$7),"Yes","No")</f>
        <v>No</v>
      </c>
      <c r="J758" s="23" t="str">
        <f>IF(I758="Yes",IF(COUNTIFS($B$21:$B758,B758,$I$21:$I758,"Yes")=1,"Yes",""),"")</f>
        <v/>
      </c>
      <c r="K758" s="23" t="str">
        <f>IF(J758="Yes",IF(COUNTIFS($B:$B,B758,$F:$F,"&gt;="&amp;'Step 1'!$C$8)&gt;0,"Retained","Churned"),"")</f>
        <v/>
      </c>
      <c r="L758" s="24">
        <f>_xlfn.MINIFS($E:$E,$B:$B,B758)</f>
        <v>44954</v>
      </c>
      <c r="M758" s="24" t="str">
        <f>INDEX($C:$C,MATCH($L758,$E:$E,0))</f>
        <v>Basic</v>
      </c>
      <c r="N758" s="24" t="str">
        <f>INDEX($D:$D,MATCH($L758,$E:$E,0))</f>
        <v>Monthly</v>
      </c>
      <c r="O758" s="23" t="str">
        <f>INDEX('Step 2-12'!$W:$W,MATCH('Step 2-12'!$B758,'Step 2-12'!$R:$R,0))</f>
        <v>Healthcare</v>
      </c>
      <c r="P758" s="23" t="str">
        <f>INDEX('Step 2-12'!$Z:$Z,MATCH('Step 2-12'!$B758,'Step 2-12'!$R:$R,0))</f>
        <v>Email</v>
      </c>
      <c r="AG758" t="s">
        <v>2550</v>
      </c>
      <c r="AH758" t="s">
        <v>1450</v>
      </c>
      <c r="AI758" t="s">
        <v>1457</v>
      </c>
      <c r="AJ758" s="1">
        <v>45119</v>
      </c>
      <c r="AK758" t="s">
        <v>17</v>
      </c>
      <c r="AL758" t="s">
        <v>18</v>
      </c>
      <c r="AM758">
        <v>75</v>
      </c>
      <c r="AN758">
        <v>60</v>
      </c>
      <c r="AO758" s="24" t="str">
        <f>INDEX('Step 2-12'!$Z:$Z,MATCH('Step 2-12'!$AH758,'Step 2-12'!$R:$R,0))</f>
        <v>Social Media</v>
      </c>
      <c r="AP758" s="24" t="str">
        <f>INDEX('Step 2-12'!$V:$V,MATCH('Step 2-12'!$AH758,'Step 2-12'!$R:$R,0))</f>
        <v>North America</v>
      </c>
      <c r="AQ758" s="24" t="str">
        <f>INDEX('Step 2-12'!$W:$W,MATCH('Step 2-12'!$AH758,'Step 2-12'!$R:$R,0))</f>
        <v>Tech</v>
      </c>
      <c r="AR758" s="24" t="str">
        <f>INDEX('Step 2-12'!$X:$X,MATCH('Step 2-12'!$AH758,'Step 2-12'!$R:$R,0))</f>
        <v>SMBs</v>
      </c>
      <c r="AS758" s="23" t="str">
        <f>INDEX('Step 2-12'!$AA:$AA,MATCH('Step 2-12'!$AH758,'Step 2-12'!$R:$R,0))</f>
        <v>Basic</v>
      </c>
      <c r="AT758" s="23" t="str">
        <f>INDEX('Step 2-12'!$AB:$AB,MATCH('Step 2-12'!$AH758,'Step 2-12'!$R:$R,0))</f>
        <v>Monthly</v>
      </c>
      <c r="AU758" s="23" t="str">
        <f>INDEX($J$20:$J$1603,MATCH($AH758,$B$20:$B$1603,0))</f>
        <v/>
      </c>
    </row>
    <row r="759" spans="1:47" x14ac:dyDescent="0.25">
      <c r="A759" t="s">
        <v>846</v>
      </c>
      <c r="B759" t="s">
        <v>830</v>
      </c>
      <c r="C759" t="s">
        <v>17</v>
      </c>
      <c r="D759" t="s">
        <v>18</v>
      </c>
      <c r="E759" s="1">
        <v>45450</v>
      </c>
      <c r="F759" s="1">
        <v>45480</v>
      </c>
      <c r="G759" t="s">
        <v>19</v>
      </c>
      <c r="H759">
        <v>75</v>
      </c>
      <c r="I759" s="23" t="str">
        <f>IF(AND(E759&lt;=EOMONTH('Step 1'!$C$7,0),F759&gt;='Step 1'!$C$7),"Yes","No")</f>
        <v>No</v>
      </c>
      <c r="J759" s="23" t="str">
        <f>IF(I759="Yes",IF(COUNTIFS($B$21:$B759,B759,$I$21:$I759,"Yes")=1,"Yes",""),"")</f>
        <v/>
      </c>
      <c r="K759" s="23" t="str">
        <f>IF(J759="Yes",IF(COUNTIFS($B:$B,B759,$F:$F,"&gt;="&amp;'Step 1'!$C$8)&gt;0,"Retained","Churned"),"")</f>
        <v/>
      </c>
      <c r="L759" s="24">
        <f>_xlfn.MINIFS($E:$E,$B:$B,B759)</f>
        <v>44954</v>
      </c>
      <c r="M759" s="24" t="str">
        <f>INDEX($C:$C,MATCH($L759,$E:$E,0))</f>
        <v>Basic</v>
      </c>
      <c r="N759" s="24" t="str">
        <f>INDEX($D:$D,MATCH($L759,$E:$E,0))</f>
        <v>Monthly</v>
      </c>
      <c r="O759" s="23" t="str">
        <f>INDEX('Step 2-12'!$W:$W,MATCH('Step 2-12'!$B759,'Step 2-12'!$R:$R,0))</f>
        <v>Healthcare</v>
      </c>
      <c r="P759" s="23" t="str">
        <f>INDEX('Step 2-12'!$Z:$Z,MATCH('Step 2-12'!$B759,'Step 2-12'!$R:$R,0))</f>
        <v>Email</v>
      </c>
      <c r="AG759" t="s">
        <v>2551</v>
      </c>
      <c r="AH759" t="s">
        <v>1450</v>
      </c>
      <c r="AI759" t="s">
        <v>1458</v>
      </c>
      <c r="AJ759" s="1">
        <v>45120</v>
      </c>
      <c r="AK759" t="s">
        <v>17</v>
      </c>
      <c r="AL759" t="s">
        <v>18</v>
      </c>
      <c r="AM759">
        <v>75</v>
      </c>
      <c r="AN759">
        <v>60</v>
      </c>
      <c r="AO759" s="24" t="str">
        <f>INDEX('Step 2-12'!$Z:$Z,MATCH('Step 2-12'!$AH759,'Step 2-12'!$R:$R,0))</f>
        <v>Social Media</v>
      </c>
      <c r="AP759" s="24" t="str">
        <f>INDEX('Step 2-12'!$V:$V,MATCH('Step 2-12'!$AH759,'Step 2-12'!$R:$R,0))</f>
        <v>North America</v>
      </c>
      <c r="AQ759" s="24" t="str">
        <f>INDEX('Step 2-12'!$W:$W,MATCH('Step 2-12'!$AH759,'Step 2-12'!$R:$R,0))</f>
        <v>Tech</v>
      </c>
      <c r="AR759" s="24" t="str">
        <f>INDEX('Step 2-12'!$X:$X,MATCH('Step 2-12'!$AH759,'Step 2-12'!$R:$R,0))</f>
        <v>SMBs</v>
      </c>
      <c r="AS759" s="23" t="str">
        <f>INDEX('Step 2-12'!$AA:$AA,MATCH('Step 2-12'!$AH759,'Step 2-12'!$R:$R,0))</f>
        <v>Basic</v>
      </c>
      <c r="AT759" s="23" t="str">
        <f>INDEX('Step 2-12'!$AB:$AB,MATCH('Step 2-12'!$AH759,'Step 2-12'!$R:$R,0))</f>
        <v>Monthly</v>
      </c>
      <c r="AU759" s="23" t="str">
        <f>INDEX($J$20:$J$1603,MATCH($AH759,$B$20:$B$1603,0))</f>
        <v/>
      </c>
    </row>
    <row r="760" spans="1:47" x14ac:dyDescent="0.25">
      <c r="A760" t="s">
        <v>847</v>
      </c>
      <c r="B760" t="s">
        <v>830</v>
      </c>
      <c r="C760" t="s">
        <v>17</v>
      </c>
      <c r="D760" t="s">
        <v>18</v>
      </c>
      <c r="E760" s="1">
        <v>45481</v>
      </c>
      <c r="F760" s="1">
        <v>45511</v>
      </c>
      <c r="G760" t="s">
        <v>73</v>
      </c>
      <c r="H760">
        <v>75</v>
      </c>
      <c r="I760" s="23" t="str">
        <f>IF(AND(E760&lt;=EOMONTH('Step 1'!$C$7,0),F760&gt;='Step 1'!$C$7),"Yes","No")</f>
        <v>No</v>
      </c>
      <c r="J760" s="23" t="str">
        <f>IF(I760="Yes",IF(COUNTIFS($B$21:$B760,B760,$I$21:$I760,"Yes")=1,"Yes",""),"")</f>
        <v/>
      </c>
      <c r="K760" s="23" t="str">
        <f>IF(J760="Yes",IF(COUNTIFS($B:$B,B760,$F:$F,"&gt;="&amp;'Step 1'!$C$8)&gt;0,"Retained","Churned"),"")</f>
        <v/>
      </c>
      <c r="L760" s="24">
        <f>_xlfn.MINIFS($E:$E,$B:$B,B760)</f>
        <v>44954</v>
      </c>
      <c r="M760" s="24" t="str">
        <f>INDEX($C:$C,MATCH($L760,$E:$E,0))</f>
        <v>Basic</v>
      </c>
      <c r="N760" s="24" t="str">
        <f>INDEX($D:$D,MATCH($L760,$E:$E,0))</f>
        <v>Monthly</v>
      </c>
      <c r="O760" s="23" t="str">
        <f>INDEX('Step 2-12'!$W:$W,MATCH('Step 2-12'!$B760,'Step 2-12'!$R:$R,0))</f>
        <v>Healthcare</v>
      </c>
      <c r="P760" s="23" t="str">
        <f>INDEX('Step 2-12'!$Z:$Z,MATCH('Step 2-12'!$B760,'Step 2-12'!$R:$R,0))</f>
        <v>Email</v>
      </c>
      <c r="AG760" t="s">
        <v>2552</v>
      </c>
      <c r="AH760" t="s">
        <v>1450</v>
      </c>
      <c r="AI760" t="s">
        <v>1459</v>
      </c>
      <c r="AJ760" s="1">
        <v>45151</v>
      </c>
      <c r="AK760" t="s">
        <v>17</v>
      </c>
      <c r="AL760" t="s">
        <v>18</v>
      </c>
      <c r="AM760">
        <v>75</v>
      </c>
      <c r="AN760">
        <v>60</v>
      </c>
      <c r="AO760" s="24" t="str">
        <f>INDEX('Step 2-12'!$Z:$Z,MATCH('Step 2-12'!$AH760,'Step 2-12'!$R:$R,0))</f>
        <v>Social Media</v>
      </c>
      <c r="AP760" s="24" t="str">
        <f>INDEX('Step 2-12'!$V:$V,MATCH('Step 2-12'!$AH760,'Step 2-12'!$R:$R,0))</f>
        <v>North America</v>
      </c>
      <c r="AQ760" s="24" t="str">
        <f>INDEX('Step 2-12'!$W:$W,MATCH('Step 2-12'!$AH760,'Step 2-12'!$R:$R,0))</f>
        <v>Tech</v>
      </c>
      <c r="AR760" s="24" t="str">
        <f>INDEX('Step 2-12'!$X:$X,MATCH('Step 2-12'!$AH760,'Step 2-12'!$R:$R,0))</f>
        <v>SMBs</v>
      </c>
      <c r="AS760" s="23" t="str">
        <f>INDEX('Step 2-12'!$AA:$AA,MATCH('Step 2-12'!$AH760,'Step 2-12'!$R:$R,0))</f>
        <v>Basic</v>
      </c>
      <c r="AT760" s="23" t="str">
        <f>INDEX('Step 2-12'!$AB:$AB,MATCH('Step 2-12'!$AH760,'Step 2-12'!$R:$R,0))</f>
        <v>Monthly</v>
      </c>
      <c r="AU760" s="23" t="str">
        <f>INDEX($J$20:$J$1603,MATCH($AH760,$B$20:$B$1603,0))</f>
        <v/>
      </c>
    </row>
    <row r="761" spans="1:47" x14ac:dyDescent="0.25">
      <c r="A761" t="s">
        <v>848</v>
      </c>
      <c r="B761" t="s">
        <v>830</v>
      </c>
      <c r="C761" t="s">
        <v>50</v>
      </c>
      <c r="D761" t="s">
        <v>18</v>
      </c>
      <c r="E761" s="1">
        <v>45512</v>
      </c>
      <c r="F761" s="1">
        <v>45542</v>
      </c>
      <c r="G761" t="s">
        <v>19</v>
      </c>
      <c r="H761">
        <v>135</v>
      </c>
      <c r="I761" s="23" t="str">
        <f>IF(AND(E761&lt;=EOMONTH('Step 1'!$C$7,0),F761&gt;='Step 1'!$C$7),"Yes","No")</f>
        <v>No</v>
      </c>
      <c r="J761" s="23" t="str">
        <f>IF(I761="Yes",IF(COUNTIFS($B$21:$B761,B761,$I$21:$I761,"Yes")=1,"Yes",""),"")</f>
        <v/>
      </c>
      <c r="K761" s="23" t="str">
        <f>IF(J761="Yes",IF(COUNTIFS($B:$B,B761,$F:$F,"&gt;="&amp;'Step 1'!$C$8)&gt;0,"Retained","Churned"),"")</f>
        <v/>
      </c>
      <c r="L761" s="24">
        <f>_xlfn.MINIFS($E:$E,$B:$B,B761)</f>
        <v>44954</v>
      </c>
      <c r="M761" s="24" t="str">
        <f>INDEX($C:$C,MATCH($L761,$E:$E,0))</f>
        <v>Basic</v>
      </c>
      <c r="N761" s="24" t="str">
        <f>INDEX($D:$D,MATCH($L761,$E:$E,0))</f>
        <v>Monthly</v>
      </c>
      <c r="O761" s="23" t="str">
        <f>INDEX('Step 2-12'!$W:$W,MATCH('Step 2-12'!$B761,'Step 2-12'!$R:$R,0))</f>
        <v>Healthcare</v>
      </c>
      <c r="P761" s="23" t="str">
        <f>INDEX('Step 2-12'!$Z:$Z,MATCH('Step 2-12'!$B761,'Step 2-12'!$R:$R,0))</f>
        <v>Email</v>
      </c>
      <c r="AG761" t="s">
        <v>2553</v>
      </c>
      <c r="AH761" t="s">
        <v>1450</v>
      </c>
      <c r="AI761" t="s">
        <v>1460</v>
      </c>
      <c r="AJ761" s="1">
        <v>45182</v>
      </c>
      <c r="AK761" t="s">
        <v>17</v>
      </c>
      <c r="AL761" t="s">
        <v>18</v>
      </c>
      <c r="AM761">
        <v>75</v>
      </c>
      <c r="AN761">
        <v>60</v>
      </c>
      <c r="AO761" s="24" t="str">
        <f>INDEX('Step 2-12'!$Z:$Z,MATCH('Step 2-12'!$AH761,'Step 2-12'!$R:$R,0))</f>
        <v>Social Media</v>
      </c>
      <c r="AP761" s="24" t="str">
        <f>INDEX('Step 2-12'!$V:$V,MATCH('Step 2-12'!$AH761,'Step 2-12'!$R:$R,0))</f>
        <v>North America</v>
      </c>
      <c r="AQ761" s="24" t="str">
        <f>INDEX('Step 2-12'!$W:$W,MATCH('Step 2-12'!$AH761,'Step 2-12'!$R:$R,0))</f>
        <v>Tech</v>
      </c>
      <c r="AR761" s="24" t="str">
        <f>INDEX('Step 2-12'!$X:$X,MATCH('Step 2-12'!$AH761,'Step 2-12'!$R:$R,0))</f>
        <v>SMBs</v>
      </c>
      <c r="AS761" s="23" t="str">
        <f>INDEX('Step 2-12'!$AA:$AA,MATCH('Step 2-12'!$AH761,'Step 2-12'!$R:$R,0))</f>
        <v>Basic</v>
      </c>
      <c r="AT761" s="23" t="str">
        <f>INDEX('Step 2-12'!$AB:$AB,MATCH('Step 2-12'!$AH761,'Step 2-12'!$R:$R,0))</f>
        <v>Monthly</v>
      </c>
      <c r="AU761" s="23" t="str">
        <f>INDEX($J$20:$J$1603,MATCH($AH761,$B$20:$B$1603,0))</f>
        <v/>
      </c>
    </row>
    <row r="762" spans="1:47" x14ac:dyDescent="0.25">
      <c r="A762" t="s">
        <v>849</v>
      </c>
      <c r="B762" t="s">
        <v>830</v>
      </c>
      <c r="C762" t="s">
        <v>50</v>
      </c>
      <c r="D762" t="s">
        <v>18</v>
      </c>
      <c r="E762" s="1">
        <v>45543</v>
      </c>
      <c r="F762" s="1">
        <v>45573</v>
      </c>
      <c r="G762" t="s">
        <v>19</v>
      </c>
      <c r="H762">
        <v>135</v>
      </c>
      <c r="I762" s="23" t="str">
        <f>IF(AND(E762&lt;=EOMONTH('Step 1'!$C$7,0),F762&gt;='Step 1'!$C$7),"Yes","No")</f>
        <v>No</v>
      </c>
      <c r="J762" s="23" t="str">
        <f>IF(I762="Yes",IF(COUNTIFS($B$21:$B762,B762,$I$21:$I762,"Yes")=1,"Yes",""),"")</f>
        <v/>
      </c>
      <c r="K762" s="23" t="str">
        <f>IF(J762="Yes",IF(COUNTIFS($B:$B,B762,$F:$F,"&gt;="&amp;'Step 1'!$C$8)&gt;0,"Retained","Churned"),"")</f>
        <v/>
      </c>
      <c r="L762" s="24">
        <f>_xlfn.MINIFS($E:$E,$B:$B,B762)</f>
        <v>44954</v>
      </c>
      <c r="M762" s="24" t="str">
        <f>INDEX($C:$C,MATCH($L762,$E:$E,0))</f>
        <v>Basic</v>
      </c>
      <c r="N762" s="24" t="str">
        <f>INDEX($D:$D,MATCH($L762,$E:$E,0))</f>
        <v>Monthly</v>
      </c>
      <c r="O762" s="23" t="str">
        <f>INDEX('Step 2-12'!$W:$W,MATCH('Step 2-12'!$B762,'Step 2-12'!$R:$R,0))</f>
        <v>Healthcare</v>
      </c>
      <c r="P762" s="23" t="str">
        <f>INDEX('Step 2-12'!$Z:$Z,MATCH('Step 2-12'!$B762,'Step 2-12'!$R:$R,0))</f>
        <v>Email</v>
      </c>
      <c r="AG762" t="s">
        <v>2554</v>
      </c>
      <c r="AH762" t="s">
        <v>1450</v>
      </c>
      <c r="AI762" t="s">
        <v>1460</v>
      </c>
      <c r="AJ762" s="1">
        <v>45212</v>
      </c>
      <c r="AK762" t="s">
        <v>17</v>
      </c>
      <c r="AL762" t="s">
        <v>18</v>
      </c>
      <c r="AM762">
        <v>75</v>
      </c>
      <c r="AN762">
        <v>60</v>
      </c>
      <c r="AO762" s="24" t="str">
        <f>INDEX('Step 2-12'!$Z:$Z,MATCH('Step 2-12'!$AH762,'Step 2-12'!$R:$R,0))</f>
        <v>Social Media</v>
      </c>
      <c r="AP762" s="24" t="str">
        <f>INDEX('Step 2-12'!$V:$V,MATCH('Step 2-12'!$AH762,'Step 2-12'!$R:$R,0))</f>
        <v>North America</v>
      </c>
      <c r="AQ762" s="24" t="str">
        <f>INDEX('Step 2-12'!$W:$W,MATCH('Step 2-12'!$AH762,'Step 2-12'!$R:$R,0))</f>
        <v>Tech</v>
      </c>
      <c r="AR762" s="24" t="str">
        <f>INDEX('Step 2-12'!$X:$X,MATCH('Step 2-12'!$AH762,'Step 2-12'!$R:$R,0))</f>
        <v>SMBs</v>
      </c>
      <c r="AS762" s="23" t="str">
        <f>INDEX('Step 2-12'!$AA:$AA,MATCH('Step 2-12'!$AH762,'Step 2-12'!$R:$R,0))</f>
        <v>Basic</v>
      </c>
      <c r="AT762" s="23" t="str">
        <f>INDEX('Step 2-12'!$AB:$AB,MATCH('Step 2-12'!$AH762,'Step 2-12'!$R:$R,0))</f>
        <v>Monthly</v>
      </c>
      <c r="AU762" s="23" t="str">
        <f>INDEX($J$20:$J$1603,MATCH($AH762,$B$20:$B$1603,0))</f>
        <v/>
      </c>
    </row>
    <row r="763" spans="1:47" x14ac:dyDescent="0.25">
      <c r="A763" t="s">
        <v>850</v>
      </c>
      <c r="B763" t="s">
        <v>830</v>
      </c>
      <c r="C763" t="s">
        <v>50</v>
      </c>
      <c r="D763" t="s">
        <v>18</v>
      </c>
      <c r="E763" s="1">
        <v>45574</v>
      </c>
      <c r="F763" s="1">
        <v>45604</v>
      </c>
      <c r="G763" t="s">
        <v>19</v>
      </c>
      <c r="H763">
        <v>135</v>
      </c>
      <c r="I763" s="23" t="str">
        <f>IF(AND(E763&lt;=EOMONTH('Step 1'!$C$7,0),F763&gt;='Step 1'!$C$7),"Yes","No")</f>
        <v>No</v>
      </c>
      <c r="J763" s="23" t="str">
        <f>IF(I763="Yes",IF(COUNTIFS($B$21:$B763,B763,$I$21:$I763,"Yes")=1,"Yes",""),"")</f>
        <v/>
      </c>
      <c r="K763" s="23" t="str">
        <f>IF(J763="Yes",IF(COUNTIFS($B:$B,B763,$F:$F,"&gt;="&amp;'Step 1'!$C$8)&gt;0,"Retained","Churned"),"")</f>
        <v/>
      </c>
      <c r="L763" s="24">
        <f>_xlfn.MINIFS($E:$E,$B:$B,B763)</f>
        <v>44954</v>
      </c>
      <c r="M763" s="24" t="str">
        <f>INDEX($C:$C,MATCH($L763,$E:$E,0))</f>
        <v>Basic</v>
      </c>
      <c r="N763" s="24" t="str">
        <f>INDEX($D:$D,MATCH($L763,$E:$E,0))</f>
        <v>Monthly</v>
      </c>
      <c r="O763" s="23" t="str">
        <f>INDEX('Step 2-12'!$W:$W,MATCH('Step 2-12'!$B763,'Step 2-12'!$R:$R,0))</f>
        <v>Healthcare</v>
      </c>
      <c r="P763" s="23" t="str">
        <f>INDEX('Step 2-12'!$Z:$Z,MATCH('Step 2-12'!$B763,'Step 2-12'!$R:$R,0))</f>
        <v>Email</v>
      </c>
      <c r="AG763" t="s">
        <v>2555</v>
      </c>
      <c r="AH763" t="s">
        <v>1450</v>
      </c>
      <c r="AI763" t="s">
        <v>1461</v>
      </c>
      <c r="AJ763" s="1">
        <v>45213</v>
      </c>
      <c r="AK763" t="s">
        <v>17</v>
      </c>
      <c r="AL763" t="s">
        <v>18</v>
      </c>
      <c r="AM763">
        <v>75</v>
      </c>
      <c r="AN763">
        <v>60</v>
      </c>
      <c r="AO763" s="24" t="str">
        <f>INDEX('Step 2-12'!$Z:$Z,MATCH('Step 2-12'!$AH763,'Step 2-12'!$R:$R,0))</f>
        <v>Social Media</v>
      </c>
      <c r="AP763" s="24" t="str">
        <f>INDEX('Step 2-12'!$V:$V,MATCH('Step 2-12'!$AH763,'Step 2-12'!$R:$R,0))</f>
        <v>North America</v>
      </c>
      <c r="AQ763" s="24" t="str">
        <f>INDEX('Step 2-12'!$W:$W,MATCH('Step 2-12'!$AH763,'Step 2-12'!$R:$R,0))</f>
        <v>Tech</v>
      </c>
      <c r="AR763" s="24" t="str">
        <f>INDEX('Step 2-12'!$X:$X,MATCH('Step 2-12'!$AH763,'Step 2-12'!$R:$R,0))</f>
        <v>SMBs</v>
      </c>
      <c r="AS763" s="23" t="str">
        <f>INDEX('Step 2-12'!$AA:$AA,MATCH('Step 2-12'!$AH763,'Step 2-12'!$R:$R,0))</f>
        <v>Basic</v>
      </c>
      <c r="AT763" s="23" t="str">
        <f>INDEX('Step 2-12'!$AB:$AB,MATCH('Step 2-12'!$AH763,'Step 2-12'!$R:$R,0))</f>
        <v>Monthly</v>
      </c>
      <c r="AU763" s="23" t="str">
        <f>INDEX($J$20:$J$1603,MATCH($AH763,$B$20:$B$1603,0))</f>
        <v/>
      </c>
    </row>
    <row r="764" spans="1:47" x14ac:dyDescent="0.25">
      <c r="A764" t="s">
        <v>851</v>
      </c>
      <c r="B764" t="s">
        <v>830</v>
      </c>
      <c r="C764" t="s">
        <v>50</v>
      </c>
      <c r="D764" t="s">
        <v>18</v>
      </c>
      <c r="E764" s="1">
        <v>45605</v>
      </c>
      <c r="F764" s="1">
        <v>45635</v>
      </c>
      <c r="G764" t="s">
        <v>19</v>
      </c>
      <c r="H764">
        <v>135</v>
      </c>
      <c r="I764" s="23" t="str">
        <f>IF(AND(E764&lt;=EOMONTH('Step 1'!$C$7,0),F764&gt;='Step 1'!$C$7),"Yes","No")</f>
        <v>No</v>
      </c>
      <c r="J764" s="23" t="str">
        <f>IF(I764="Yes",IF(COUNTIFS($B$21:$B764,B764,$I$21:$I764,"Yes")=1,"Yes",""),"")</f>
        <v/>
      </c>
      <c r="K764" s="23" t="str">
        <f>IF(J764="Yes",IF(COUNTIFS($B:$B,B764,$F:$F,"&gt;="&amp;'Step 1'!$C$8)&gt;0,"Retained","Churned"),"")</f>
        <v/>
      </c>
      <c r="L764" s="24">
        <f>_xlfn.MINIFS($E:$E,$B:$B,B764)</f>
        <v>44954</v>
      </c>
      <c r="M764" s="24" t="str">
        <f>INDEX($C:$C,MATCH($L764,$E:$E,0))</f>
        <v>Basic</v>
      </c>
      <c r="N764" s="24" t="str">
        <f>INDEX($D:$D,MATCH($L764,$E:$E,0))</f>
        <v>Monthly</v>
      </c>
      <c r="O764" s="23" t="str">
        <f>INDEX('Step 2-12'!$W:$W,MATCH('Step 2-12'!$B764,'Step 2-12'!$R:$R,0))</f>
        <v>Healthcare</v>
      </c>
      <c r="P764" s="23" t="str">
        <f>INDEX('Step 2-12'!$Z:$Z,MATCH('Step 2-12'!$B764,'Step 2-12'!$R:$R,0))</f>
        <v>Email</v>
      </c>
      <c r="AG764" t="s">
        <v>2556</v>
      </c>
      <c r="AH764" t="s">
        <v>1450</v>
      </c>
      <c r="AI764" t="s">
        <v>1462</v>
      </c>
      <c r="AJ764" s="1">
        <v>45244</v>
      </c>
      <c r="AK764" t="s">
        <v>17</v>
      </c>
      <c r="AL764" t="s">
        <v>18</v>
      </c>
      <c r="AM764">
        <v>75</v>
      </c>
      <c r="AN764">
        <v>60</v>
      </c>
      <c r="AO764" s="24" t="str">
        <f>INDEX('Step 2-12'!$Z:$Z,MATCH('Step 2-12'!$AH764,'Step 2-12'!$R:$R,0))</f>
        <v>Social Media</v>
      </c>
      <c r="AP764" s="24" t="str">
        <f>INDEX('Step 2-12'!$V:$V,MATCH('Step 2-12'!$AH764,'Step 2-12'!$R:$R,0))</f>
        <v>North America</v>
      </c>
      <c r="AQ764" s="24" t="str">
        <f>INDEX('Step 2-12'!$W:$W,MATCH('Step 2-12'!$AH764,'Step 2-12'!$R:$R,0))</f>
        <v>Tech</v>
      </c>
      <c r="AR764" s="24" t="str">
        <f>INDEX('Step 2-12'!$X:$X,MATCH('Step 2-12'!$AH764,'Step 2-12'!$R:$R,0))</f>
        <v>SMBs</v>
      </c>
      <c r="AS764" s="23" t="str">
        <f>INDEX('Step 2-12'!$AA:$AA,MATCH('Step 2-12'!$AH764,'Step 2-12'!$R:$R,0))</f>
        <v>Basic</v>
      </c>
      <c r="AT764" s="23" t="str">
        <f>INDEX('Step 2-12'!$AB:$AB,MATCH('Step 2-12'!$AH764,'Step 2-12'!$R:$R,0))</f>
        <v>Monthly</v>
      </c>
      <c r="AU764" s="23" t="str">
        <f>INDEX($J$20:$J$1603,MATCH($AH764,$B$20:$B$1603,0))</f>
        <v/>
      </c>
    </row>
    <row r="765" spans="1:47" x14ac:dyDescent="0.25">
      <c r="A765" t="s">
        <v>852</v>
      </c>
      <c r="B765" t="s">
        <v>830</v>
      </c>
      <c r="C765" t="s">
        <v>50</v>
      </c>
      <c r="D765" t="s">
        <v>18</v>
      </c>
      <c r="E765" s="1">
        <v>45636</v>
      </c>
      <c r="F765" s="1">
        <v>45658</v>
      </c>
      <c r="G765" t="s">
        <v>19</v>
      </c>
      <c r="H765">
        <v>135</v>
      </c>
      <c r="I765" s="23" t="str">
        <f>IF(AND(E765&lt;=EOMONTH('Step 1'!$C$7,0),F765&gt;='Step 1'!$C$7),"Yes","No")</f>
        <v>No</v>
      </c>
      <c r="J765" s="23" t="str">
        <f>IF(I765="Yes",IF(COUNTIFS($B$21:$B765,B765,$I$21:$I765,"Yes")=1,"Yes",""),"")</f>
        <v/>
      </c>
      <c r="K765" s="23" t="str">
        <f>IF(J765="Yes",IF(COUNTIFS($B:$B,B765,$F:$F,"&gt;="&amp;'Step 1'!$C$8)&gt;0,"Retained","Churned"),"")</f>
        <v/>
      </c>
      <c r="L765" s="24">
        <f>_xlfn.MINIFS($E:$E,$B:$B,B765)</f>
        <v>44954</v>
      </c>
      <c r="M765" s="24" t="str">
        <f>INDEX($C:$C,MATCH($L765,$E:$E,0))</f>
        <v>Basic</v>
      </c>
      <c r="N765" s="24" t="str">
        <f>INDEX($D:$D,MATCH($L765,$E:$E,0))</f>
        <v>Monthly</v>
      </c>
      <c r="O765" s="23" t="str">
        <f>INDEX('Step 2-12'!$W:$W,MATCH('Step 2-12'!$B765,'Step 2-12'!$R:$R,0))</f>
        <v>Healthcare</v>
      </c>
      <c r="P765" s="23" t="str">
        <f>INDEX('Step 2-12'!$Z:$Z,MATCH('Step 2-12'!$B765,'Step 2-12'!$R:$R,0))</f>
        <v>Email</v>
      </c>
      <c r="AG765" t="s">
        <v>2557</v>
      </c>
      <c r="AH765" t="s">
        <v>1495</v>
      </c>
      <c r="AI765" t="s">
        <v>1494</v>
      </c>
      <c r="AJ765" s="1">
        <v>44740</v>
      </c>
      <c r="AK765" t="s">
        <v>17</v>
      </c>
      <c r="AL765" t="s">
        <v>18</v>
      </c>
      <c r="AM765">
        <v>75</v>
      </c>
      <c r="AN765">
        <v>60</v>
      </c>
      <c r="AO765" s="24" t="str">
        <f>INDEX('Step 2-12'!$Z:$Z,MATCH('Step 2-12'!$AH765,'Step 2-12'!$R:$R,0))</f>
        <v>Email</v>
      </c>
      <c r="AP765" s="24" t="str">
        <f>INDEX('Step 2-12'!$V:$V,MATCH('Step 2-12'!$AH765,'Step 2-12'!$R:$R,0))</f>
        <v>Asia-Pacific</v>
      </c>
      <c r="AQ765" s="24" t="str">
        <f>INDEX('Step 2-12'!$W:$W,MATCH('Step 2-12'!$AH765,'Step 2-12'!$R:$R,0))</f>
        <v>Retail</v>
      </c>
      <c r="AR765" s="24" t="str">
        <f>INDEX('Step 2-12'!$X:$X,MATCH('Step 2-12'!$AH765,'Step 2-12'!$R:$R,0))</f>
        <v>SMBs</v>
      </c>
      <c r="AS765" s="23" t="str">
        <f>INDEX('Step 2-12'!$AA:$AA,MATCH('Step 2-12'!$AH765,'Step 2-12'!$R:$R,0))</f>
        <v>Basic</v>
      </c>
      <c r="AT765" s="23" t="str">
        <f>INDEX('Step 2-12'!$AB:$AB,MATCH('Step 2-12'!$AH765,'Step 2-12'!$R:$R,0))</f>
        <v>Monthly</v>
      </c>
      <c r="AU765" s="23" t="str">
        <f>INDEX($J$20:$J$1603,MATCH($AH765,$B$20:$B$1603,0))</f>
        <v/>
      </c>
    </row>
    <row r="766" spans="1:47" x14ac:dyDescent="0.25">
      <c r="A766" t="s">
        <v>853</v>
      </c>
      <c r="B766" t="s">
        <v>854</v>
      </c>
      <c r="C766" t="s">
        <v>50</v>
      </c>
      <c r="D766" t="s">
        <v>18</v>
      </c>
      <c r="E766" s="1">
        <v>45489</v>
      </c>
      <c r="F766" s="1">
        <v>45519</v>
      </c>
      <c r="G766" t="s">
        <v>19</v>
      </c>
      <c r="H766">
        <v>135</v>
      </c>
      <c r="I766" s="23" t="str">
        <f>IF(AND(E766&lt;=EOMONTH('Step 1'!$C$7,0),F766&gt;='Step 1'!$C$7),"Yes","No")</f>
        <v>No</v>
      </c>
      <c r="J766" s="23" t="str">
        <f>IF(I766="Yes",IF(COUNTIFS($B$21:$B766,B766,$I$21:$I766,"Yes")=1,"Yes",""),"")</f>
        <v/>
      </c>
      <c r="K766" s="23" t="str">
        <f>IF(J766="Yes",IF(COUNTIFS($B:$B,B766,$F:$F,"&gt;="&amp;'Step 1'!$C$8)&gt;0,"Retained","Churned"),"")</f>
        <v/>
      </c>
      <c r="L766" s="24">
        <f>_xlfn.MINIFS($E:$E,$B:$B,B766)</f>
        <v>45489</v>
      </c>
      <c r="M766" s="24" t="str">
        <f>INDEX($C:$C,MATCH($L766,$E:$E,0))</f>
        <v>Pro</v>
      </c>
      <c r="N766" s="24" t="str">
        <f>INDEX($D:$D,MATCH($L766,$E:$E,0))</f>
        <v>Monthly</v>
      </c>
      <c r="O766" s="23" t="str">
        <f>INDEX('Step 2-12'!$W:$W,MATCH('Step 2-12'!$B766,'Step 2-12'!$R:$R,0))</f>
        <v>Retail</v>
      </c>
      <c r="P766" s="23" t="str">
        <f>INDEX('Step 2-12'!$Z:$Z,MATCH('Step 2-12'!$B766,'Step 2-12'!$R:$R,0))</f>
        <v>Affiliate</v>
      </c>
      <c r="AG766" t="s">
        <v>2558</v>
      </c>
      <c r="AH766" t="s">
        <v>1495</v>
      </c>
      <c r="AI766" t="s">
        <v>1494</v>
      </c>
      <c r="AJ766" s="1">
        <v>44770</v>
      </c>
      <c r="AK766" t="s">
        <v>17</v>
      </c>
      <c r="AL766" t="s">
        <v>18</v>
      </c>
      <c r="AM766">
        <v>75</v>
      </c>
      <c r="AN766">
        <v>60</v>
      </c>
      <c r="AO766" s="24" t="str">
        <f>INDEX('Step 2-12'!$Z:$Z,MATCH('Step 2-12'!$AH766,'Step 2-12'!$R:$R,0))</f>
        <v>Email</v>
      </c>
      <c r="AP766" s="24" t="str">
        <f>INDEX('Step 2-12'!$V:$V,MATCH('Step 2-12'!$AH766,'Step 2-12'!$R:$R,0))</f>
        <v>Asia-Pacific</v>
      </c>
      <c r="AQ766" s="24" t="str">
        <f>INDEX('Step 2-12'!$W:$W,MATCH('Step 2-12'!$AH766,'Step 2-12'!$R:$R,0))</f>
        <v>Retail</v>
      </c>
      <c r="AR766" s="24" t="str">
        <f>INDEX('Step 2-12'!$X:$X,MATCH('Step 2-12'!$AH766,'Step 2-12'!$R:$R,0))</f>
        <v>SMBs</v>
      </c>
      <c r="AS766" s="23" t="str">
        <f>INDEX('Step 2-12'!$AA:$AA,MATCH('Step 2-12'!$AH766,'Step 2-12'!$R:$R,0))</f>
        <v>Basic</v>
      </c>
      <c r="AT766" s="23" t="str">
        <f>INDEX('Step 2-12'!$AB:$AB,MATCH('Step 2-12'!$AH766,'Step 2-12'!$R:$R,0))</f>
        <v>Monthly</v>
      </c>
      <c r="AU766" s="23" t="str">
        <f>INDEX($J$20:$J$1603,MATCH($AH766,$B$20:$B$1603,0))</f>
        <v/>
      </c>
    </row>
    <row r="767" spans="1:47" x14ac:dyDescent="0.25">
      <c r="A767" t="s">
        <v>855</v>
      </c>
      <c r="B767" t="s">
        <v>854</v>
      </c>
      <c r="C767" t="s">
        <v>50</v>
      </c>
      <c r="D767" t="s">
        <v>18</v>
      </c>
      <c r="E767" s="1">
        <v>45520</v>
      </c>
      <c r="F767" s="1">
        <v>45550</v>
      </c>
      <c r="G767" t="s">
        <v>19</v>
      </c>
      <c r="H767">
        <v>135</v>
      </c>
      <c r="I767" s="23" t="str">
        <f>IF(AND(E767&lt;=EOMONTH('Step 1'!$C$7,0),F767&gt;='Step 1'!$C$7),"Yes","No")</f>
        <v>No</v>
      </c>
      <c r="J767" s="23" t="str">
        <f>IF(I767="Yes",IF(COUNTIFS($B$21:$B767,B767,$I$21:$I767,"Yes")=1,"Yes",""),"")</f>
        <v/>
      </c>
      <c r="K767" s="23" t="str">
        <f>IF(J767="Yes",IF(COUNTIFS($B:$B,B767,$F:$F,"&gt;="&amp;'Step 1'!$C$8)&gt;0,"Retained","Churned"),"")</f>
        <v/>
      </c>
      <c r="L767" s="24">
        <f>_xlfn.MINIFS($E:$E,$B:$B,B767)</f>
        <v>45489</v>
      </c>
      <c r="M767" s="24" t="str">
        <f>INDEX($C:$C,MATCH($L767,$E:$E,0))</f>
        <v>Pro</v>
      </c>
      <c r="N767" s="24" t="str">
        <f>INDEX($D:$D,MATCH($L767,$E:$E,0))</f>
        <v>Monthly</v>
      </c>
      <c r="O767" s="23" t="str">
        <f>INDEX('Step 2-12'!$W:$W,MATCH('Step 2-12'!$B767,'Step 2-12'!$R:$R,0))</f>
        <v>Retail</v>
      </c>
      <c r="P767" s="23" t="str">
        <f>INDEX('Step 2-12'!$Z:$Z,MATCH('Step 2-12'!$B767,'Step 2-12'!$R:$R,0))</f>
        <v>Affiliate</v>
      </c>
      <c r="AG767" t="s">
        <v>2559</v>
      </c>
      <c r="AH767" t="s">
        <v>1495</v>
      </c>
      <c r="AI767" t="s">
        <v>1496</v>
      </c>
      <c r="AJ767" s="1">
        <v>44771</v>
      </c>
      <c r="AK767" t="s">
        <v>17</v>
      </c>
      <c r="AL767" t="s">
        <v>18</v>
      </c>
      <c r="AM767">
        <v>75</v>
      </c>
      <c r="AN767">
        <v>60</v>
      </c>
      <c r="AO767" s="24" t="str">
        <f>INDEX('Step 2-12'!$Z:$Z,MATCH('Step 2-12'!$AH767,'Step 2-12'!$R:$R,0))</f>
        <v>Email</v>
      </c>
      <c r="AP767" s="24" t="str">
        <f>INDEX('Step 2-12'!$V:$V,MATCH('Step 2-12'!$AH767,'Step 2-12'!$R:$R,0))</f>
        <v>Asia-Pacific</v>
      </c>
      <c r="AQ767" s="24" t="str">
        <f>INDEX('Step 2-12'!$W:$W,MATCH('Step 2-12'!$AH767,'Step 2-12'!$R:$R,0))</f>
        <v>Retail</v>
      </c>
      <c r="AR767" s="24" t="str">
        <f>INDEX('Step 2-12'!$X:$X,MATCH('Step 2-12'!$AH767,'Step 2-12'!$R:$R,0))</f>
        <v>SMBs</v>
      </c>
      <c r="AS767" s="23" t="str">
        <f>INDEX('Step 2-12'!$AA:$AA,MATCH('Step 2-12'!$AH767,'Step 2-12'!$R:$R,0))</f>
        <v>Basic</v>
      </c>
      <c r="AT767" s="23" t="str">
        <f>INDEX('Step 2-12'!$AB:$AB,MATCH('Step 2-12'!$AH767,'Step 2-12'!$R:$R,0))</f>
        <v>Monthly</v>
      </c>
      <c r="AU767" s="23" t="str">
        <f>INDEX($J$20:$J$1603,MATCH($AH767,$B$20:$B$1603,0))</f>
        <v/>
      </c>
    </row>
    <row r="768" spans="1:47" x14ac:dyDescent="0.25">
      <c r="A768" t="s">
        <v>856</v>
      </c>
      <c r="B768" t="s">
        <v>854</v>
      </c>
      <c r="C768" t="s">
        <v>50</v>
      </c>
      <c r="D768" t="s">
        <v>18</v>
      </c>
      <c r="E768" s="1">
        <v>45551</v>
      </c>
      <c r="F768" s="1">
        <v>45581</v>
      </c>
      <c r="G768" t="s">
        <v>19</v>
      </c>
      <c r="H768">
        <v>135</v>
      </c>
      <c r="I768" s="23" t="str">
        <f>IF(AND(E768&lt;=EOMONTH('Step 1'!$C$7,0),F768&gt;='Step 1'!$C$7),"Yes","No")</f>
        <v>No</v>
      </c>
      <c r="J768" s="23" t="str">
        <f>IF(I768="Yes",IF(COUNTIFS($B$21:$B768,B768,$I$21:$I768,"Yes")=1,"Yes",""),"")</f>
        <v/>
      </c>
      <c r="K768" s="23" t="str">
        <f>IF(J768="Yes",IF(COUNTIFS($B:$B,B768,$F:$F,"&gt;="&amp;'Step 1'!$C$8)&gt;0,"Retained","Churned"),"")</f>
        <v/>
      </c>
      <c r="L768" s="24">
        <f>_xlfn.MINIFS($E:$E,$B:$B,B768)</f>
        <v>45489</v>
      </c>
      <c r="M768" s="24" t="str">
        <f>INDEX($C:$C,MATCH($L768,$E:$E,0))</f>
        <v>Pro</v>
      </c>
      <c r="N768" s="24" t="str">
        <f>INDEX($D:$D,MATCH($L768,$E:$E,0))</f>
        <v>Monthly</v>
      </c>
      <c r="O768" s="23" t="str">
        <f>INDEX('Step 2-12'!$W:$W,MATCH('Step 2-12'!$B768,'Step 2-12'!$R:$R,0))</f>
        <v>Retail</v>
      </c>
      <c r="P768" s="23" t="str">
        <f>INDEX('Step 2-12'!$Z:$Z,MATCH('Step 2-12'!$B768,'Step 2-12'!$R:$R,0))</f>
        <v>Affiliate</v>
      </c>
      <c r="AG768" t="s">
        <v>2560</v>
      </c>
      <c r="AH768" t="s">
        <v>1495</v>
      </c>
      <c r="AI768" t="s">
        <v>1497</v>
      </c>
      <c r="AJ768" s="1">
        <v>44802</v>
      </c>
      <c r="AK768" t="s">
        <v>17</v>
      </c>
      <c r="AL768" t="s">
        <v>18</v>
      </c>
      <c r="AM768">
        <v>75</v>
      </c>
      <c r="AN768">
        <v>60</v>
      </c>
      <c r="AO768" s="24" t="str">
        <f>INDEX('Step 2-12'!$Z:$Z,MATCH('Step 2-12'!$AH768,'Step 2-12'!$R:$R,0))</f>
        <v>Email</v>
      </c>
      <c r="AP768" s="24" t="str">
        <f>INDEX('Step 2-12'!$V:$V,MATCH('Step 2-12'!$AH768,'Step 2-12'!$R:$R,0))</f>
        <v>Asia-Pacific</v>
      </c>
      <c r="AQ768" s="24" t="str">
        <f>INDEX('Step 2-12'!$W:$W,MATCH('Step 2-12'!$AH768,'Step 2-12'!$R:$R,0))</f>
        <v>Retail</v>
      </c>
      <c r="AR768" s="24" t="str">
        <f>INDEX('Step 2-12'!$X:$X,MATCH('Step 2-12'!$AH768,'Step 2-12'!$R:$R,0))</f>
        <v>SMBs</v>
      </c>
      <c r="AS768" s="23" t="str">
        <f>INDEX('Step 2-12'!$AA:$AA,MATCH('Step 2-12'!$AH768,'Step 2-12'!$R:$R,0))</f>
        <v>Basic</v>
      </c>
      <c r="AT768" s="23" t="str">
        <f>INDEX('Step 2-12'!$AB:$AB,MATCH('Step 2-12'!$AH768,'Step 2-12'!$R:$R,0))</f>
        <v>Monthly</v>
      </c>
      <c r="AU768" s="23" t="str">
        <f>INDEX($J$20:$J$1603,MATCH($AH768,$B$20:$B$1603,0))</f>
        <v/>
      </c>
    </row>
    <row r="769" spans="1:47" x14ac:dyDescent="0.25">
      <c r="A769" t="s">
        <v>857</v>
      </c>
      <c r="B769" t="s">
        <v>854</v>
      </c>
      <c r="C769" t="s">
        <v>50</v>
      </c>
      <c r="D769" t="s">
        <v>18</v>
      </c>
      <c r="E769" s="1">
        <v>45582</v>
      </c>
      <c r="F769" s="1">
        <v>45612</v>
      </c>
      <c r="G769" t="s">
        <v>19</v>
      </c>
      <c r="H769">
        <v>135</v>
      </c>
      <c r="I769" s="23" t="str">
        <f>IF(AND(E769&lt;=EOMONTH('Step 1'!$C$7,0),F769&gt;='Step 1'!$C$7),"Yes","No")</f>
        <v>No</v>
      </c>
      <c r="J769" s="23" t="str">
        <f>IF(I769="Yes",IF(COUNTIFS($B$21:$B769,B769,$I$21:$I769,"Yes")=1,"Yes",""),"")</f>
        <v/>
      </c>
      <c r="K769" s="23" t="str">
        <f>IF(J769="Yes",IF(COUNTIFS($B:$B,B769,$F:$F,"&gt;="&amp;'Step 1'!$C$8)&gt;0,"Retained","Churned"),"")</f>
        <v/>
      </c>
      <c r="L769" s="24">
        <f>_xlfn.MINIFS($E:$E,$B:$B,B769)</f>
        <v>45489</v>
      </c>
      <c r="M769" s="24" t="str">
        <f>INDEX($C:$C,MATCH($L769,$E:$E,0))</f>
        <v>Pro</v>
      </c>
      <c r="N769" s="24" t="str">
        <f>INDEX($D:$D,MATCH($L769,$E:$E,0))</f>
        <v>Monthly</v>
      </c>
      <c r="O769" s="23" t="str">
        <f>INDEX('Step 2-12'!$W:$W,MATCH('Step 2-12'!$B769,'Step 2-12'!$R:$R,0))</f>
        <v>Retail</v>
      </c>
      <c r="P769" s="23" t="str">
        <f>INDEX('Step 2-12'!$Z:$Z,MATCH('Step 2-12'!$B769,'Step 2-12'!$R:$R,0))</f>
        <v>Affiliate</v>
      </c>
      <c r="AG769" t="s">
        <v>2561</v>
      </c>
      <c r="AH769" t="s">
        <v>996</v>
      </c>
      <c r="AI769" t="s">
        <v>995</v>
      </c>
      <c r="AJ769" s="1">
        <v>44726</v>
      </c>
      <c r="AK769" t="s">
        <v>17</v>
      </c>
      <c r="AL769" t="s">
        <v>51</v>
      </c>
      <c r="AM769">
        <v>600</v>
      </c>
      <c r="AN769">
        <v>480</v>
      </c>
      <c r="AO769" s="24" t="str">
        <f>INDEX('Step 2-12'!$Z:$Z,MATCH('Step 2-12'!$AH769,'Step 2-12'!$R:$R,0))</f>
        <v>Affiliate</v>
      </c>
      <c r="AP769" s="24" t="str">
        <f>INDEX('Step 2-12'!$V:$V,MATCH('Step 2-12'!$AH769,'Step 2-12'!$R:$R,0))</f>
        <v>Asia-Pacific</v>
      </c>
      <c r="AQ769" s="24" t="str">
        <f>INDEX('Step 2-12'!$W:$W,MATCH('Step 2-12'!$AH769,'Step 2-12'!$R:$R,0))</f>
        <v>Tech</v>
      </c>
      <c r="AR769" s="24" t="str">
        <f>INDEX('Step 2-12'!$X:$X,MATCH('Step 2-12'!$AH769,'Step 2-12'!$R:$R,0))</f>
        <v>Mid-Market</v>
      </c>
      <c r="AS769" s="23" t="str">
        <f>INDEX('Step 2-12'!$AA:$AA,MATCH('Step 2-12'!$AH769,'Step 2-12'!$R:$R,0))</f>
        <v>Basic</v>
      </c>
      <c r="AT769" s="23" t="str">
        <f>INDEX('Step 2-12'!$AB:$AB,MATCH('Step 2-12'!$AH769,'Step 2-12'!$R:$R,0))</f>
        <v>Annual</v>
      </c>
      <c r="AU769" s="23" t="str">
        <f>INDEX($J$20:$J$1603,MATCH($AH769,$B$20:$B$1603,0))</f>
        <v>Yes</v>
      </c>
    </row>
    <row r="770" spans="1:47" x14ac:dyDescent="0.25">
      <c r="A770" t="s">
        <v>858</v>
      </c>
      <c r="B770" t="s">
        <v>854</v>
      </c>
      <c r="C770" t="s">
        <v>50</v>
      </c>
      <c r="D770" t="s">
        <v>18</v>
      </c>
      <c r="E770" s="1">
        <v>45613</v>
      </c>
      <c r="F770" s="1">
        <v>45643</v>
      </c>
      <c r="G770" t="s">
        <v>19</v>
      </c>
      <c r="H770">
        <v>135</v>
      </c>
      <c r="I770" s="23" t="str">
        <f>IF(AND(E770&lt;=EOMONTH('Step 1'!$C$7,0),F770&gt;='Step 1'!$C$7),"Yes","No")</f>
        <v>No</v>
      </c>
      <c r="J770" s="23" t="str">
        <f>IF(I770="Yes",IF(COUNTIFS($B$21:$B770,B770,$I$21:$I770,"Yes")=1,"Yes",""),"")</f>
        <v/>
      </c>
      <c r="K770" s="23" t="str">
        <f>IF(J770="Yes",IF(COUNTIFS($B:$B,B770,$F:$F,"&gt;="&amp;'Step 1'!$C$8)&gt;0,"Retained","Churned"),"")</f>
        <v/>
      </c>
      <c r="L770" s="24">
        <f>_xlfn.MINIFS($E:$E,$B:$B,B770)</f>
        <v>45489</v>
      </c>
      <c r="M770" s="24" t="str">
        <f>INDEX($C:$C,MATCH($L770,$E:$E,0))</f>
        <v>Pro</v>
      </c>
      <c r="N770" s="24" t="str">
        <f>INDEX($D:$D,MATCH($L770,$E:$E,0))</f>
        <v>Monthly</v>
      </c>
      <c r="O770" s="23" t="str">
        <f>INDEX('Step 2-12'!$W:$W,MATCH('Step 2-12'!$B770,'Step 2-12'!$R:$R,0))</f>
        <v>Retail</v>
      </c>
      <c r="P770" s="23" t="str">
        <f>INDEX('Step 2-12'!$Z:$Z,MATCH('Step 2-12'!$B770,'Step 2-12'!$R:$R,0))</f>
        <v>Affiliate</v>
      </c>
      <c r="AG770" t="s">
        <v>2562</v>
      </c>
      <c r="AH770" t="s">
        <v>996</v>
      </c>
      <c r="AI770" t="s">
        <v>995</v>
      </c>
      <c r="AJ770" s="1">
        <v>45091</v>
      </c>
      <c r="AK770" t="s">
        <v>17</v>
      </c>
      <c r="AL770" t="s">
        <v>51</v>
      </c>
      <c r="AM770">
        <v>600</v>
      </c>
      <c r="AN770">
        <v>480</v>
      </c>
      <c r="AO770" s="24" t="str">
        <f>INDEX('Step 2-12'!$Z:$Z,MATCH('Step 2-12'!$AH770,'Step 2-12'!$R:$R,0))</f>
        <v>Affiliate</v>
      </c>
      <c r="AP770" s="24" t="str">
        <f>INDEX('Step 2-12'!$V:$V,MATCH('Step 2-12'!$AH770,'Step 2-12'!$R:$R,0))</f>
        <v>Asia-Pacific</v>
      </c>
      <c r="AQ770" s="24" t="str">
        <f>INDEX('Step 2-12'!$W:$W,MATCH('Step 2-12'!$AH770,'Step 2-12'!$R:$R,0))</f>
        <v>Tech</v>
      </c>
      <c r="AR770" s="24" t="str">
        <f>INDEX('Step 2-12'!$X:$X,MATCH('Step 2-12'!$AH770,'Step 2-12'!$R:$R,0))</f>
        <v>Mid-Market</v>
      </c>
      <c r="AS770" s="23" t="str">
        <f>INDEX('Step 2-12'!$AA:$AA,MATCH('Step 2-12'!$AH770,'Step 2-12'!$R:$R,0))</f>
        <v>Basic</v>
      </c>
      <c r="AT770" s="23" t="str">
        <f>INDEX('Step 2-12'!$AB:$AB,MATCH('Step 2-12'!$AH770,'Step 2-12'!$R:$R,0))</f>
        <v>Annual</v>
      </c>
      <c r="AU770" s="23" t="str">
        <f>INDEX($J$20:$J$1603,MATCH($AH770,$B$20:$B$1603,0))</f>
        <v>Yes</v>
      </c>
    </row>
    <row r="771" spans="1:47" x14ac:dyDescent="0.25">
      <c r="A771" t="s">
        <v>859</v>
      </c>
      <c r="B771" t="s">
        <v>854</v>
      </c>
      <c r="C771" t="s">
        <v>50</v>
      </c>
      <c r="D771" t="s">
        <v>18</v>
      </c>
      <c r="E771" s="1">
        <v>45644</v>
      </c>
      <c r="F771" s="1">
        <v>45658</v>
      </c>
      <c r="G771" t="s">
        <v>19</v>
      </c>
      <c r="H771">
        <v>135</v>
      </c>
      <c r="I771" s="23" t="str">
        <f>IF(AND(E771&lt;=EOMONTH('Step 1'!$C$7,0),F771&gt;='Step 1'!$C$7),"Yes","No")</f>
        <v>No</v>
      </c>
      <c r="J771" s="23" t="str">
        <f>IF(I771="Yes",IF(COUNTIFS($B$21:$B771,B771,$I$21:$I771,"Yes")=1,"Yes",""),"")</f>
        <v/>
      </c>
      <c r="K771" s="23" t="str">
        <f>IF(J771="Yes",IF(COUNTIFS($B:$B,B771,$F:$F,"&gt;="&amp;'Step 1'!$C$8)&gt;0,"Retained","Churned"),"")</f>
        <v/>
      </c>
      <c r="L771" s="24">
        <f>_xlfn.MINIFS($E:$E,$B:$B,B771)</f>
        <v>45489</v>
      </c>
      <c r="M771" s="24" t="str">
        <f>INDEX($C:$C,MATCH($L771,$E:$E,0))</f>
        <v>Pro</v>
      </c>
      <c r="N771" s="24" t="str">
        <f>INDEX($D:$D,MATCH($L771,$E:$E,0))</f>
        <v>Monthly</v>
      </c>
      <c r="O771" s="23" t="str">
        <f>INDEX('Step 2-12'!$W:$W,MATCH('Step 2-12'!$B771,'Step 2-12'!$R:$R,0))</f>
        <v>Retail</v>
      </c>
      <c r="P771" s="23" t="str">
        <f>INDEX('Step 2-12'!$Z:$Z,MATCH('Step 2-12'!$B771,'Step 2-12'!$R:$R,0))</f>
        <v>Affiliate</v>
      </c>
      <c r="AG771" t="s">
        <v>2563</v>
      </c>
      <c r="AH771" t="s">
        <v>996</v>
      </c>
      <c r="AI771" t="s">
        <v>997</v>
      </c>
      <c r="AJ771" s="1">
        <v>45092</v>
      </c>
      <c r="AK771" t="s">
        <v>17</v>
      </c>
      <c r="AL771" t="s">
        <v>51</v>
      </c>
      <c r="AM771">
        <v>600</v>
      </c>
      <c r="AN771">
        <v>480</v>
      </c>
      <c r="AO771" s="24" t="str">
        <f>INDEX('Step 2-12'!$Z:$Z,MATCH('Step 2-12'!$AH771,'Step 2-12'!$R:$R,0))</f>
        <v>Affiliate</v>
      </c>
      <c r="AP771" s="24" t="str">
        <f>INDEX('Step 2-12'!$V:$V,MATCH('Step 2-12'!$AH771,'Step 2-12'!$R:$R,0))</f>
        <v>Asia-Pacific</v>
      </c>
      <c r="AQ771" s="24" t="str">
        <f>INDEX('Step 2-12'!$W:$W,MATCH('Step 2-12'!$AH771,'Step 2-12'!$R:$R,0))</f>
        <v>Tech</v>
      </c>
      <c r="AR771" s="24" t="str">
        <f>INDEX('Step 2-12'!$X:$X,MATCH('Step 2-12'!$AH771,'Step 2-12'!$R:$R,0))</f>
        <v>Mid-Market</v>
      </c>
      <c r="AS771" s="23" t="str">
        <f>INDEX('Step 2-12'!$AA:$AA,MATCH('Step 2-12'!$AH771,'Step 2-12'!$R:$R,0))</f>
        <v>Basic</v>
      </c>
      <c r="AT771" s="23" t="str">
        <f>INDEX('Step 2-12'!$AB:$AB,MATCH('Step 2-12'!$AH771,'Step 2-12'!$R:$R,0))</f>
        <v>Annual</v>
      </c>
      <c r="AU771" s="23" t="str">
        <f>INDEX($J$20:$J$1603,MATCH($AH771,$B$20:$B$1603,0))</f>
        <v>Yes</v>
      </c>
    </row>
    <row r="772" spans="1:47" x14ac:dyDescent="0.25">
      <c r="A772" t="s">
        <v>860</v>
      </c>
      <c r="B772" t="s">
        <v>861</v>
      </c>
      <c r="C772" t="s">
        <v>17</v>
      </c>
      <c r="D772" t="s">
        <v>51</v>
      </c>
      <c r="E772" s="1">
        <v>45163</v>
      </c>
      <c r="F772" s="1">
        <v>45415</v>
      </c>
      <c r="G772" t="s">
        <v>47</v>
      </c>
      <c r="H772">
        <v>50</v>
      </c>
      <c r="I772" s="23" t="str">
        <f>IF(AND(E772&lt;=EOMONTH('Step 1'!$C$7,0),F772&gt;='Step 1'!$C$7),"Yes","No")</f>
        <v>No</v>
      </c>
      <c r="J772" s="23" t="str">
        <f>IF(I772="Yes",IF(COUNTIFS($B$21:$B772,B772,$I$21:$I772,"Yes")=1,"Yes",""),"")</f>
        <v/>
      </c>
      <c r="K772" s="23" t="str">
        <f>IF(J772="Yes",IF(COUNTIFS($B:$B,B772,$F:$F,"&gt;="&amp;'Step 1'!$C$8)&gt;0,"Retained","Churned"),"")</f>
        <v/>
      </c>
      <c r="L772" s="24">
        <f>_xlfn.MINIFS($E:$E,$B:$B,B772)</f>
        <v>45163</v>
      </c>
      <c r="M772" s="24" t="str">
        <f>INDEX($C:$C,MATCH($L772,$E:$E,0))</f>
        <v>Basic</v>
      </c>
      <c r="N772" s="24" t="str">
        <f>INDEX($D:$D,MATCH($L772,$E:$E,0))</f>
        <v>Monthly</v>
      </c>
      <c r="O772" s="23" t="str">
        <f>INDEX('Step 2-12'!$W:$W,MATCH('Step 2-12'!$B772,'Step 2-12'!$R:$R,0))</f>
        <v>Tech</v>
      </c>
      <c r="P772" s="23" t="str">
        <f>INDEX('Step 2-12'!$Z:$Z,MATCH('Step 2-12'!$B772,'Step 2-12'!$R:$R,0))</f>
        <v>Content</v>
      </c>
      <c r="AG772" t="s">
        <v>2564</v>
      </c>
      <c r="AH772" t="s">
        <v>996</v>
      </c>
      <c r="AI772" t="s">
        <v>998</v>
      </c>
      <c r="AJ772" s="1">
        <v>45458</v>
      </c>
      <c r="AK772" t="s">
        <v>17</v>
      </c>
      <c r="AL772" t="s">
        <v>51</v>
      </c>
      <c r="AM772">
        <v>600</v>
      </c>
      <c r="AN772">
        <v>480</v>
      </c>
      <c r="AO772" s="24" t="str">
        <f>INDEX('Step 2-12'!$Z:$Z,MATCH('Step 2-12'!$AH772,'Step 2-12'!$R:$R,0))</f>
        <v>Affiliate</v>
      </c>
      <c r="AP772" s="24" t="str">
        <f>INDEX('Step 2-12'!$V:$V,MATCH('Step 2-12'!$AH772,'Step 2-12'!$R:$R,0))</f>
        <v>Asia-Pacific</v>
      </c>
      <c r="AQ772" s="24" t="str">
        <f>INDEX('Step 2-12'!$W:$W,MATCH('Step 2-12'!$AH772,'Step 2-12'!$R:$R,0))</f>
        <v>Tech</v>
      </c>
      <c r="AR772" s="24" t="str">
        <f>INDEX('Step 2-12'!$X:$X,MATCH('Step 2-12'!$AH772,'Step 2-12'!$R:$R,0))</f>
        <v>Mid-Market</v>
      </c>
      <c r="AS772" s="23" t="str">
        <f>INDEX('Step 2-12'!$AA:$AA,MATCH('Step 2-12'!$AH772,'Step 2-12'!$R:$R,0))</f>
        <v>Basic</v>
      </c>
      <c r="AT772" s="23" t="str">
        <f>INDEX('Step 2-12'!$AB:$AB,MATCH('Step 2-12'!$AH772,'Step 2-12'!$R:$R,0))</f>
        <v>Annual</v>
      </c>
      <c r="AU772" s="23" t="str">
        <f>INDEX($J$20:$J$1603,MATCH($AH772,$B$20:$B$1603,0))</f>
        <v>Yes</v>
      </c>
    </row>
    <row r="773" spans="1:47" x14ac:dyDescent="0.25">
      <c r="A773" t="s">
        <v>862</v>
      </c>
      <c r="B773" t="s">
        <v>863</v>
      </c>
      <c r="C773" t="s">
        <v>17</v>
      </c>
      <c r="D773" t="s">
        <v>51</v>
      </c>
      <c r="E773" s="1">
        <v>45206</v>
      </c>
      <c r="F773" s="1">
        <v>45432</v>
      </c>
      <c r="G773" t="s">
        <v>47</v>
      </c>
      <c r="H773">
        <v>50</v>
      </c>
      <c r="I773" s="23" t="str">
        <f>IF(AND(E773&lt;=EOMONTH('Step 1'!$C$7,0),F773&gt;='Step 1'!$C$7),"Yes","No")</f>
        <v>No</v>
      </c>
      <c r="J773" s="23" t="str">
        <f>IF(I773="Yes",IF(COUNTIFS($B$21:$B773,B773,$I$21:$I773,"Yes")=1,"Yes",""),"")</f>
        <v/>
      </c>
      <c r="K773" s="23" t="str">
        <f>IF(J773="Yes",IF(COUNTIFS($B:$B,B773,$F:$F,"&gt;="&amp;'Step 1'!$C$8)&gt;0,"Retained","Churned"),"")</f>
        <v/>
      </c>
      <c r="L773" s="24">
        <f>_xlfn.MINIFS($E:$E,$B:$B,B773)</f>
        <v>45206</v>
      </c>
      <c r="M773" s="24" t="str">
        <f>INDEX($C:$C,MATCH($L773,$E:$E,0))</f>
        <v>Basic</v>
      </c>
      <c r="N773" s="24" t="str">
        <f>INDEX($D:$D,MATCH($L773,$E:$E,0))</f>
        <v>Annual</v>
      </c>
      <c r="O773" s="23" t="str">
        <f>INDEX('Step 2-12'!$W:$W,MATCH('Step 2-12'!$B773,'Step 2-12'!$R:$R,0))</f>
        <v>Healthcare</v>
      </c>
      <c r="P773" s="23" t="str">
        <f>INDEX('Step 2-12'!$Z:$Z,MATCH('Step 2-12'!$B773,'Step 2-12'!$R:$R,0))</f>
        <v>Email</v>
      </c>
      <c r="AG773" t="s">
        <v>2565</v>
      </c>
      <c r="AH773" t="s">
        <v>1448</v>
      </c>
      <c r="AI773" t="s">
        <v>1447</v>
      </c>
      <c r="AJ773" s="1">
        <v>45328</v>
      </c>
      <c r="AK773" t="s">
        <v>17</v>
      </c>
      <c r="AL773" t="s">
        <v>51</v>
      </c>
      <c r="AM773">
        <v>600</v>
      </c>
      <c r="AN773">
        <v>480</v>
      </c>
      <c r="AO773" s="24" t="str">
        <f>INDEX('Step 2-12'!$Z:$Z,MATCH('Step 2-12'!$AH773,'Step 2-12'!$R:$R,0))</f>
        <v>Paid Search</v>
      </c>
      <c r="AP773" s="24" t="str">
        <f>INDEX('Step 2-12'!$V:$V,MATCH('Step 2-12'!$AH773,'Step 2-12'!$R:$R,0))</f>
        <v>North America</v>
      </c>
      <c r="AQ773" s="24" t="str">
        <f>INDEX('Step 2-12'!$W:$W,MATCH('Step 2-12'!$AH773,'Step 2-12'!$R:$R,0))</f>
        <v>Other</v>
      </c>
      <c r="AR773" s="24" t="str">
        <f>INDEX('Step 2-12'!$X:$X,MATCH('Step 2-12'!$AH773,'Step 2-12'!$R:$R,0))</f>
        <v>Mid-Market</v>
      </c>
      <c r="AS773" s="23" t="str">
        <f>INDEX('Step 2-12'!$AA:$AA,MATCH('Step 2-12'!$AH773,'Step 2-12'!$R:$R,0))</f>
        <v>Pro</v>
      </c>
      <c r="AT773" s="23" t="str">
        <f>INDEX('Step 2-12'!$AB:$AB,MATCH('Step 2-12'!$AH773,'Step 2-12'!$R:$R,0))</f>
        <v>Monthly</v>
      </c>
      <c r="AU773" s="23" t="str">
        <f>INDEX($J$20:$J$1603,MATCH($AH773,$B$20:$B$1603,0))</f>
        <v/>
      </c>
    </row>
    <row r="774" spans="1:47" x14ac:dyDescent="0.25">
      <c r="A774" t="s">
        <v>864</v>
      </c>
      <c r="B774" t="s">
        <v>865</v>
      </c>
      <c r="C774" t="s">
        <v>50</v>
      </c>
      <c r="D774" t="s">
        <v>18</v>
      </c>
      <c r="E774" s="1">
        <v>45484</v>
      </c>
      <c r="F774" s="1">
        <v>45514</v>
      </c>
      <c r="G774" t="s">
        <v>19</v>
      </c>
      <c r="H774">
        <v>135</v>
      </c>
      <c r="I774" s="23" t="str">
        <f>IF(AND(E774&lt;=EOMONTH('Step 1'!$C$7,0),F774&gt;='Step 1'!$C$7),"Yes","No")</f>
        <v>No</v>
      </c>
      <c r="J774" s="23" t="str">
        <f>IF(I774="Yes",IF(COUNTIFS($B$21:$B774,B774,$I$21:$I774,"Yes")=1,"Yes",""),"")</f>
        <v/>
      </c>
      <c r="K774" s="23" t="str">
        <f>IF(J774="Yes",IF(COUNTIFS($B:$B,B774,$F:$F,"&gt;="&amp;'Step 1'!$C$8)&gt;0,"Retained","Churned"),"")</f>
        <v/>
      </c>
      <c r="L774" s="24">
        <f>_xlfn.MINIFS($E:$E,$B:$B,B774)</f>
        <v>45484</v>
      </c>
      <c r="M774" s="24" t="str">
        <f>INDEX($C:$C,MATCH($L774,$E:$E,0))</f>
        <v>Pro</v>
      </c>
      <c r="N774" s="24" t="str">
        <f>INDEX($D:$D,MATCH($L774,$E:$E,0))</f>
        <v>Monthly</v>
      </c>
      <c r="O774" s="23" t="str">
        <f>INDEX('Step 2-12'!$W:$W,MATCH('Step 2-12'!$B774,'Step 2-12'!$R:$R,0))</f>
        <v>Tech</v>
      </c>
      <c r="P774" s="23" t="str">
        <f>INDEX('Step 2-12'!$Z:$Z,MATCH('Step 2-12'!$B774,'Step 2-12'!$R:$R,0))</f>
        <v>Social Media</v>
      </c>
      <c r="AG774" t="s">
        <v>2566</v>
      </c>
      <c r="AH774" t="s">
        <v>672</v>
      </c>
      <c r="AI774" t="s">
        <v>671</v>
      </c>
      <c r="AJ774" s="1">
        <v>44835</v>
      </c>
      <c r="AK774" t="s">
        <v>17</v>
      </c>
      <c r="AL774" t="s">
        <v>51</v>
      </c>
      <c r="AM774">
        <v>600</v>
      </c>
      <c r="AN774">
        <v>480</v>
      </c>
      <c r="AO774" s="24" t="str">
        <f>INDEX('Step 2-12'!$Z:$Z,MATCH('Step 2-12'!$AH774,'Step 2-12'!$R:$R,0))</f>
        <v>Social Media</v>
      </c>
      <c r="AP774" s="24" t="str">
        <f>INDEX('Step 2-12'!$V:$V,MATCH('Step 2-12'!$AH774,'Step 2-12'!$R:$R,0))</f>
        <v>Europe</v>
      </c>
      <c r="AQ774" s="24" t="str">
        <f>INDEX('Step 2-12'!$W:$W,MATCH('Step 2-12'!$AH774,'Step 2-12'!$R:$R,0))</f>
        <v>Healthcare</v>
      </c>
      <c r="AR774" s="24" t="str">
        <f>INDEX('Step 2-12'!$X:$X,MATCH('Step 2-12'!$AH774,'Step 2-12'!$R:$R,0))</f>
        <v>SMBs</v>
      </c>
      <c r="AS774" s="23" t="str">
        <f>INDEX('Step 2-12'!$AA:$AA,MATCH('Step 2-12'!$AH774,'Step 2-12'!$R:$R,0))</f>
        <v>Basic</v>
      </c>
      <c r="AT774" s="23" t="str">
        <f>INDEX('Step 2-12'!$AB:$AB,MATCH('Step 2-12'!$AH774,'Step 2-12'!$R:$R,0))</f>
        <v>Annual</v>
      </c>
      <c r="AU774" s="23" t="str">
        <f>INDEX($J$20:$J$1603,MATCH($AH774,$B$20:$B$1603,0))</f>
        <v/>
      </c>
    </row>
    <row r="775" spans="1:47" x14ac:dyDescent="0.25">
      <c r="A775" t="s">
        <v>866</v>
      </c>
      <c r="B775" t="s">
        <v>865</v>
      </c>
      <c r="C775" t="s">
        <v>50</v>
      </c>
      <c r="D775" t="s">
        <v>18</v>
      </c>
      <c r="E775" s="1">
        <v>45515</v>
      </c>
      <c r="F775" s="1">
        <v>45545</v>
      </c>
      <c r="G775" t="s">
        <v>19</v>
      </c>
      <c r="H775">
        <v>135</v>
      </c>
      <c r="I775" s="23" t="str">
        <f>IF(AND(E775&lt;=EOMONTH('Step 1'!$C$7,0),F775&gt;='Step 1'!$C$7),"Yes","No")</f>
        <v>No</v>
      </c>
      <c r="J775" s="23" t="str">
        <f>IF(I775="Yes",IF(COUNTIFS($B$21:$B775,B775,$I$21:$I775,"Yes")=1,"Yes",""),"")</f>
        <v/>
      </c>
      <c r="K775" s="23" t="str">
        <f>IF(J775="Yes",IF(COUNTIFS($B:$B,B775,$F:$F,"&gt;="&amp;'Step 1'!$C$8)&gt;0,"Retained","Churned"),"")</f>
        <v/>
      </c>
      <c r="L775" s="24">
        <f>_xlfn.MINIFS($E:$E,$B:$B,B775)</f>
        <v>45484</v>
      </c>
      <c r="M775" s="24" t="str">
        <f>INDEX($C:$C,MATCH($L775,$E:$E,0))</f>
        <v>Pro</v>
      </c>
      <c r="N775" s="24" t="str">
        <f>INDEX($D:$D,MATCH($L775,$E:$E,0))</f>
        <v>Monthly</v>
      </c>
      <c r="O775" s="23" t="str">
        <f>INDEX('Step 2-12'!$W:$W,MATCH('Step 2-12'!$B775,'Step 2-12'!$R:$R,0))</f>
        <v>Tech</v>
      </c>
      <c r="P775" s="23" t="str">
        <f>INDEX('Step 2-12'!$Z:$Z,MATCH('Step 2-12'!$B775,'Step 2-12'!$R:$R,0))</f>
        <v>Social Media</v>
      </c>
      <c r="AG775" t="s">
        <v>2567</v>
      </c>
      <c r="AH775" t="s">
        <v>564</v>
      </c>
      <c r="AI775" t="s">
        <v>563</v>
      </c>
      <c r="AJ775" s="1">
        <v>45344</v>
      </c>
      <c r="AK775" t="s">
        <v>50</v>
      </c>
      <c r="AL775" t="s">
        <v>18</v>
      </c>
      <c r="AM775">
        <v>135</v>
      </c>
      <c r="AN775">
        <v>110.7</v>
      </c>
      <c r="AO775" s="24" t="str">
        <f>INDEX('Step 2-12'!$Z:$Z,MATCH('Step 2-12'!$AH775,'Step 2-12'!$R:$R,0))</f>
        <v>Paid Search</v>
      </c>
      <c r="AP775" s="24" t="str">
        <f>INDEX('Step 2-12'!$V:$V,MATCH('Step 2-12'!$AH775,'Step 2-12'!$R:$R,0))</f>
        <v>North America</v>
      </c>
      <c r="AQ775" s="24" t="str">
        <f>INDEX('Step 2-12'!$W:$W,MATCH('Step 2-12'!$AH775,'Step 2-12'!$R:$R,0))</f>
        <v>Education</v>
      </c>
      <c r="AR775" s="24" t="str">
        <f>INDEX('Step 2-12'!$X:$X,MATCH('Step 2-12'!$AH775,'Step 2-12'!$R:$R,0))</f>
        <v>SMBs</v>
      </c>
      <c r="AS775" s="23" t="str">
        <f>INDEX('Step 2-12'!$AA:$AA,MATCH('Step 2-12'!$AH775,'Step 2-12'!$R:$R,0))</f>
        <v>Enterprise</v>
      </c>
      <c r="AT775" s="23" t="str">
        <f>INDEX('Step 2-12'!$AB:$AB,MATCH('Step 2-12'!$AH775,'Step 2-12'!$R:$R,0))</f>
        <v>Annual</v>
      </c>
      <c r="AU775" s="23" t="str">
        <f>INDEX($J$20:$J$1603,MATCH($AH775,$B$20:$B$1603,0))</f>
        <v/>
      </c>
    </row>
    <row r="776" spans="1:47" x14ac:dyDescent="0.25">
      <c r="A776" t="s">
        <v>867</v>
      </c>
      <c r="B776" t="s">
        <v>865</v>
      </c>
      <c r="C776" t="s">
        <v>50</v>
      </c>
      <c r="D776" t="s">
        <v>18</v>
      </c>
      <c r="E776" s="1">
        <v>45546</v>
      </c>
      <c r="F776" s="1">
        <v>45576</v>
      </c>
      <c r="G776" t="s">
        <v>19</v>
      </c>
      <c r="H776">
        <v>135</v>
      </c>
      <c r="I776" s="23" t="str">
        <f>IF(AND(E776&lt;=EOMONTH('Step 1'!$C$7,0),F776&gt;='Step 1'!$C$7),"Yes","No")</f>
        <v>No</v>
      </c>
      <c r="J776" s="23" t="str">
        <f>IF(I776="Yes",IF(COUNTIFS($B$21:$B776,B776,$I$21:$I776,"Yes")=1,"Yes",""),"")</f>
        <v/>
      </c>
      <c r="K776" s="23" t="str">
        <f>IF(J776="Yes",IF(COUNTIFS($B:$B,B776,$F:$F,"&gt;="&amp;'Step 1'!$C$8)&gt;0,"Retained","Churned"),"")</f>
        <v/>
      </c>
      <c r="L776" s="24">
        <f>_xlfn.MINIFS($E:$E,$B:$B,B776)</f>
        <v>45484</v>
      </c>
      <c r="M776" s="24" t="str">
        <f>INDEX($C:$C,MATCH($L776,$E:$E,0))</f>
        <v>Pro</v>
      </c>
      <c r="N776" s="24" t="str">
        <f>INDEX($D:$D,MATCH($L776,$E:$E,0))</f>
        <v>Monthly</v>
      </c>
      <c r="O776" s="23" t="str">
        <f>INDEX('Step 2-12'!$W:$W,MATCH('Step 2-12'!$B776,'Step 2-12'!$R:$R,0))</f>
        <v>Tech</v>
      </c>
      <c r="P776" s="23" t="str">
        <f>INDEX('Step 2-12'!$Z:$Z,MATCH('Step 2-12'!$B776,'Step 2-12'!$R:$R,0))</f>
        <v>Social Media</v>
      </c>
      <c r="AG776" t="s">
        <v>2568</v>
      </c>
      <c r="AH776" t="s">
        <v>564</v>
      </c>
      <c r="AI776" t="s">
        <v>563</v>
      </c>
      <c r="AJ776" s="1">
        <v>45373</v>
      </c>
      <c r="AK776" t="s">
        <v>50</v>
      </c>
      <c r="AL776" t="s">
        <v>18</v>
      </c>
      <c r="AM776">
        <v>135</v>
      </c>
      <c r="AN776">
        <v>110.7</v>
      </c>
      <c r="AO776" s="24" t="str">
        <f>INDEX('Step 2-12'!$Z:$Z,MATCH('Step 2-12'!$AH776,'Step 2-12'!$R:$R,0))</f>
        <v>Paid Search</v>
      </c>
      <c r="AP776" s="24" t="str">
        <f>INDEX('Step 2-12'!$V:$V,MATCH('Step 2-12'!$AH776,'Step 2-12'!$R:$R,0))</f>
        <v>North America</v>
      </c>
      <c r="AQ776" s="24" t="str">
        <f>INDEX('Step 2-12'!$W:$W,MATCH('Step 2-12'!$AH776,'Step 2-12'!$R:$R,0))</f>
        <v>Education</v>
      </c>
      <c r="AR776" s="24" t="str">
        <f>INDEX('Step 2-12'!$X:$X,MATCH('Step 2-12'!$AH776,'Step 2-12'!$R:$R,0))</f>
        <v>SMBs</v>
      </c>
      <c r="AS776" s="23" t="str">
        <f>INDEX('Step 2-12'!$AA:$AA,MATCH('Step 2-12'!$AH776,'Step 2-12'!$R:$R,0))</f>
        <v>Enterprise</v>
      </c>
      <c r="AT776" s="23" t="str">
        <f>INDEX('Step 2-12'!$AB:$AB,MATCH('Step 2-12'!$AH776,'Step 2-12'!$R:$R,0))</f>
        <v>Annual</v>
      </c>
      <c r="AU776" s="23" t="str">
        <f>INDEX($J$20:$J$1603,MATCH($AH776,$B$20:$B$1603,0))</f>
        <v/>
      </c>
    </row>
    <row r="777" spans="1:47" x14ac:dyDescent="0.25">
      <c r="A777" t="s">
        <v>868</v>
      </c>
      <c r="B777" t="s">
        <v>865</v>
      </c>
      <c r="C777" t="s">
        <v>50</v>
      </c>
      <c r="D777" t="s">
        <v>18</v>
      </c>
      <c r="E777" s="1">
        <v>45577</v>
      </c>
      <c r="F777" s="1">
        <v>45607</v>
      </c>
      <c r="G777" t="s">
        <v>19</v>
      </c>
      <c r="H777">
        <v>135</v>
      </c>
      <c r="I777" s="23" t="str">
        <f>IF(AND(E777&lt;=EOMONTH('Step 1'!$C$7,0),F777&gt;='Step 1'!$C$7),"Yes","No")</f>
        <v>No</v>
      </c>
      <c r="J777" s="23" t="str">
        <f>IF(I777="Yes",IF(COUNTIFS($B$21:$B777,B777,$I$21:$I777,"Yes")=1,"Yes",""),"")</f>
        <v/>
      </c>
      <c r="K777" s="23" t="str">
        <f>IF(J777="Yes",IF(COUNTIFS($B:$B,B777,$F:$F,"&gt;="&amp;'Step 1'!$C$8)&gt;0,"Retained","Churned"),"")</f>
        <v/>
      </c>
      <c r="L777" s="24">
        <f>_xlfn.MINIFS($E:$E,$B:$B,B777)</f>
        <v>45484</v>
      </c>
      <c r="M777" s="24" t="str">
        <f>INDEX($C:$C,MATCH($L777,$E:$E,0))</f>
        <v>Pro</v>
      </c>
      <c r="N777" s="24" t="str">
        <f>INDEX($D:$D,MATCH($L777,$E:$E,0))</f>
        <v>Monthly</v>
      </c>
      <c r="O777" s="23" t="str">
        <f>INDEX('Step 2-12'!$W:$W,MATCH('Step 2-12'!$B777,'Step 2-12'!$R:$R,0))</f>
        <v>Tech</v>
      </c>
      <c r="P777" s="23" t="str">
        <f>INDEX('Step 2-12'!$Z:$Z,MATCH('Step 2-12'!$B777,'Step 2-12'!$R:$R,0))</f>
        <v>Social Media</v>
      </c>
      <c r="AG777" t="s">
        <v>2569</v>
      </c>
      <c r="AH777" t="s">
        <v>564</v>
      </c>
      <c r="AI777" t="s">
        <v>565</v>
      </c>
      <c r="AJ777" s="1">
        <v>45375</v>
      </c>
      <c r="AK777" t="s">
        <v>50</v>
      </c>
      <c r="AL777" t="s">
        <v>18</v>
      </c>
      <c r="AM777">
        <v>135</v>
      </c>
      <c r="AN777">
        <v>110.7</v>
      </c>
      <c r="AO777" s="24" t="str">
        <f>INDEX('Step 2-12'!$Z:$Z,MATCH('Step 2-12'!$AH777,'Step 2-12'!$R:$R,0))</f>
        <v>Paid Search</v>
      </c>
      <c r="AP777" s="24" t="str">
        <f>INDEX('Step 2-12'!$V:$V,MATCH('Step 2-12'!$AH777,'Step 2-12'!$R:$R,0))</f>
        <v>North America</v>
      </c>
      <c r="AQ777" s="24" t="str">
        <f>INDEX('Step 2-12'!$W:$W,MATCH('Step 2-12'!$AH777,'Step 2-12'!$R:$R,0))</f>
        <v>Education</v>
      </c>
      <c r="AR777" s="24" t="str">
        <f>INDEX('Step 2-12'!$X:$X,MATCH('Step 2-12'!$AH777,'Step 2-12'!$R:$R,0))</f>
        <v>SMBs</v>
      </c>
      <c r="AS777" s="23" t="str">
        <f>INDEX('Step 2-12'!$AA:$AA,MATCH('Step 2-12'!$AH777,'Step 2-12'!$R:$R,0))</f>
        <v>Enterprise</v>
      </c>
      <c r="AT777" s="23" t="str">
        <f>INDEX('Step 2-12'!$AB:$AB,MATCH('Step 2-12'!$AH777,'Step 2-12'!$R:$R,0))</f>
        <v>Annual</v>
      </c>
      <c r="AU777" s="23" t="str">
        <f>INDEX($J$20:$J$1603,MATCH($AH777,$B$20:$B$1603,0))</f>
        <v/>
      </c>
    </row>
    <row r="778" spans="1:47" x14ac:dyDescent="0.25">
      <c r="A778" t="s">
        <v>869</v>
      </c>
      <c r="B778" t="s">
        <v>865</v>
      </c>
      <c r="C778" t="s">
        <v>50</v>
      </c>
      <c r="D778" t="s">
        <v>18</v>
      </c>
      <c r="E778" s="1">
        <v>45608</v>
      </c>
      <c r="F778" s="1">
        <v>45638</v>
      </c>
      <c r="G778" t="s">
        <v>19</v>
      </c>
      <c r="H778">
        <v>135</v>
      </c>
      <c r="I778" s="23" t="str">
        <f>IF(AND(E778&lt;=EOMONTH('Step 1'!$C$7,0),F778&gt;='Step 1'!$C$7),"Yes","No")</f>
        <v>No</v>
      </c>
      <c r="J778" s="23" t="str">
        <f>IF(I778="Yes",IF(COUNTIFS($B$21:$B778,B778,$I$21:$I778,"Yes")=1,"Yes",""),"")</f>
        <v/>
      </c>
      <c r="K778" s="23" t="str">
        <f>IF(J778="Yes",IF(COUNTIFS($B:$B,B778,$F:$F,"&gt;="&amp;'Step 1'!$C$8)&gt;0,"Retained","Churned"),"")</f>
        <v/>
      </c>
      <c r="L778" s="24">
        <f>_xlfn.MINIFS($E:$E,$B:$B,B778)</f>
        <v>45484</v>
      </c>
      <c r="M778" s="24" t="str">
        <f>INDEX($C:$C,MATCH($L778,$E:$E,0))</f>
        <v>Pro</v>
      </c>
      <c r="N778" s="24" t="str">
        <f>INDEX($D:$D,MATCH($L778,$E:$E,0))</f>
        <v>Monthly</v>
      </c>
      <c r="O778" s="23" t="str">
        <f>INDEX('Step 2-12'!$W:$W,MATCH('Step 2-12'!$B778,'Step 2-12'!$R:$R,0))</f>
        <v>Tech</v>
      </c>
      <c r="P778" s="23" t="str">
        <f>INDEX('Step 2-12'!$Z:$Z,MATCH('Step 2-12'!$B778,'Step 2-12'!$R:$R,0))</f>
        <v>Social Media</v>
      </c>
      <c r="AG778" t="s">
        <v>2570</v>
      </c>
      <c r="AH778" t="s">
        <v>564</v>
      </c>
      <c r="AI778" t="s">
        <v>566</v>
      </c>
      <c r="AJ778" s="1">
        <v>45406</v>
      </c>
      <c r="AK778" t="s">
        <v>86</v>
      </c>
      <c r="AL778" t="s">
        <v>18</v>
      </c>
      <c r="AM778">
        <v>315</v>
      </c>
      <c r="AN778">
        <v>267.75</v>
      </c>
      <c r="AO778" s="24" t="str">
        <f>INDEX('Step 2-12'!$Z:$Z,MATCH('Step 2-12'!$AH778,'Step 2-12'!$R:$R,0))</f>
        <v>Paid Search</v>
      </c>
      <c r="AP778" s="24" t="str">
        <f>INDEX('Step 2-12'!$V:$V,MATCH('Step 2-12'!$AH778,'Step 2-12'!$R:$R,0))</f>
        <v>North America</v>
      </c>
      <c r="AQ778" s="24" t="str">
        <f>INDEX('Step 2-12'!$W:$W,MATCH('Step 2-12'!$AH778,'Step 2-12'!$R:$R,0))</f>
        <v>Education</v>
      </c>
      <c r="AR778" s="24" t="str">
        <f>INDEX('Step 2-12'!$X:$X,MATCH('Step 2-12'!$AH778,'Step 2-12'!$R:$R,0))</f>
        <v>SMBs</v>
      </c>
      <c r="AS778" s="23" t="str">
        <f>INDEX('Step 2-12'!$AA:$AA,MATCH('Step 2-12'!$AH778,'Step 2-12'!$R:$R,0))</f>
        <v>Enterprise</v>
      </c>
      <c r="AT778" s="23" t="str">
        <f>INDEX('Step 2-12'!$AB:$AB,MATCH('Step 2-12'!$AH778,'Step 2-12'!$R:$R,0))</f>
        <v>Annual</v>
      </c>
      <c r="AU778" s="23" t="str">
        <f>INDEX($J$20:$J$1603,MATCH($AH778,$B$20:$B$1603,0))</f>
        <v/>
      </c>
    </row>
    <row r="779" spans="1:47" x14ac:dyDescent="0.25">
      <c r="A779" t="s">
        <v>870</v>
      </c>
      <c r="B779" t="s">
        <v>865</v>
      </c>
      <c r="C779" t="s">
        <v>50</v>
      </c>
      <c r="D779" t="s">
        <v>18</v>
      </c>
      <c r="E779" s="1">
        <v>45639</v>
      </c>
      <c r="F779" s="1">
        <v>45658</v>
      </c>
      <c r="G779" t="s">
        <v>19</v>
      </c>
      <c r="H779">
        <v>135</v>
      </c>
      <c r="I779" s="23" t="str">
        <f>IF(AND(E779&lt;=EOMONTH('Step 1'!$C$7,0),F779&gt;='Step 1'!$C$7),"Yes","No")</f>
        <v>No</v>
      </c>
      <c r="J779" s="23" t="str">
        <f>IF(I779="Yes",IF(COUNTIFS($B$21:$B779,B779,$I$21:$I779,"Yes")=1,"Yes",""),"")</f>
        <v/>
      </c>
      <c r="K779" s="23" t="str">
        <f>IF(J779="Yes",IF(COUNTIFS($B:$B,B779,$F:$F,"&gt;="&amp;'Step 1'!$C$8)&gt;0,"Retained","Churned"),"")</f>
        <v/>
      </c>
      <c r="L779" s="24">
        <f>_xlfn.MINIFS($E:$E,$B:$B,B779)</f>
        <v>45484</v>
      </c>
      <c r="M779" s="24" t="str">
        <f>INDEX($C:$C,MATCH($L779,$E:$E,0))</f>
        <v>Pro</v>
      </c>
      <c r="N779" s="24" t="str">
        <f>INDEX($D:$D,MATCH($L779,$E:$E,0))</f>
        <v>Monthly</v>
      </c>
      <c r="O779" s="23" t="str">
        <f>INDEX('Step 2-12'!$W:$W,MATCH('Step 2-12'!$B779,'Step 2-12'!$R:$R,0))</f>
        <v>Tech</v>
      </c>
      <c r="P779" s="23" t="str">
        <f>INDEX('Step 2-12'!$Z:$Z,MATCH('Step 2-12'!$B779,'Step 2-12'!$R:$R,0))</f>
        <v>Social Media</v>
      </c>
      <c r="AG779" t="s">
        <v>2571</v>
      </c>
      <c r="AH779" t="s">
        <v>564</v>
      </c>
      <c r="AI779" t="s">
        <v>566</v>
      </c>
      <c r="AJ779" s="1">
        <v>45436</v>
      </c>
      <c r="AK779" t="s">
        <v>86</v>
      </c>
      <c r="AL779" t="s">
        <v>18</v>
      </c>
      <c r="AM779">
        <v>315</v>
      </c>
      <c r="AN779">
        <v>267.75</v>
      </c>
      <c r="AO779" s="24" t="str">
        <f>INDEX('Step 2-12'!$Z:$Z,MATCH('Step 2-12'!$AH779,'Step 2-12'!$R:$R,0))</f>
        <v>Paid Search</v>
      </c>
      <c r="AP779" s="24" t="str">
        <f>INDEX('Step 2-12'!$V:$V,MATCH('Step 2-12'!$AH779,'Step 2-12'!$R:$R,0))</f>
        <v>North America</v>
      </c>
      <c r="AQ779" s="24" t="str">
        <f>INDEX('Step 2-12'!$W:$W,MATCH('Step 2-12'!$AH779,'Step 2-12'!$R:$R,0))</f>
        <v>Education</v>
      </c>
      <c r="AR779" s="24" t="str">
        <f>INDEX('Step 2-12'!$X:$X,MATCH('Step 2-12'!$AH779,'Step 2-12'!$R:$R,0))</f>
        <v>SMBs</v>
      </c>
      <c r="AS779" s="23" t="str">
        <f>INDEX('Step 2-12'!$AA:$AA,MATCH('Step 2-12'!$AH779,'Step 2-12'!$R:$R,0))</f>
        <v>Enterprise</v>
      </c>
      <c r="AT779" s="23" t="str">
        <f>INDEX('Step 2-12'!$AB:$AB,MATCH('Step 2-12'!$AH779,'Step 2-12'!$R:$R,0))</f>
        <v>Annual</v>
      </c>
      <c r="AU779" s="23" t="str">
        <f>INDEX($J$20:$J$1603,MATCH($AH779,$B$20:$B$1603,0))</f>
        <v/>
      </c>
    </row>
    <row r="780" spans="1:47" x14ac:dyDescent="0.25">
      <c r="A780" t="s">
        <v>871</v>
      </c>
      <c r="B780" t="s">
        <v>872</v>
      </c>
      <c r="C780" t="s">
        <v>17</v>
      </c>
      <c r="D780" t="s">
        <v>51</v>
      </c>
      <c r="E780" s="1">
        <v>45389</v>
      </c>
      <c r="F780" s="1">
        <v>45658</v>
      </c>
      <c r="G780" t="s">
        <v>19</v>
      </c>
      <c r="H780">
        <v>50</v>
      </c>
      <c r="I780" s="23" t="str">
        <f>IF(AND(E780&lt;=EOMONTH('Step 1'!$C$7,0),F780&gt;='Step 1'!$C$7),"Yes","No")</f>
        <v>No</v>
      </c>
      <c r="J780" s="23" t="str">
        <f>IF(I780="Yes",IF(COUNTIFS($B$21:$B780,B780,$I$21:$I780,"Yes")=1,"Yes",""),"")</f>
        <v/>
      </c>
      <c r="K780" s="23" t="str">
        <f>IF(J780="Yes",IF(COUNTIFS($B:$B,B780,$F:$F,"&gt;="&amp;'Step 1'!$C$8)&gt;0,"Retained","Churned"),"")</f>
        <v/>
      </c>
      <c r="L780" s="24">
        <f>_xlfn.MINIFS($E:$E,$B:$B,B780)</f>
        <v>45389</v>
      </c>
      <c r="M780" s="24" t="str">
        <f>INDEX($C:$C,MATCH($L780,$E:$E,0))</f>
        <v>Basic</v>
      </c>
      <c r="N780" s="24" t="str">
        <f>INDEX($D:$D,MATCH($L780,$E:$E,0))</f>
        <v>Annual</v>
      </c>
      <c r="O780" s="23" t="str">
        <f>INDEX('Step 2-12'!$W:$W,MATCH('Step 2-12'!$B780,'Step 2-12'!$R:$R,0))</f>
        <v>Healthcare</v>
      </c>
      <c r="P780" s="23" t="str">
        <f>INDEX('Step 2-12'!$Z:$Z,MATCH('Step 2-12'!$B780,'Step 2-12'!$R:$R,0))</f>
        <v>Social Media</v>
      </c>
      <c r="AG780" t="s">
        <v>2572</v>
      </c>
      <c r="AH780" t="s">
        <v>564</v>
      </c>
      <c r="AI780" t="s">
        <v>567</v>
      </c>
      <c r="AJ780" s="1">
        <v>45437</v>
      </c>
      <c r="AK780" t="s">
        <v>86</v>
      </c>
      <c r="AL780" t="s">
        <v>18</v>
      </c>
      <c r="AM780">
        <v>315</v>
      </c>
      <c r="AN780">
        <v>267.75</v>
      </c>
      <c r="AO780" s="24" t="str">
        <f>INDEX('Step 2-12'!$Z:$Z,MATCH('Step 2-12'!$AH780,'Step 2-12'!$R:$R,0))</f>
        <v>Paid Search</v>
      </c>
      <c r="AP780" s="24" t="str">
        <f>INDEX('Step 2-12'!$V:$V,MATCH('Step 2-12'!$AH780,'Step 2-12'!$R:$R,0))</f>
        <v>North America</v>
      </c>
      <c r="AQ780" s="24" t="str">
        <f>INDEX('Step 2-12'!$W:$W,MATCH('Step 2-12'!$AH780,'Step 2-12'!$R:$R,0))</f>
        <v>Education</v>
      </c>
      <c r="AR780" s="24" t="str">
        <f>INDEX('Step 2-12'!$X:$X,MATCH('Step 2-12'!$AH780,'Step 2-12'!$R:$R,0))</f>
        <v>SMBs</v>
      </c>
      <c r="AS780" s="23" t="str">
        <f>INDEX('Step 2-12'!$AA:$AA,MATCH('Step 2-12'!$AH780,'Step 2-12'!$R:$R,0))</f>
        <v>Enterprise</v>
      </c>
      <c r="AT780" s="23" t="str">
        <f>INDEX('Step 2-12'!$AB:$AB,MATCH('Step 2-12'!$AH780,'Step 2-12'!$R:$R,0))</f>
        <v>Annual</v>
      </c>
      <c r="AU780" s="23" t="str">
        <f>INDEX($J$20:$J$1603,MATCH($AH780,$B$20:$B$1603,0))</f>
        <v/>
      </c>
    </row>
    <row r="781" spans="1:47" x14ac:dyDescent="0.25">
      <c r="A781" t="s">
        <v>873</v>
      </c>
      <c r="B781" t="s">
        <v>874</v>
      </c>
      <c r="C781" t="s">
        <v>86</v>
      </c>
      <c r="D781" t="s">
        <v>18</v>
      </c>
      <c r="E781" s="1">
        <v>44632</v>
      </c>
      <c r="F781" s="1">
        <v>44662</v>
      </c>
      <c r="G781" t="s">
        <v>19</v>
      </c>
      <c r="H781">
        <v>315</v>
      </c>
      <c r="I781" s="23" t="str">
        <f>IF(AND(E781&lt;=EOMONTH('Step 1'!$C$7,0),F781&gt;='Step 1'!$C$7),"Yes","No")</f>
        <v>No</v>
      </c>
      <c r="J781" s="23" t="str">
        <f>IF(I781="Yes",IF(COUNTIFS($B$21:$B781,B781,$I$21:$I781,"Yes")=1,"Yes",""),"")</f>
        <v/>
      </c>
      <c r="K781" s="23" t="str">
        <f>IF(J781="Yes",IF(COUNTIFS($B:$B,B781,$F:$F,"&gt;="&amp;'Step 1'!$C$8)&gt;0,"Retained","Churned"),"")</f>
        <v/>
      </c>
      <c r="L781" s="24">
        <f>_xlfn.MINIFS($E:$E,$B:$B,B781)</f>
        <v>44632</v>
      </c>
      <c r="M781" s="24" t="str">
        <f>INDEX($C:$C,MATCH($L781,$E:$E,0))</f>
        <v>Enterprise</v>
      </c>
      <c r="N781" s="24" t="str">
        <f>INDEX($D:$D,MATCH($L781,$E:$E,0))</f>
        <v>Monthly</v>
      </c>
      <c r="O781" s="23" t="str">
        <f>INDEX('Step 2-12'!$W:$W,MATCH('Step 2-12'!$B781,'Step 2-12'!$R:$R,0))</f>
        <v>Tech</v>
      </c>
      <c r="P781" s="23" t="str">
        <f>INDEX('Step 2-12'!$Z:$Z,MATCH('Step 2-12'!$B781,'Step 2-12'!$R:$R,0))</f>
        <v>Content</v>
      </c>
      <c r="AG781" t="s">
        <v>2573</v>
      </c>
      <c r="AH781" t="s">
        <v>564</v>
      </c>
      <c r="AI781" t="s">
        <v>568</v>
      </c>
      <c r="AJ781" s="1">
        <v>45468</v>
      </c>
      <c r="AK781" t="s">
        <v>86</v>
      </c>
      <c r="AL781" t="s">
        <v>18</v>
      </c>
      <c r="AM781">
        <v>315</v>
      </c>
      <c r="AN781">
        <v>267.75</v>
      </c>
      <c r="AO781" s="24" t="str">
        <f>INDEX('Step 2-12'!$Z:$Z,MATCH('Step 2-12'!$AH781,'Step 2-12'!$R:$R,0))</f>
        <v>Paid Search</v>
      </c>
      <c r="AP781" s="24" t="str">
        <f>INDEX('Step 2-12'!$V:$V,MATCH('Step 2-12'!$AH781,'Step 2-12'!$R:$R,0))</f>
        <v>North America</v>
      </c>
      <c r="AQ781" s="24" t="str">
        <f>INDEX('Step 2-12'!$W:$W,MATCH('Step 2-12'!$AH781,'Step 2-12'!$R:$R,0))</f>
        <v>Education</v>
      </c>
      <c r="AR781" s="24" t="str">
        <f>INDEX('Step 2-12'!$X:$X,MATCH('Step 2-12'!$AH781,'Step 2-12'!$R:$R,0))</f>
        <v>SMBs</v>
      </c>
      <c r="AS781" s="23" t="str">
        <f>INDEX('Step 2-12'!$AA:$AA,MATCH('Step 2-12'!$AH781,'Step 2-12'!$R:$R,0))</f>
        <v>Enterprise</v>
      </c>
      <c r="AT781" s="23" t="str">
        <f>INDEX('Step 2-12'!$AB:$AB,MATCH('Step 2-12'!$AH781,'Step 2-12'!$R:$R,0))</f>
        <v>Annual</v>
      </c>
      <c r="AU781" s="23" t="str">
        <f>INDEX($J$20:$J$1603,MATCH($AH781,$B$20:$B$1603,0))</f>
        <v/>
      </c>
    </row>
    <row r="782" spans="1:47" x14ac:dyDescent="0.25">
      <c r="A782" t="s">
        <v>875</v>
      </c>
      <c r="B782" t="s">
        <v>874</v>
      </c>
      <c r="C782" t="s">
        <v>86</v>
      </c>
      <c r="D782" t="s">
        <v>18</v>
      </c>
      <c r="E782" s="1">
        <v>44663</v>
      </c>
      <c r="F782" s="1">
        <v>44693</v>
      </c>
      <c r="G782" t="s">
        <v>55</v>
      </c>
      <c r="H782">
        <v>315</v>
      </c>
      <c r="I782" s="23" t="str">
        <f>IF(AND(E782&lt;=EOMONTH('Step 1'!$C$7,0),F782&gt;='Step 1'!$C$7),"Yes","No")</f>
        <v>No</v>
      </c>
      <c r="J782" s="23" t="str">
        <f>IF(I782="Yes",IF(COUNTIFS($B$21:$B782,B782,$I$21:$I782,"Yes")=1,"Yes",""),"")</f>
        <v/>
      </c>
      <c r="K782" s="23" t="str">
        <f>IF(J782="Yes",IF(COUNTIFS($B:$B,B782,$F:$F,"&gt;="&amp;'Step 1'!$C$8)&gt;0,"Retained","Churned"),"")</f>
        <v/>
      </c>
      <c r="L782" s="24">
        <f>_xlfn.MINIFS($E:$E,$B:$B,B782)</f>
        <v>44632</v>
      </c>
      <c r="M782" s="24" t="str">
        <f>INDEX($C:$C,MATCH($L782,$E:$E,0))</f>
        <v>Enterprise</v>
      </c>
      <c r="N782" s="24" t="str">
        <f>INDEX($D:$D,MATCH($L782,$E:$E,0))</f>
        <v>Monthly</v>
      </c>
      <c r="O782" s="23" t="str">
        <f>INDEX('Step 2-12'!$W:$W,MATCH('Step 2-12'!$B782,'Step 2-12'!$R:$R,0))</f>
        <v>Tech</v>
      </c>
      <c r="P782" s="23" t="str">
        <f>INDEX('Step 2-12'!$Z:$Z,MATCH('Step 2-12'!$B782,'Step 2-12'!$R:$R,0))</f>
        <v>Content</v>
      </c>
      <c r="AG782" t="s">
        <v>2574</v>
      </c>
      <c r="AH782" t="s">
        <v>564</v>
      </c>
      <c r="AI782" t="s">
        <v>568</v>
      </c>
      <c r="AJ782" s="1">
        <v>45498</v>
      </c>
      <c r="AK782" t="s">
        <v>86</v>
      </c>
      <c r="AL782" t="s">
        <v>18</v>
      </c>
      <c r="AM782">
        <v>315</v>
      </c>
      <c r="AN782">
        <v>267.75</v>
      </c>
      <c r="AO782" s="24" t="str">
        <f>INDEX('Step 2-12'!$Z:$Z,MATCH('Step 2-12'!$AH782,'Step 2-12'!$R:$R,0))</f>
        <v>Paid Search</v>
      </c>
      <c r="AP782" s="24" t="str">
        <f>INDEX('Step 2-12'!$V:$V,MATCH('Step 2-12'!$AH782,'Step 2-12'!$R:$R,0))</f>
        <v>North America</v>
      </c>
      <c r="AQ782" s="24" t="str">
        <f>INDEX('Step 2-12'!$W:$W,MATCH('Step 2-12'!$AH782,'Step 2-12'!$R:$R,0))</f>
        <v>Education</v>
      </c>
      <c r="AR782" s="24" t="str">
        <f>INDEX('Step 2-12'!$X:$X,MATCH('Step 2-12'!$AH782,'Step 2-12'!$R:$R,0))</f>
        <v>SMBs</v>
      </c>
      <c r="AS782" s="23" t="str">
        <f>INDEX('Step 2-12'!$AA:$AA,MATCH('Step 2-12'!$AH782,'Step 2-12'!$R:$R,0))</f>
        <v>Enterprise</v>
      </c>
      <c r="AT782" s="23" t="str">
        <f>INDEX('Step 2-12'!$AB:$AB,MATCH('Step 2-12'!$AH782,'Step 2-12'!$R:$R,0))</f>
        <v>Annual</v>
      </c>
      <c r="AU782" s="23" t="str">
        <f>INDEX($J$20:$J$1603,MATCH($AH782,$B$20:$B$1603,0))</f>
        <v/>
      </c>
    </row>
    <row r="783" spans="1:47" x14ac:dyDescent="0.25">
      <c r="A783" t="s">
        <v>876</v>
      </c>
      <c r="B783" t="s">
        <v>874</v>
      </c>
      <c r="C783" t="s">
        <v>50</v>
      </c>
      <c r="D783" t="s">
        <v>18</v>
      </c>
      <c r="E783" s="1">
        <v>44694</v>
      </c>
      <c r="F783" s="1">
        <v>44724</v>
      </c>
      <c r="G783" t="s">
        <v>19</v>
      </c>
      <c r="H783">
        <v>135</v>
      </c>
      <c r="I783" s="23" t="str">
        <f>IF(AND(E783&lt;=EOMONTH('Step 1'!$C$7,0),F783&gt;='Step 1'!$C$7),"Yes","No")</f>
        <v>No</v>
      </c>
      <c r="J783" s="23" t="str">
        <f>IF(I783="Yes",IF(COUNTIFS($B$21:$B783,B783,$I$21:$I783,"Yes")=1,"Yes",""),"")</f>
        <v/>
      </c>
      <c r="K783" s="23" t="str">
        <f>IF(J783="Yes",IF(COUNTIFS($B:$B,B783,$F:$F,"&gt;="&amp;'Step 1'!$C$8)&gt;0,"Retained","Churned"),"")</f>
        <v/>
      </c>
      <c r="L783" s="24">
        <f>_xlfn.MINIFS($E:$E,$B:$B,B783)</f>
        <v>44632</v>
      </c>
      <c r="M783" s="24" t="str">
        <f>INDEX($C:$C,MATCH($L783,$E:$E,0))</f>
        <v>Enterprise</v>
      </c>
      <c r="N783" s="24" t="str">
        <f>INDEX($D:$D,MATCH($L783,$E:$E,0))</f>
        <v>Monthly</v>
      </c>
      <c r="O783" s="23" t="str">
        <f>INDEX('Step 2-12'!$W:$W,MATCH('Step 2-12'!$B783,'Step 2-12'!$R:$R,0))</f>
        <v>Tech</v>
      </c>
      <c r="P783" s="23" t="str">
        <f>INDEX('Step 2-12'!$Z:$Z,MATCH('Step 2-12'!$B783,'Step 2-12'!$R:$R,0))</f>
        <v>Content</v>
      </c>
      <c r="AG783" t="s">
        <v>2575</v>
      </c>
      <c r="AH783" t="s">
        <v>564</v>
      </c>
      <c r="AI783" t="s">
        <v>569</v>
      </c>
      <c r="AJ783" s="1">
        <v>45499</v>
      </c>
      <c r="AK783" t="s">
        <v>86</v>
      </c>
      <c r="AL783" t="s">
        <v>18</v>
      </c>
      <c r="AM783">
        <v>315</v>
      </c>
      <c r="AN783">
        <v>267.75</v>
      </c>
      <c r="AO783" s="24" t="str">
        <f>INDEX('Step 2-12'!$Z:$Z,MATCH('Step 2-12'!$AH783,'Step 2-12'!$R:$R,0))</f>
        <v>Paid Search</v>
      </c>
      <c r="AP783" s="24" t="str">
        <f>INDEX('Step 2-12'!$V:$V,MATCH('Step 2-12'!$AH783,'Step 2-12'!$R:$R,0))</f>
        <v>North America</v>
      </c>
      <c r="AQ783" s="24" t="str">
        <f>INDEX('Step 2-12'!$W:$W,MATCH('Step 2-12'!$AH783,'Step 2-12'!$R:$R,0))</f>
        <v>Education</v>
      </c>
      <c r="AR783" s="24" t="str">
        <f>INDEX('Step 2-12'!$X:$X,MATCH('Step 2-12'!$AH783,'Step 2-12'!$R:$R,0))</f>
        <v>SMBs</v>
      </c>
      <c r="AS783" s="23" t="str">
        <f>INDEX('Step 2-12'!$AA:$AA,MATCH('Step 2-12'!$AH783,'Step 2-12'!$R:$R,0))</f>
        <v>Enterprise</v>
      </c>
      <c r="AT783" s="23" t="str">
        <f>INDEX('Step 2-12'!$AB:$AB,MATCH('Step 2-12'!$AH783,'Step 2-12'!$R:$R,0))</f>
        <v>Annual</v>
      </c>
      <c r="AU783" s="23" t="str">
        <f>INDEX($J$20:$J$1603,MATCH($AH783,$B$20:$B$1603,0))</f>
        <v/>
      </c>
    </row>
    <row r="784" spans="1:47" x14ac:dyDescent="0.25">
      <c r="A784" t="s">
        <v>877</v>
      </c>
      <c r="B784" t="s">
        <v>874</v>
      </c>
      <c r="C784" t="s">
        <v>50</v>
      </c>
      <c r="D784" t="s">
        <v>18</v>
      </c>
      <c r="E784" s="1">
        <v>44725</v>
      </c>
      <c r="F784" s="1">
        <v>44743</v>
      </c>
      <c r="G784" t="s">
        <v>47</v>
      </c>
      <c r="H784">
        <v>135</v>
      </c>
      <c r="I784" s="23" t="str">
        <f>IF(AND(E784&lt;=EOMONTH('Step 1'!$C$7,0),F784&gt;='Step 1'!$C$7),"Yes","No")</f>
        <v>No</v>
      </c>
      <c r="J784" s="23" t="str">
        <f>IF(I784="Yes",IF(COUNTIFS($B$21:$B784,B784,$I$21:$I784,"Yes")=1,"Yes",""),"")</f>
        <v/>
      </c>
      <c r="K784" s="23" t="str">
        <f>IF(J784="Yes",IF(COUNTIFS($B:$B,B784,$F:$F,"&gt;="&amp;'Step 1'!$C$8)&gt;0,"Retained","Churned"),"")</f>
        <v/>
      </c>
      <c r="L784" s="24">
        <f>_xlfn.MINIFS($E:$E,$B:$B,B784)</f>
        <v>44632</v>
      </c>
      <c r="M784" s="24" t="str">
        <f>INDEX($C:$C,MATCH($L784,$E:$E,0))</f>
        <v>Enterprise</v>
      </c>
      <c r="N784" s="24" t="str">
        <f>INDEX($D:$D,MATCH($L784,$E:$E,0))</f>
        <v>Monthly</v>
      </c>
      <c r="O784" s="23" t="str">
        <f>INDEX('Step 2-12'!$W:$W,MATCH('Step 2-12'!$B784,'Step 2-12'!$R:$R,0))</f>
        <v>Tech</v>
      </c>
      <c r="P784" s="23" t="str">
        <f>INDEX('Step 2-12'!$Z:$Z,MATCH('Step 2-12'!$B784,'Step 2-12'!$R:$R,0))</f>
        <v>Content</v>
      </c>
      <c r="AG784" t="s">
        <v>2576</v>
      </c>
      <c r="AH784" t="s">
        <v>564</v>
      </c>
      <c r="AI784" t="s">
        <v>570</v>
      </c>
      <c r="AJ784" s="1">
        <v>45530</v>
      </c>
      <c r="AK784" t="s">
        <v>86</v>
      </c>
      <c r="AL784" t="s">
        <v>18</v>
      </c>
      <c r="AM784">
        <v>315</v>
      </c>
      <c r="AN784">
        <v>267.75</v>
      </c>
      <c r="AO784" s="24" t="str">
        <f>INDEX('Step 2-12'!$Z:$Z,MATCH('Step 2-12'!$AH784,'Step 2-12'!$R:$R,0))</f>
        <v>Paid Search</v>
      </c>
      <c r="AP784" s="24" t="str">
        <f>INDEX('Step 2-12'!$V:$V,MATCH('Step 2-12'!$AH784,'Step 2-12'!$R:$R,0))</f>
        <v>North America</v>
      </c>
      <c r="AQ784" s="24" t="str">
        <f>INDEX('Step 2-12'!$W:$W,MATCH('Step 2-12'!$AH784,'Step 2-12'!$R:$R,0))</f>
        <v>Education</v>
      </c>
      <c r="AR784" s="24" t="str">
        <f>INDEX('Step 2-12'!$X:$X,MATCH('Step 2-12'!$AH784,'Step 2-12'!$R:$R,0))</f>
        <v>SMBs</v>
      </c>
      <c r="AS784" s="23" t="str">
        <f>INDEX('Step 2-12'!$AA:$AA,MATCH('Step 2-12'!$AH784,'Step 2-12'!$R:$R,0))</f>
        <v>Enterprise</v>
      </c>
      <c r="AT784" s="23" t="str">
        <f>INDEX('Step 2-12'!$AB:$AB,MATCH('Step 2-12'!$AH784,'Step 2-12'!$R:$R,0))</f>
        <v>Annual</v>
      </c>
      <c r="AU784" s="23" t="str">
        <f>INDEX($J$20:$J$1603,MATCH($AH784,$B$20:$B$1603,0))</f>
        <v/>
      </c>
    </row>
    <row r="785" spans="1:47" x14ac:dyDescent="0.25">
      <c r="A785" t="s">
        <v>878</v>
      </c>
      <c r="B785" t="s">
        <v>879</v>
      </c>
      <c r="C785" t="s">
        <v>17</v>
      </c>
      <c r="D785" t="s">
        <v>18</v>
      </c>
      <c r="E785" s="1">
        <v>45163</v>
      </c>
      <c r="F785" s="1">
        <v>45193</v>
      </c>
      <c r="G785" t="s">
        <v>19</v>
      </c>
      <c r="H785">
        <v>75</v>
      </c>
      <c r="I785" s="23" t="str">
        <f>IF(AND(E785&lt;=EOMONTH('Step 1'!$C$7,0),F785&gt;='Step 1'!$C$7),"Yes","No")</f>
        <v>No</v>
      </c>
      <c r="J785" s="23" t="str">
        <f>IF(I785="Yes",IF(COUNTIFS($B$21:$B785,B785,$I$21:$I785,"Yes")=1,"Yes",""),"")</f>
        <v/>
      </c>
      <c r="K785" s="23" t="str">
        <f>IF(J785="Yes",IF(COUNTIFS($B:$B,B785,$F:$F,"&gt;="&amp;'Step 1'!$C$8)&gt;0,"Retained","Churned"),"")</f>
        <v/>
      </c>
      <c r="L785" s="24">
        <f>_xlfn.MINIFS($E:$E,$B:$B,B785)</f>
        <v>45163</v>
      </c>
      <c r="M785" s="24" t="str">
        <f>INDEX($C:$C,MATCH($L785,$E:$E,0))</f>
        <v>Basic</v>
      </c>
      <c r="N785" s="24" t="str">
        <f>INDEX($D:$D,MATCH($L785,$E:$E,0))</f>
        <v>Monthly</v>
      </c>
      <c r="O785" s="23" t="str">
        <f>INDEX('Step 2-12'!$W:$W,MATCH('Step 2-12'!$B785,'Step 2-12'!$R:$R,0))</f>
        <v>Other</v>
      </c>
      <c r="P785" s="23" t="str">
        <f>INDEX('Step 2-12'!$Z:$Z,MATCH('Step 2-12'!$B785,'Step 2-12'!$R:$R,0))</f>
        <v>Social Media</v>
      </c>
      <c r="AG785" t="s">
        <v>2577</v>
      </c>
      <c r="AH785" t="s">
        <v>564</v>
      </c>
      <c r="AI785" t="s">
        <v>571</v>
      </c>
      <c r="AJ785" s="1">
        <v>45561</v>
      </c>
      <c r="AK785" t="s">
        <v>50</v>
      </c>
      <c r="AL785" t="s">
        <v>18</v>
      </c>
      <c r="AM785">
        <v>135</v>
      </c>
      <c r="AN785">
        <v>110.7</v>
      </c>
      <c r="AO785" s="24" t="str">
        <f>INDEX('Step 2-12'!$Z:$Z,MATCH('Step 2-12'!$AH785,'Step 2-12'!$R:$R,0))</f>
        <v>Paid Search</v>
      </c>
      <c r="AP785" s="24" t="str">
        <f>INDEX('Step 2-12'!$V:$V,MATCH('Step 2-12'!$AH785,'Step 2-12'!$R:$R,0))</f>
        <v>North America</v>
      </c>
      <c r="AQ785" s="24" t="str">
        <f>INDEX('Step 2-12'!$W:$W,MATCH('Step 2-12'!$AH785,'Step 2-12'!$R:$R,0))</f>
        <v>Education</v>
      </c>
      <c r="AR785" s="24" t="str">
        <f>INDEX('Step 2-12'!$X:$X,MATCH('Step 2-12'!$AH785,'Step 2-12'!$R:$R,0))</f>
        <v>SMBs</v>
      </c>
      <c r="AS785" s="23" t="str">
        <f>INDEX('Step 2-12'!$AA:$AA,MATCH('Step 2-12'!$AH785,'Step 2-12'!$R:$R,0))</f>
        <v>Enterprise</v>
      </c>
      <c r="AT785" s="23" t="str">
        <f>INDEX('Step 2-12'!$AB:$AB,MATCH('Step 2-12'!$AH785,'Step 2-12'!$R:$R,0))</f>
        <v>Annual</v>
      </c>
      <c r="AU785" s="23" t="str">
        <f>INDEX($J$20:$J$1603,MATCH($AH785,$B$20:$B$1603,0))</f>
        <v/>
      </c>
    </row>
    <row r="786" spans="1:47" x14ac:dyDescent="0.25">
      <c r="A786" t="s">
        <v>880</v>
      </c>
      <c r="B786" t="s">
        <v>879</v>
      </c>
      <c r="C786" t="s">
        <v>17</v>
      </c>
      <c r="D786" t="s">
        <v>18</v>
      </c>
      <c r="E786" s="1">
        <v>45194</v>
      </c>
      <c r="F786" s="1">
        <v>45224</v>
      </c>
      <c r="G786" t="s">
        <v>19</v>
      </c>
      <c r="H786">
        <v>75</v>
      </c>
      <c r="I786" s="23" t="str">
        <f>IF(AND(E786&lt;=EOMONTH('Step 1'!$C$7,0),F786&gt;='Step 1'!$C$7),"Yes","No")</f>
        <v>No</v>
      </c>
      <c r="J786" s="23" t="str">
        <f>IF(I786="Yes",IF(COUNTIFS($B$21:$B786,B786,$I$21:$I786,"Yes")=1,"Yes",""),"")</f>
        <v/>
      </c>
      <c r="K786" s="23" t="str">
        <f>IF(J786="Yes",IF(COUNTIFS($B:$B,B786,$F:$F,"&gt;="&amp;'Step 1'!$C$8)&gt;0,"Retained","Churned"),"")</f>
        <v/>
      </c>
      <c r="L786" s="24">
        <f>_xlfn.MINIFS($E:$E,$B:$B,B786)</f>
        <v>45163</v>
      </c>
      <c r="M786" s="24" t="str">
        <f>INDEX($C:$C,MATCH($L786,$E:$E,0))</f>
        <v>Basic</v>
      </c>
      <c r="N786" s="24" t="str">
        <f>INDEX($D:$D,MATCH($L786,$E:$E,0))</f>
        <v>Monthly</v>
      </c>
      <c r="O786" s="23" t="str">
        <f>INDEX('Step 2-12'!$W:$W,MATCH('Step 2-12'!$B786,'Step 2-12'!$R:$R,0))</f>
        <v>Other</v>
      </c>
      <c r="P786" s="23" t="str">
        <f>INDEX('Step 2-12'!$Z:$Z,MATCH('Step 2-12'!$B786,'Step 2-12'!$R:$R,0))</f>
        <v>Social Media</v>
      </c>
      <c r="AG786" t="s">
        <v>2578</v>
      </c>
      <c r="AH786" t="s">
        <v>564</v>
      </c>
      <c r="AI786" t="s">
        <v>571</v>
      </c>
      <c r="AJ786" s="1">
        <v>45591</v>
      </c>
      <c r="AK786" t="s">
        <v>50</v>
      </c>
      <c r="AL786" t="s">
        <v>18</v>
      </c>
      <c r="AM786">
        <v>135</v>
      </c>
      <c r="AN786">
        <v>110.7</v>
      </c>
      <c r="AO786" s="24" t="str">
        <f>INDEX('Step 2-12'!$Z:$Z,MATCH('Step 2-12'!$AH786,'Step 2-12'!$R:$R,0))</f>
        <v>Paid Search</v>
      </c>
      <c r="AP786" s="24" t="str">
        <f>INDEX('Step 2-12'!$V:$V,MATCH('Step 2-12'!$AH786,'Step 2-12'!$R:$R,0))</f>
        <v>North America</v>
      </c>
      <c r="AQ786" s="24" t="str">
        <f>INDEX('Step 2-12'!$W:$W,MATCH('Step 2-12'!$AH786,'Step 2-12'!$R:$R,0))</f>
        <v>Education</v>
      </c>
      <c r="AR786" s="24" t="str">
        <f>INDEX('Step 2-12'!$X:$X,MATCH('Step 2-12'!$AH786,'Step 2-12'!$R:$R,0))</f>
        <v>SMBs</v>
      </c>
      <c r="AS786" s="23" t="str">
        <f>INDEX('Step 2-12'!$AA:$AA,MATCH('Step 2-12'!$AH786,'Step 2-12'!$R:$R,0))</f>
        <v>Enterprise</v>
      </c>
      <c r="AT786" s="23" t="str">
        <f>INDEX('Step 2-12'!$AB:$AB,MATCH('Step 2-12'!$AH786,'Step 2-12'!$R:$R,0))</f>
        <v>Annual</v>
      </c>
      <c r="AU786" s="23" t="str">
        <f>INDEX($J$20:$J$1603,MATCH($AH786,$B$20:$B$1603,0))</f>
        <v/>
      </c>
    </row>
    <row r="787" spans="1:47" x14ac:dyDescent="0.25">
      <c r="A787" t="s">
        <v>881</v>
      </c>
      <c r="B787" t="s">
        <v>879</v>
      </c>
      <c r="C787" t="s">
        <v>17</v>
      </c>
      <c r="D787" t="s">
        <v>18</v>
      </c>
      <c r="E787" s="1">
        <v>45225</v>
      </c>
      <c r="F787" s="1">
        <v>45255</v>
      </c>
      <c r="G787" t="s">
        <v>19</v>
      </c>
      <c r="H787">
        <v>75</v>
      </c>
      <c r="I787" s="23" t="str">
        <f>IF(AND(E787&lt;=EOMONTH('Step 1'!$C$7,0),F787&gt;='Step 1'!$C$7),"Yes","No")</f>
        <v>No</v>
      </c>
      <c r="J787" s="23" t="str">
        <f>IF(I787="Yes",IF(COUNTIFS($B$21:$B787,B787,$I$21:$I787,"Yes")=1,"Yes",""),"")</f>
        <v/>
      </c>
      <c r="K787" s="23" t="str">
        <f>IF(J787="Yes",IF(COUNTIFS($B:$B,B787,$F:$F,"&gt;="&amp;'Step 1'!$C$8)&gt;0,"Retained","Churned"),"")</f>
        <v/>
      </c>
      <c r="L787" s="24">
        <f>_xlfn.MINIFS($E:$E,$B:$B,B787)</f>
        <v>45163</v>
      </c>
      <c r="M787" s="24" t="str">
        <f>INDEX($C:$C,MATCH($L787,$E:$E,0))</f>
        <v>Basic</v>
      </c>
      <c r="N787" s="24" t="str">
        <f>INDEX($D:$D,MATCH($L787,$E:$E,0))</f>
        <v>Monthly</v>
      </c>
      <c r="O787" s="23" t="str">
        <f>INDEX('Step 2-12'!$W:$W,MATCH('Step 2-12'!$B787,'Step 2-12'!$R:$R,0))</f>
        <v>Other</v>
      </c>
      <c r="P787" s="23" t="str">
        <f>INDEX('Step 2-12'!$Z:$Z,MATCH('Step 2-12'!$B787,'Step 2-12'!$R:$R,0))</f>
        <v>Social Media</v>
      </c>
      <c r="AG787" t="s">
        <v>2579</v>
      </c>
      <c r="AH787" t="s">
        <v>564</v>
      </c>
      <c r="AI787" t="s">
        <v>572</v>
      </c>
      <c r="AJ787" s="1">
        <v>45592</v>
      </c>
      <c r="AK787" t="s">
        <v>50</v>
      </c>
      <c r="AL787" t="s">
        <v>18</v>
      </c>
      <c r="AM787">
        <v>135</v>
      </c>
      <c r="AN787">
        <v>110.7</v>
      </c>
      <c r="AO787" s="24" t="str">
        <f>INDEX('Step 2-12'!$Z:$Z,MATCH('Step 2-12'!$AH787,'Step 2-12'!$R:$R,0))</f>
        <v>Paid Search</v>
      </c>
      <c r="AP787" s="24" t="str">
        <f>INDEX('Step 2-12'!$V:$V,MATCH('Step 2-12'!$AH787,'Step 2-12'!$R:$R,0))</f>
        <v>North America</v>
      </c>
      <c r="AQ787" s="24" t="str">
        <f>INDEX('Step 2-12'!$W:$W,MATCH('Step 2-12'!$AH787,'Step 2-12'!$R:$R,0))</f>
        <v>Education</v>
      </c>
      <c r="AR787" s="24" t="str">
        <f>INDEX('Step 2-12'!$X:$X,MATCH('Step 2-12'!$AH787,'Step 2-12'!$R:$R,0))</f>
        <v>SMBs</v>
      </c>
      <c r="AS787" s="23" t="str">
        <f>INDEX('Step 2-12'!$AA:$AA,MATCH('Step 2-12'!$AH787,'Step 2-12'!$R:$R,0))</f>
        <v>Enterprise</v>
      </c>
      <c r="AT787" s="23" t="str">
        <f>INDEX('Step 2-12'!$AB:$AB,MATCH('Step 2-12'!$AH787,'Step 2-12'!$R:$R,0))</f>
        <v>Annual</v>
      </c>
      <c r="AU787" s="23" t="str">
        <f>INDEX($J$20:$J$1603,MATCH($AH787,$B$20:$B$1603,0))</f>
        <v/>
      </c>
    </row>
    <row r="788" spans="1:47" x14ac:dyDescent="0.25">
      <c r="A788" t="s">
        <v>882</v>
      </c>
      <c r="B788" t="s">
        <v>879</v>
      </c>
      <c r="C788" t="s">
        <v>17</v>
      </c>
      <c r="D788" t="s">
        <v>18</v>
      </c>
      <c r="E788" s="1">
        <v>45256</v>
      </c>
      <c r="F788" s="1">
        <v>45286</v>
      </c>
      <c r="G788" t="s">
        <v>19</v>
      </c>
      <c r="H788">
        <v>75</v>
      </c>
      <c r="I788" s="23" t="str">
        <f>IF(AND(E788&lt;=EOMONTH('Step 1'!$C$7,0),F788&gt;='Step 1'!$C$7),"Yes","No")</f>
        <v>No</v>
      </c>
      <c r="J788" s="23" t="str">
        <f>IF(I788="Yes",IF(COUNTIFS($B$21:$B788,B788,$I$21:$I788,"Yes")=1,"Yes",""),"")</f>
        <v/>
      </c>
      <c r="K788" s="23" t="str">
        <f>IF(J788="Yes",IF(COUNTIFS($B:$B,B788,$F:$F,"&gt;="&amp;'Step 1'!$C$8)&gt;0,"Retained","Churned"),"")</f>
        <v/>
      </c>
      <c r="L788" s="24">
        <f>_xlfn.MINIFS($E:$E,$B:$B,B788)</f>
        <v>45163</v>
      </c>
      <c r="M788" s="24" t="str">
        <f>INDEX($C:$C,MATCH($L788,$E:$E,0))</f>
        <v>Basic</v>
      </c>
      <c r="N788" s="24" t="str">
        <f>INDEX($D:$D,MATCH($L788,$E:$E,0))</f>
        <v>Monthly</v>
      </c>
      <c r="O788" s="23" t="str">
        <f>INDEX('Step 2-12'!$W:$W,MATCH('Step 2-12'!$B788,'Step 2-12'!$R:$R,0))</f>
        <v>Other</v>
      </c>
      <c r="P788" s="23" t="str">
        <f>INDEX('Step 2-12'!$Z:$Z,MATCH('Step 2-12'!$B788,'Step 2-12'!$R:$R,0))</f>
        <v>Social Media</v>
      </c>
      <c r="AG788" t="s">
        <v>2580</v>
      </c>
      <c r="AH788" t="s">
        <v>564</v>
      </c>
      <c r="AI788" t="s">
        <v>573</v>
      </c>
      <c r="AJ788" s="1">
        <v>45623</v>
      </c>
      <c r="AK788" t="s">
        <v>50</v>
      </c>
      <c r="AL788" t="s">
        <v>18</v>
      </c>
      <c r="AM788">
        <v>135</v>
      </c>
      <c r="AN788">
        <v>110.7</v>
      </c>
      <c r="AO788" s="24" t="str">
        <f>INDEX('Step 2-12'!$Z:$Z,MATCH('Step 2-12'!$AH788,'Step 2-12'!$R:$R,0))</f>
        <v>Paid Search</v>
      </c>
      <c r="AP788" s="24" t="str">
        <f>INDEX('Step 2-12'!$V:$V,MATCH('Step 2-12'!$AH788,'Step 2-12'!$R:$R,0))</f>
        <v>North America</v>
      </c>
      <c r="AQ788" s="24" t="str">
        <f>INDEX('Step 2-12'!$W:$W,MATCH('Step 2-12'!$AH788,'Step 2-12'!$R:$R,0))</f>
        <v>Education</v>
      </c>
      <c r="AR788" s="24" t="str">
        <f>INDEX('Step 2-12'!$X:$X,MATCH('Step 2-12'!$AH788,'Step 2-12'!$R:$R,0))</f>
        <v>SMBs</v>
      </c>
      <c r="AS788" s="23" t="str">
        <f>INDEX('Step 2-12'!$AA:$AA,MATCH('Step 2-12'!$AH788,'Step 2-12'!$R:$R,0))</f>
        <v>Enterprise</v>
      </c>
      <c r="AT788" s="23" t="str">
        <f>INDEX('Step 2-12'!$AB:$AB,MATCH('Step 2-12'!$AH788,'Step 2-12'!$R:$R,0))</f>
        <v>Annual</v>
      </c>
      <c r="AU788" s="23" t="str">
        <f>INDEX($J$20:$J$1603,MATCH($AH788,$B$20:$B$1603,0))</f>
        <v/>
      </c>
    </row>
    <row r="789" spans="1:47" x14ac:dyDescent="0.25">
      <c r="A789" t="s">
        <v>883</v>
      </c>
      <c r="B789" t="s">
        <v>879</v>
      </c>
      <c r="C789" t="s">
        <v>17</v>
      </c>
      <c r="D789" t="s">
        <v>18</v>
      </c>
      <c r="E789" s="1">
        <v>45287</v>
      </c>
      <c r="F789" s="1">
        <v>45317</v>
      </c>
      <c r="G789" t="s">
        <v>19</v>
      </c>
      <c r="H789">
        <v>75</v>
      </c>
      <c r="I789" s="23" t="str">
        <f>IF(AND(E789&lt;=EOMONTH('Step 1'!$C$7,0),F789&gt;='Step 1'!$C$7),"Yes","No")</f>
        <v>No</v>
      </c>
      <c r="J789" s="23" t="str">
        <f>IF(I789="Yes",IF(COUNTIFS($B$21:$B789,B789,$I$21:$I789,"Yes")=1,"Yes",""),"")</f>
        <v/>
      </c>
      <c r="K789" s="23" t="str">
        <f>IF(J789="Yes",IF(COUNTIFS($B:$B,B789,$F:$F,"&gt;="&amp;'Step 1'!$C$8)&gt;0,"Retained","Churned"),"")</f>
        <v/>
      </c>
      <c r="L789" s="24">
        <f>_xlfn.MINIFS($E:$E,$B:$B,B789)</f>
        <v>45163</v>
      </c>
      <c r="M789" s="24" t="str">
        <f>INDEX($C:$C,MATCH($L789,$E:$E,0))</f>
        <v>Basic</v>
      </c>
      <c r="N789" s="24" t="str">
        <f>INDEX($D:$D,MATCH($L789,$E:$E,0))</f>
        <v>Monthly</v>
      </c>
      <c r="O789" s="23" t="str">
        <f>INDEX('Step 2-12'!$W:$W,MATCH('Step 2-12'!$B789,'Step 2-12'!$R:$R,0))</f>
        <v>Other</v>
      </c>
      <c r="P789" s="23" t="str">
        <f>INDEX('Step 2-12'!$Z:$Z,MATCH('Step 2-12'!$B789,'Step 2-12'!$R:$R,0))</f>
        <v>Social Media</v>
      </c>
      <c r="AG789" t="s">
        <v>2581</v>
      </c>
      <c r="AH789" t="s">
        <v>564</v>
      </c>
      <c r="AI789" t="s">
        <v>573</v>
      </c>
      <c r="AJ789" s="1">
        <v>45653</v>
      </c>
      <c r="AK789" t="s">
        <v>50</v>
      </c>
      <c r="AL789" t="s">
        <v>18</v>
      </c>
      <c r="AM789">
        <v>135</v>
      </c>
      <c r="AN789">
        <v>110.7</v>
      </c>
      <c r="AO789" s="24" t="str">
        <f>INDEX('Step 2-12'!$Z:$Z,MATCH('Step 2-12'!$AH789,'Step 2-12'!$R:$R,0))</f>
        <v>Paid Search</v>
      </c>
      <c r="AP789" s="24" t="str">
        <f>INDEX('Step 2-12'!$V:$V,MATCH('Step 2-12'!$AH789,'Step 2-12'!$R:$R,0))</f>
        <v>North America</v>
      </c>
      <c r="AQ789" s="24" t="str">
        <f>INDEX('Step 2-12'!$W:$W,MATCH('Step 2-12'!$AH789,'Step 2-12'!$R:$R,0))</f>
        <v>Education</v>
      </c>
      <c r="AR789" s="24" t="str">
        <f>INDEX('Step 2-12'!$X:$X,MATCH('Step 2-12'!$AH789,'Step 2-12'!$R:$R,0))</f>
        <v>SMBs</v>
      </c>
      <c r="AS789" s="23" t="str">
        <f>INDEX('Step 2-12'!$AA:$AA,MATCH('Step 2-12'!$AH789,'Step 2-12'!$R:$R,0))</f>
        <v>Enterprise</v>
      </c>
      <c r="AT789" s="23" t="str">
        <f>INDEX('Step 2-12'!$AB:$AB,MATCH('Step 2-12'!$AH789,'Step 2-12'!$R:$R,0))</f>
        <v>Annual</v>
      </c>
      <c r="AU789" s="23" t="str">
        <f>INDEX($J$20:$J$1603,MATCH($AH789,$B$20:$B$1603,0))</f>
        <v/>
      </c>
    </row>
    <row r="790" spans="1:47" x14ac:dyDescent="0.25">
      <c r="A790" t="s">
        <v>884</v>
      </c>
      <c r="B790" t="s">
        <v>879</v>
      </c>
      <c r="C790" t="s">
        <v>17</v>
      </c>
      <c r="D790" t="s">
        <v>18</v>
      </c>
      <c r="E790" s="1">
        <v>45318</v>
      </c>
      <c r="F790" s="1">
        <v>45348</v>
      </c>
      <c r="G790" t="s">
        <v>19</v>
      </c>
      <c r="H790">
        <v>75</v>
      </c>
      <c r="I790" s="23" t="str">
        <f>IF(AND(E790&lt;=EOMONTH('Step 1'!$C$7,0),F790&gt;='Step 1'!$C$7),"Yes","No")</f>
        <v>No</v>
      </c>
      <c r="J790" s="23" t="str">
        <f>IF(I790="Yes",IF(COUNTIFS($B$21:$B790,B790,$I$21:$I790,"Yes")=1,"Yes",""),"")</f>
        <v/>
      </c>
      <c r="K790" s="23" t="str">
        <f>IF(J790="Yes",IF(COUNTIFS($B:$B,B790,$F:$F,"&gt;="&amp;'Step 1'!$C$8)&gt;0,"Retained","Churned"),"")</f>
        <v/>
      </c>
      <c r="L790" s="24">
        <f>_xlfn.MINIFS($E:$E,$B:$B,B790)</f>
        <v>45163</v>
      </c>
      <c r="M790" s="24" t="str">
        <f>INDEX($C:$C,MATCH($L790,$E:$E,0))</f>
        <v>Basic</v>
      </c>
      <c r="N790" s="24" t="str">
        <f>INDEX($D:$D,MATCH($L790,$E:$E,0))</f>
        <v>Monthly</v>
      </c>
      <c r="O790" s="23" t="str">
        <f>INDEX('Step 2-12'!$W:$W,MATCH('Step 2-12'!$B790,'Step 2-12'!$R:$R,0))</f>
        <v>Other</v>
      </c>
      <c r="P790" s="23" t="str">
        <f>INDEX('Step 2-12'!$Z:$Z,MATCH('Step 2-12'!$B790,'Step 2-12'!$R:$R,0))</f>
        <v>Social Media</v>
      </c>
      <c r="AG790" t="s">
        <v>2582</v>
      </c>
      <c r="AH790" t="s">
        <v>564</v>
      </c>
      <c r="AI790" t="s">
        <v>574</v>
      </c>
      <c r="AJ790" s="1">
        <v>45654</v>
      </c>
      <c r="AK790" t="s">
        <v>50</v>
      </c>
      <c r="AL790" t="s">
        <v>18</v>
      </c>
      <c r="AM790">
        <v>135</v>
      </c>
      <c r="AN790">
        <v>110.7</v>
      </c>
      <c r="AO790" s="24" t="str">
        <f>INDEX('Step 2-12'!$Z:$Z,MATCH('Step 2-12'!$AH790,'Step 2-12'!$R:$R,0))</f>
        <v>Paid Search</v>
      </c>
      <c r="AP790" s="24" t="str">
        <f>INDEX('Step 2-12'!$V:$V,MATCH('Step 2-12'!$AH790,'Step 2-12'!$R:$R,0))</f>
        <v>North America</v>
      </c>
      <c r="AQ790" s="24" t="str">
        <f>INDEX('Step 2-12'!$W:$W,MATCH('Step 2-12'!$AH790,'Step 2-12'!$R:$R,0))</f>
        <v>Education</v>
      </c>
      <c r="AR790" s="24" t="str">
        <f>INDEX('Step 2-12'!$X:$X,MATCH('Step 2-12'!$AH790,'Step 2-12'!$R:$R,0))</f>
        <v>SMBs</v>
      </c>
      <c r="AS790" s="23" t="str">
        <f>INDEX('Step 2-12'!$AA:$AA,MATCH('Step 2-12'!$AH790,'Step 2-12'!$R:$R,0))</f>
        <v>Enterprise</v>
      </c>
      <c r="AT790" s="23" t="str">
        <f>INDEX('Step 2-12'!$AB:$AB,MATCH('Step 2-12'!$AH790,'Step 2-12'!$R:$R,0))</f>
        <v>Annual</v>
      </c>
      <c r="AU790" s="23" t="str">
        <f>INDEX($J$20:$J$1603,MATCH($AH790,$B$20:$B$1603,0))</f>
        <v/>
      </c>
    </row>
    <row r="791" spans="1:47" x14ac:dyDescent="0.25">
      <c r="A791" t="s">
        <v>885</v>
      </c>
      <c r="B791" t="s">
        <v>879</v>
      </c>
      <c r="C791" t="s">
        <v>17</v>
      </c>
      <c r="D791" t="s">
        <v>18</v>
      </c>
      <c r="E791" s="1">
        <v>45349</v>
      </c>
      <c r="F791" s="1">
        <v>45379</v>
      </c>
      <c r="G791" t="s">
        <v>19</v>
      </c>
      <c r="H791">
        <v>75</v>
      </c>
      <c r="I791" s="23" t="str">
        <f>IF(AND(E791&lt;=EOMONTH('Step 1'!$C$7,0),F791&gt;='Step 1'!$C$7),"Yes","No")</f>
        <v>No</v>
      </c>
      <c r="J791" s="23" t="str">
        <f>IF(I791="Yes",IF(COUNTIFS($B$21:$B791,B791,$I$21:$I791,"Yes")=1,"Yes",""),"")</f>
        <v/>
      </c>
      <c r="K791" s="23" t="str">
        <f>IF(J791="Yes",IF(COUNTIFS($B:$B,B791,$F:$F,"&gt;="&amp;'Step 1'!$C$8)&gt;0,"Retained","Churned"),"")</f>
        <v/>
      </c>
      <c r="L791" s="24">
        <f>_xlfn.MINIFS($E:$E,$B:$B,B791)</f>
        <v>45163</v>
      </c>
      <c r="M791" s="24" t="str">
        <f>INDEX($C:$C,MATCH($L791,$E:$E,0))</f>
        <v>Basic</v>
      </c>
      <c r="N791" s="24" t="str">
        <f>INDEX($D:$D,MATCH($L791,$E:$E,0))</f>
        <v>Monthly</v>
      </c>
      <c r="O791" s="23" t="str">
        <f>INDEX('Step 2-12'!$W:$W,MATCH('Step 2-12'!$B791,'Step 2-12'!$R:$R,0))</f>
        <v>Other</v>
      </c>
      <c r="P791" s="23" t="str">
        <f>INDEX('Step 2-12'!$Z:$Z,MATCH('Step 2-12'!$B791,'Step 2-12'!$R:$R,0))</f>
        <v>Social Media</v>
      </c>
      <c r="AG791" t="s">
        <v>2583</v>
      </c>
      <c r="AH791" t="s">
        <v>1388</v>
      </c>
      <c r="AI791" t="s">
        <v>1387</v>
      </c>
      <c r="AJ791" s="1">
        <v>44671</v>
      </c>
      <c r="AK791" t="s">
        <v>17</v>
      </c>
      <c r="AL791" t="s">
        <v>18</v>
      </c>
      <c r="AM791">
        <v>75</v>
      </c>
      <c r="AN791">
        <v>60</v>
      </c>
      <c r="AO791" s="24" t="str">
        <f>INDEX('Step 2-12'!$Z:$Z,MATCH('Step 2-12'!$AH791,'Step 2-12'!$R:$R,0))</f>
        <v>Paid Search</v>
      </c>
      <c r="AP791" s="24" t="str">
        <f>INDEX('Step 2-12'!$V:$V,MATCH('Step 2-12'!$AH791,'Step 2-12'!$R:$R,0))</f>
        <v>North America</v>
      </c>
      <c r="AQ791" s="24" t="str">
        <f>INDEX('Step 2-12'!$W:$W,MATCH('Step 2-12'!$AH791,'Step 2-12'!$R:$R,0))</f>
        <v>Tech</v>
      </c>
      <c r="AR791" s="24" t="str">
        <f>INDEX('Step 2-12'!$X:$X,MATCH('Step 2-12'!$AH791,'Step 2-12'!$R:$R,0))</f>
        <v>Mid-Market</v>
      </c>
      <c r="AS791" s="23" t="str">
        <f>INDEX('Step 2-12'!$AA:$AA,MATCH('Step 2-12'!$AH791,'Step 2-12'!$R:$R,0))</f>
        <v>Basic</v>
      </c>
      <c r="AT791" s="23" t="str">
        <f>INDEX('Step 2-12'!$AB:$AB,MATCH('Step 2-12'!$AH791,'Step 2-12'!$R:$R,0))</f>
        <v>Monthly</v>
      </c>
      <c r="AU791" s="23" t="str">
        <f>INDEX($J$20:$J$1603,MATCH($AH791,$B$20:$B$1603,0))</f>
        <v/>
      </c>
    </row>
    <row r="792" spans="1:47" x14ac:dyDescent="0.25">
      <c r="A792" t="s">
        <v>886</v>
      </c>
      <c r="B792" t="s">
        <v>879</v>
      </c>
      <c r="C792" t="s">
        <v>17</v>
      </c>
      <c r="D792" t="s">
        <v>18</v>
      </c>
      <c r="E792" s="1">
        <v>45380</v>
      </c>
      <c r="F792" s="1">
        <v>45410</v>
      </c>
      <c r="G792" t="s">
        <v>19</v>
      </c>
      <c r="H792">
        <v>75</v>
      </c>
      <c r="I792" s="23" t="str">
        <f>IF(AND(E792&lt;=EOMONTH('Step 1'!$C$7,0),F792&gt;='Step 1'!$C$7),"Yes","No")</f>
        <v>No</v>
      </c>
      <c r="J792" s="23" t="str">
        <f>IF(I792="Yes",IF(COUNTIFS($B$21:$B792,B792,$I$21:$I792,"Yes")=1,"Yes",""),"")</f>
        <v/>
      </c>
      <c r="K792" s="23" t="str">
        <f>IF(J792="Yes",IF(COUNTIFS($B:$B,B792,$F:$F,"&gt;="&amp;'Step 1'!$C$8)&gt;0,"Retained","Churned"),"")</f>
        <v/>
      </c>
      <c r="L792" s="24">
        <f>_xlfn.MINIFS($E:$E,$B:$B,B792)</f>
        <v>45163</v>
      </c>
      <c r="M792" s="24" t="str">
        <f>INDEX($C:$C,MATCH($L792,$E:$E,0))</f>
        <v>Basic</v>
      </c>
      <c r="N792" s="24" t="str">
        <f>INDEX($D:$D,MATCH($L792,$E:$E,0))</f>
        <v>Monthly</v>
      </c>
      <c r="O792" s="23" t="str">
        <f>INDEX('Step 2-12'!$W:$W,MATCH('Step 2-12'!$B792,'Step 2-12'!$R:$R,0))</f>
        <v>Other</v>
      </c>
      <c r="P792" s="23" t="str">
        <f>INDEX('Step 2-12'!$Z:$Z,MATCH('Step 2-12'!$B792,'Step 2-12'!$R:$R,0))</f>
        <v>Social Media</v>
      </c>
      <c r="AG792" t="s">
        <v>2584</v>
      </c>
      <c r="AH792" t="s">
        <v>1388</v>
      </c>
      <c r="AI792" t="s">
        <v>1387</v>
      </c>
      <c r="AJ792" s="1">
        <v>44701</v>
      </c>
      <c r="AK792" t="s">
        <v>17</v>
      </c>
      <c r="AL792" t="s">
        <v>18</v>
      </c>
      <c r="AM792">
        <v>75</v>
      </c>
      <c r="AN792">
        <v>60</v>
      </c>
      <c r="AO792" s="24" t="str">
        <f>INDEX('Step 2-12'!$Z:$Z,MATCH('Step 2-12'!$AH792,'Step 2-12'!$R:$R,0))</f>
        <v>Paid Search</v>
      </c>
      <c r="AP792" s="24" t="str">
        <f>INDEX('Step 2-12'!$V:$V,MATCH('Step 2-12'!$AH792,'Step 2-12'!$R:$R,0))</f>
        <v>North America</v>
      </c>
      <c r="AQ792" s="24" t="str">
        <f>INDEX('Step 2-12'!$W:$W,MATCH('Step 2-12'!$AH792,'Step 2-12'!$R:$R,0))</f>
        <v>Tech</v>
      </c>
      <c r="AR792" s="24" t="str">
        <f>INDEX('Step 2-12'!$X:$X,MATCH('Step 2-12'!$AH792,'Step 2-12'!$R:$R,0))</f>
        <v>Mid-Market</v>
      </c>
      <c r="AS792" s="23" t="str">
        <f>INDEX('Step 2-12'!$AA:$AA,MATCH('Step 2-12'!$AH792,'Step 2-12'!$R:$R,0))</f>
        <v>Basic</v>
      </c>
      <c r="AT792" s="23" t="str">
        <f>INDEX('Step 2-12'!$AB:$AB,MATCH('Step 2-12'!$AH792,'Step 2-12'!$R:$R,0))</f>
        <v>Monthly</v>
      </c>
      <c r="AU792" s="23" t="str">
        <f>INDEX($J$20:$J$1603,MATCH($AH792,$B$20:$B$1603,0))</f>
        <v/>
      </c>
    </row>
    <row r="793" spans="1:47" x14ac:dyDescent="0.25">
      <c r="A793" t="s">
        <v>887</v>
      </c>
      <c r="B793" t="s">
        <v>879</v>
      </c>
      <c r="C793" t="s">
        <v>17</v>
      </c>
      <c r="D793" t="s">
        <v>18</v>
      </c>
      <c r="E793" s="1">
        <v>45411</v>
      </c>
      <c r="F793" s="1">
        <v>45441</v>
      </c>
      <c r="G793" t="s">
        <v>19</v>
      </c>
      <c r="H793">
        <v>75</v>
      </c>
      <c r="I793" s="23" t="str">
        <f>IF(AND(E793&lt;=EOMONTH('Step 1'!$C$7,0),F793&gt;='Step 1'!$C$7),"Yes","No")</f>
        <v>No</v>
      </c>
      <c r="J793" s="23" t="str">
        <f>IF(I793="Yes",IF(COUNTIFS($B$21:$B793,B793,$I$21:$I793,"Yes")=1,"Yes",""),"")</f>
        <v/>
      </c>
      <c r="K793" s="23" t="str">
        <f>IF(J793="Yes",IF(COUNTIFS($B:$B,B793,$F:$F,"&gt;="&amp;'Step 1'!$C$8)&gt;0,"Retained","Churned"),"")</f>
        <v/>
      </c>
      <c r="L793" s="24">
        <f>_xlfn.MINIFS($E:$E,$B:$B,B793)</f>
        <v>45163</v>
      </c>
      <c r="M793" s="24" t="str">
        <f>INDEX($C:$C,MATCH($L793,$E:$E,0))</f>
        <v>Basic</v>
      </c>
      <c r="N793" s="24" t="str">
        <f>INDEX($D:$D,MATCH($L793,$E:$E,0))</f>
        <v>Monthly</v>
      </c>
      <c r="O793" s="23" t="str">
        <f>INDEX('Step 2-12'!$W:$W,MATCH('Step 2-12'!$B793,'Step 2-12'!$R:$R,0))</f>
        <v>Other</v>
      </c>
      <c r="P793" s="23" t="str">
        <f>INDEX('Step 2-12'!$Z:$Z,MATCH('Step 2-12'!$B793,'Step 2-12'!$R:$R,0))</f>
        <v>Social Media</v>
      </c>
      <c r="AG793" t="s">
        <v>2585</v>
      </c>
      <c r="AH793" t="s">
        <v>1388</v>
      </c>
      <c r="AI793" t="s">
        <v>1389</v>
      </c>
      <c r="AJ793" s="1">
        <v>44702</v>
      </c>
      <c r="AK793" t="s">
        <v>17</v>
      </c>
      <c r="AL793" t="s">
        <v>18</v>
      </c>
      <c r="AM793">
        <v>75</v>
      </c>
      <c r="AN793">
        <v>60</v>
      </c>
      <c r="AO793" s="24" t="str">
        <f>INDEX('Step 2-12'!$Z:$Z,MATCH('Step 2-12'!$AH793,'Step 2-12'!$R:$R,0))</f>
        <v>Paid Search</v>
      </c>
      <c r="AP793" s="24" t="str">
        <f>INDEX('Step 2-12'!$V:$V,MATCH('Step 2-12'!$AH793,'Step 2-12'!$R:$R,0))</f>
        <v>North America</v>
      </c>
      <c r="AQ793" s="24" t="str">
        <f>INDEX('Step 2-12'!$W:$W,MATCH('Step 2-12'!$AH793,'Step 2-12'!$R:$R,0))</f>
        <v>Tech</v>
      </c>
      <c r="AR793" s="24" t="str">
        <f>INDEX('Step 2-12'!$X:$X,MATCH('Step 2-12'!$AH793,'Step 2-12'!$R:$R,0))</f>
        <v>Mid-Market</v>
      </c>
      <c r="AS793" s="23" t="str">
        <f>INDEX('Step 2-12'!$AA:$AA,MATCH('Step 2-12'!$AH793,'Step 2-12'!$R:$R,0))</f>
        <v>Basic</v>
      </c>
      <c r="AT793" s="23" t="str">
        <f>INDEX('Step 2-12'!$AB:$AB,MATCH('Step 2-12'!$AH793,'Step 2-12'!$R:$R,0))</f>
        <v>Monthly</v>
      </c>
      <c r="AU793" s="23" t="str">
        <f>INDEX($J$20:$J$1603,MATCH($AH793,$B$20:$B$1603,0))</f>
        <v/>
      </c>
    </row>
    <row r="794" spans="1:47" x14ac:dyDescent="0.25">
      <c r="A794" t="s">
        <v>888</v>
      </c>
      <c r="B794" t="s">
        <v>879</v>
      </c>
      <c r="C794" t="s">
        <v>17</v>
      </c>
      <c r="D794" t="s">
        <v>18</v>
      </c>
      <c r="E794" s="1">
        <v>45442</v>
      </c>
      <c r="F794" s="1">
        <v>45472</v>
      </c>
      <c r="G794" t="s">
        <v>19</v>
      </c>
      <c r="H794">
        <v>75</v>
      </c>
      <c r="I794" s="23" t="str">
        <f>IF(AND(E794&lt;=EOMONTH('Step 1'!$C$7,0),F794&gt;='Step 1'!$C$7),"Yes","No")</f>
        <v>No</v>
      </c>
      <c r="J794" s="23" t="str">
        <f>IF(I794="Yes",IF(COUNTIFS($B$21:$B794,B794,$I$21:$I794,"Yes")=1,"Yes",""),"")</f>
        <v/>
      </c>
      <c r="K794" s="23" t="str">
        <f>IF(J794="Yes",IF(COUNTIFS($B:$B,B794,$F:$F,"&gt;="&amp;'Step 1'!$C$8)&gt;0,"Retained","Churned"),"")</f>
        <v/>
      </c>
      <c r="L794" s="24">
        <f>_xlfn.MINIFS($E:$E,$B:$B,B794)</f>
        <v>45163</v>
      </c>
      <c r="M794" s="24" t="str">
        <f>INDEX($C:$C,MATCH($L794,$E:$E,0))</f>
        <v>Basic</v>
      </c>
      <c r="N794" s="24" t="str">
        <f>INDEX($D:$D,MATCH($L794,$E:$E,0))</f>
        <v>Monthly</v>
      </c>
      <c r="O794" s="23" t="str">
        <f>INDEX('Step 2-12'!$W:$W,MATCH('Step 2-12'!$B794,'Step 2-12'!$R:$R,0))</f>
        <v>Other</v>
      </c>
      <c r="P794" s="23" t="str">
        <f>INDEX('Step 2-12'!$Z:$Z,MATCH('Step 2-12'!$B794,'Step 2-12'!$R:$R,0))</f>
        <v>Social Media</v>
      </c>
      <c r="AG794" t="s">
        <v>2586</v>
      </c>
      <c r="AH794" t="s">
        <v>1388</v>
      </c>
      <c r="AI794" t="s">
        <v>1390</v>
      </c>
      <c r="AJ794" s="1">
        <v>44733</v>
      </c>
      <c r="AK794" t="s">
        <v>17</v>
      </c>
      <c r="AL794" t="s">
        <v>18</v>
      </c>
      <c r="AM794">
        <v>75</v>
      </c>
      <c r="AN794">
        <v>60</v>
      </c>
      <c r="AO794" s="24" t="str">
        <f>INDEX('Step 2-12'!$Z:$Z,MATCH('Step 2-12'!$AH794,'Step 2-12'!$R:$R,0))</f>
        <v>Paid Search</v>
      </c>
      <c r="AP794" s="24" t="str">
        <f>INDEX('Step 2-12'!$V:$V,MATCH('Step 2-12'!$AH794,'Step 2-12'!$R:$R,0))</f>
        <v>North America</v>
      </c>
      <c r="AQ794" s="24" t="str">
        <f>INDEX('Step 2-12'!$W:$W,MATCH('Step 2-12'!$AH794,'Step 2-12'!$R:$R,0))</f>
        <v>Tech</v>
      </c>
      <c r="AR794" s="24" t="str">
        <f>INDEX('Step 2-12'!$X:$X,MATCH('Step 2-12'!$AH794,'Step 2-12'!$R:$R,0))</f>
        <v>Mid-Market</v>
      </c>
      <c r="AS794" s="23" t="str">
        <f>INDEX('Step 2-12'!$AA:$AA,MATCH('Step 2-12'!$AH794,'Step 2-12'!$R:$R,0))</f>
        <v>Basic</v>
      </c>
      <c r="AT794" s="23" t="str">
        <f>INDEX('Step 2-12'!$AB:$AB,MATCH('Step 2-12'!$AH794,'Step 2-12'!$R:$R,0))</f>
        <v>Monthly</v>
      </c>
      <c r="AU794" s="23" t="str">
        <f>INDEX($J$20:$J$1603,MATCH($AH794,$B$20:$B$1603,0))</f>
        <v/>
      </c>
    </row>
    <row r="795" spans="1:47" x14ac:dyDescent="0.25">
      <c r="A795" t="s">
        <v>889</v>
      </c>
      <c r="B795" t="s">
        <v>879</v>
      </c>
      <c r="C795" t="s">
        <v>17</v>
      </c>
      <c r="D795" t="s">
        <v>18</v>
      </c>
      <c r="E795" s="1">
        <v>45473</v>
      </c>
      <c r="F795" s="1">
        <v>45503</v>
      </c>
      <c r="G795" t="s">
        <v>19</v>
      </c>
      <c r="H795">
        <v>75</v>
      </c>
      <c r="I795" s="23" t="str">
        <f>IF(AND(E795&lt;=EOMONTH('Step 1'!$C$7,0),F795&gt;='Step 1'!$C$7),"Yes","No")</f>
        <v>No</v>
      </c>
      <c r="J795" s="23" t="str">
        <f>IF(I795="Yes",IF(COUNTIFS($B$21:$B795,B795,$I$21:$I795,"Yes")=1,"Yes",""),"")</f>
        <v/>
      </c>
      <c r="K795" s="23" t="str">
        <f>IF(J795="Yes",IF(COUNTIFS($B:$B,B795,$F:$F,"&gt;="&amp;'Step 1'!$C$8)&gt;0,"Retained","Churned"),"")</f>
        <v/>
      </c>
      <c r="L795" s="24">
        <f>_xlfn.MINIFS($E:$E,$B:$B,B795)</f>
        <v>45163</v>
      </c>
      <c r="M795" s="24" t="str">
        <f>INDEX($C:$C,MATCH($L795,$E:$E,0))</f>
        <v>Basic</v>
      </c>
      <c r="N795" s="24" t="str">
        <f>INDEX($D:$D,MATCH($L795,$E:$E,0))</f>
        <v>Monthly</v>
      </c>
      <c r="O795" s="23" t="str">
        <f>INDEX('Step 2-12'!$W:$W,MATCH('Step 2-12'!$B795,'Step 2-12'!$R:$R,0))</f>
        <v>Other</v>
      </c>
      <c r="P795" s="23" t="str">
        <f>INDEX('Step 2-12'!$Z:$Z,MATCH('Step 2-12'!$B795,'Step 2-12'!$R:$R,0))</f>
        <v>Social Media</v>
      </c>
      <c r="AG795" t="s">
        <v>2587</v>
      </c>
      <c r="AH795" t="s">
        <v>1388</v>
      </c>
      <c r="AI795" t="s">
        <v>1390</v>
      </c>
      <c r="AJ795" s="1">
        <v>44763</v>
      </c>
      <c r="AK795" t="s">
        <v>17</v>
      </c>
      <c r="AL795" t="s">
        <v>18</v>
      </c>
      <c r="AM795">
        <v>75</v>
      </c>
      <c r="AN795">
        <v>60</v>
      </c>
      <c r="AO795" s="24" t="str">
        <f>INDEX('Step 2-12'!$Z:$Z,MATCH('Step 2-12'!$AH795,'Step 2-12'!$R:$R,0))</f>
        <v>Paid Search</v>
      </c>
      <c r="AP795" s="24" t="str">
        <f>INDEX('Step 2-12'!$V:$V,MATCH('Step 2-12'!$AH795,'Step 2-12'!$R:$R,0))</f>
        <v>North America</v>
      </c>
      <c r="AQ795" s="24" t="str">
        <f>INDEX('Step 2-12'!$W:$W,MATCH('Step 2-12'!$AH795,'Step 2-12'!$R:$R,0))</f>
        <v>Tech</v>
      </c>
      <c r="AR795" s="24" t="str">
        <f>INDEX('Step 2-12'!$X:$X,MATCH('Step 2-12'!$AH795,'Step 2-12'!$R:$R,0))</f>
        <v>Mid-Market</v>
      </c>
      <c r="AS795" s="23" t="str">
        <f>INDEX('Step 2-12'!$AA:$AA,MATCH('Step 2-12'!$AH795,'Step 2-12'!$R:$R,0))</f>
        <v>Basic</v>
      </c>
      <c r="AT795" s="23" t="str">
        <f>INDEX('Step 2-12'!$AB:$AB,MATCH('Step 2-12'!$AH795,'Step 2-12'!$R:$R,0))</f>
        <v>Monthly</v>
      </c>
      <c r="AU795" s="23" t="str">
        <f>INDEX($J$20:$J$1603,MATCH($AH795,$B$20:$B$1603,0))</f>
        <v/>
      </c>
    </row>
    <row r="796" spans="1:47" x14ac:dyDescent="0.25">
      <c r="A796" t="s">
        <v>890</v>
      </c>
      <c r="B796" t="s">
        <v>879</v>
      </c>
      <c r="C796" t="s">
        <v>17</v>
      </c>
      <c r="D796" t="s">
        <v>18</v>
      </c>
      <c r="E796" s="1">
        <v>45504</v>
      </c>
      <c r="F796" s="1">
        <v>45534</v>
      </c>
      <c r="G796" t="s">
        <v>19</v>
      </c>
      <c r="H796">
        <v>75</v>
      </c>
      <c r="I796" s="23" t="str">
        <f>IF(AND(E796&lt;=EOMONTH('Step 1'!$C$7,0),F796&gt;='Step 1'!$C$7),"Yes","No")</f>
        <v>No</v>
      </c>
      <c r="J796" s="23" t="str">
        <f>IF(I796="Yes",IF(COUNTIFS($B$21:$B796,B796,$I$21:$I796,"Yes")=1,"Yes",""),"")</f>
        <v/>
      </c>
      <c r="K796" s="23" t="str">
        <f>IF(J796="Yes",IF(COUNTIFS($B:$B,B796,$F:$F,"&gt;="&amp;'Step 1'!$C$8)&gt;0,"Retained","Churned"),"")</f>
        <v/>
      </c>
      <c r="L796" s="24">
        <f>_xlfn.MINIFS($E:$E,$B:$B,B796)</f>
        <v>45163</v>
      </c>
      <c r="M796" s="24" t="str">
        <f>INDEX($C:$C,MATCH($L796,$E:$E,0))</f>
        <v>Basic</v>
      </c>
      <c r="N796" s="24" t="str">
        <f>INDEX($D:$D,MATCH($L796,$E:$E,0))</f>
        <v>Monthly</v>
      </c>
      <c r="O796" s="23" t="str">
        <f>INDEX('Step 2-12'!$W:$W,MATCH('Step 2-12'!$B796,'Step 2-12'!$R:$R,0))</f>
        <v>Other</v>
      </c>
      <c r="P796" s="23" t="str">
        <f>INDEX('Step 2-12'!$Z:$Z,MATCH('Step 2-12'!$B796,'Step 2-12'!$R:$R,0))</f>
        <v>Social Media</v>
      </c>
      <c r="AG796" t="s">
        <v>2588</v>
      </c>
      <c r="AH796" t="s">
        <v>1388</v>
      </c>
      <c r="AI796" t="s">
        <v>1391</v>
      </c>
      <c r="AJ796" s="1">
        <v>44764</v>
      </c>
      <c r="AK796" t="s">
        <v>50</v>
      </c>
      <c r="AL796" t="s">
        <v>18</v>
      </c>
      <c r="AM796">
        <v>135</v>
      </c>
      <c r="AN796">
        <v>110.7</v>
      </c>
      <c r="AO796" s="24" t="str">
        <f>INDEX('Step 2-12'!$Z:$Z,MATCH('Step 2-12'!$AH796,'Step 2-12'!$R:$R,0))</f>
        <v>Paid Search</v>
      </c>
      <c r="AP796" s="24" t="str">
        <f>INDEX('Step 2-12'!$V:$V,MATCH('Step 2-12'!$AH796,'Step 2-12'!$R:$R,0))</f>
        <v>North America</v>
      </c>
      <c r="AQ796" s="24" t="str">
        <f>INDEX('Step 2-12'!$W:$W,MATCH('Step 2-12'!$AH796,'Step 2-12'!$R:$R,0))</f>
        <v>Tech</v>
      </c>
      <c r="AR796" s="24" t="str">
        <f>INDEX('Step 2-12'!$X:$X,MATCH('Step 2-12'!$AH796,'Step 2-12'!$R:$R,0))</f>
        <v>Mid-Market</v>
      </c>
      <c r="AS796" s="23" t="str">
        <f>INDEX('Step 2-12'!$AA:$AA,MATCH('Step 2-12'!$AH796,'Step 2-12'!$R:$R,0))</f>
        <v>Basic</v>
      </c>
      <c r="AT796" s="23" t="str">
        <f>INDEX('Step 2-12'!$AB:$AB,MATCH('Step 2-12'!$AH796,'Step 2-12'!$R:$R,0))</f>
        <v>Monthly</v>
      </c>
      <c r="AU796" s="23" t="str">
        <f>INDEX($J$20:$J$1603,MATCH($AH796,$B$20:$B$1603,0))</f>
        <v/>
      </c>
    </row>
    <row r="797" spans="1:47" x14ac:dyDescent="0.25">
      <c r="A797" t="s">
        <v>891</v>
      </c>
      <c r="B797" t="s">
        <v>879</v>
      </c>
      <c r="C797" t="s">
        <v>17</v>
      </c>
      <c r="D797" t="s">
        <v>18</v>
      </c>
      <c r="E797" s="1">
        <v>45535</v>
      </c>
      <c r="F797" s="1">
        <v>45565</v>
      </c>
      <c r="G797" t="s">
        <v>19</v>
      </c>
      <c r="H797">
        <v>75</v>
      </c>
      <c r="I797" s="23" t="str">
        <f>IF(AND(E797&lt;=EOMONTH('Step 1'!$C$7,0),F797&gt;='Step 1'!$C$7),"Yes","No")</f>
        <v>No</v>
      </c>
      <c r="J797" s="23" t="str">
        <f>IF(I797="Yes",IF(COUNTIFS($B$21:$B797,B797,$I$21:$I797,"Yes")=1,"Yes",""),"")</f>
        <v/>
      </c>
      <c r="K797" s="23" t="str">
        <f>IF(J797="Yes",IF(COUNTIFS($B:$B,B797,$F:$F,"&gt;="&amp;'Step 1'!$C$8)&gt;0,"Retained","Churned"),"")</f>
        <v/>
      </c>
      <c r="L797" s="24">
        <f>_xlfn.MINIFS($E:$E,$B:$B,B797)</f>
        <v>45163</v>
      </c>
      <c r="M797" s="24" t="str">
        <f>INDEX($C:$C,MATCH($L797,$E:$E,0))</f>
        <v>Basic</v>
      </c>
      <c r="N797" s="24" t="str">
        <f>INDEX($D:$D,MATCH($L797,$E:$E,0))</f>
        <v>Monthly</v>
      </c>
      <c r="O797" s="23" t="str">
        <f>INDEX('Step 2-12'!$W:$W,MATCH('Step 2-12'!$B797,'Step 2-12'!$R:$R,0))</f>
        <v>Other</v>
      </c>
      <c r="P797" s="23" t="str">
        <f>INDEX('Step 2-12'!$Z:$Z,MATCH('Step 2-12'!$B797,'Step 2-12'!$R:$R,0))</f>
        <v>Social Media</v>
      </c>
      <c r="AG797" t="s">
        <v>2589</v>
      </c>
      <c r="AH797" t="s">
        <v>1388</v>
      </c>
      <c r="AI797" t="s">
        <v>1392</v>
      </c>
      <c r="AJ797" s="1">
        <v>44795</v>
      </c>
      <c r="AK797" t="s">
        <v>50</v>
      </c>
      <c r="AL797" t="s">
        <v>18</v>
      </c>
      <c r="AM797">
        <v>135</v>
      </c>
      <c r="AN797">
        <v>110.7</v>
      </c>
      <c r="AO797" s="24" t="str">
        <f>INDEX('Step 2-12'!$Z:$Z,MATCH('Step 2-12'!$AH797,'Step 2-12'!$R:$R,0))</f>
        <v>Paid Search</v>
      </c>
      <c r="AP797" s="24" t="str">
        <f>INDEX('Step 2-12'!$V:$V,MATCH('Step 2-12'!$AH797,'Step 2-12'!$R:$R,0))</f>
        <v>North America</v>
      </c>
      <c r="AQ797" s="24" t="str">
        <f>INDEX('Step 2-12'!$W:$W,MATCH('Step 2-12'!$AH797,'Step 2-12'!$R:$R,0))</f>
        <v>Tech</v>
      </c>
      <c r="AR797" s="24" t="str">
        <f>INDEX('Step 2-12'!$X:$X,MATCH('Step 2-12'!$AH797,'Step 2-12'!$R:$R,0))</f>
        <v>Mid-Market</v>
      </c>
      <c r="AS797" s="23" t="str">
        <f>INDEX('Step 2-12'!$AA:$AA,MATCH('Step 2-12'!$AH797,'Step 2-12'!$R:$R,0))</f>
        <v>Basic</v>
      </c>
      <c r="AT797" s="23" t="str">
        <f>INDEX('Step 2-12'!$AB:$AB,MATCH('Step 2-12'!$AH797,'Step 2-12'!$R:$R,0))</f>
        <v>Monthly</v>
      </c>
      <c r="AU797" s="23" t="str">
        <f>INDEX($J$20:$J$1603,MATCH($AH797,$B$20:$B$1603,0))</f>
        <v/>
      </c>
    </row>
    <row r="798" spans="1:47" x14ac:dyDescent="0.25">
      <c r="A798" t="s">
        <v>892</v>
      </c>
      <c r="B798" t="s">
        <v>879</v>
      </c>
      <c r="C798" t="s">
        <v>17</v>
      </c>
      <c r="D798" t="s">
        <v>18</v>
      </c>
      <c r="E798" s="1">
        <v>45566</v>
      </c>
      <c r="F798" s="1">
        <v>45596</v>
      </c>
      <c r="G798" t="s">
        <v>19</v>
      </c>
      <c r="H798">
        <v>75</v>
      </c>
      <c r="I798" s="23" t="str">
        <f>IF(AND(E798&lt;=EOMONTH('Step 1'!$C$7,0),F798&gt;='Step 1'!$C$7),"Yes","No")</f>
        <v>No</v>
      </c>
      <c r="J798" s="23" t="str">
        <f>IF(I798="Yes",IF(COUNTIFS($B$21:$B798,B798,$I$21:$I798,"Yes")=1,"Yes",""),"")</f>
        <v/>
      </c>
      <c r="K798" s="23" t="str">
        <f>IF(J798="Yes",IF(COUNTIFS($B:$B,B798,$F:$F,"&gt;="&amp;'Step 1'!$C$8)&gt;0,"Retained","Churned"),"")</f>
        <v/>
      </c>
      <c r="L798" s="24">
        <f>_xlfn.MINIFS($E:$E,$B:$B,B798)</f>
        <v>45163</v>
      </c>
      <c r="M798" s="24" t="str">
        <f>INDEX($C:$C,MATCH($L798,$E:$E,0))</f>
        <v>Basic</v>
      </c>
      <c r="N798" s="24" t="str">
        <f>INDEX($D:$D,MATCH($L798,$E:$E,0))</f>
        <v>Monthly</v>
      </c>
      <c r="O798" s="23" t="str">
        <f>INDEX('Step 2-12'!$W:$W,MATCH('Step 2-12'!$B798,'Step 2-12'!$R:$R,0))</f>
        <v>Other</v>
      </c>
      <c r="P798" s="23" t="str">
        <f>INDEX('Step 2-12'!$Z:$Z,MATCH('Step 2-12'!$B798,'Step 2-12'!$R:$R,0))</f>
        <v>Social Media</v>
      </c>
      <c r="AG798" t="s">
        <v>2590</v>
      </c>
      <c r="AH798" t="s">
        <v>410</v>
      </c>
      <c r="AI798" t="s">
        <v>409</v>
      </c>
      <c r="AJ798" s="1">
        <v>45270</v>
      </c>
      <c r="AK798" t="s">
        <v>17</v>
      </c>
      <c r="AL798" t="s">
        <v>51</v>
      </c>
      <c r="AM798">
        <v>600</v>
      </c>
      <c r="AN798">
        <v>480</v>
      </c>
      <c r="AO798" s="24" t="str">
        <f>INDEX('Step 2-12'!$Z:$Z,MATCH('Step 2-12'!$AH798,'Step 2-12'!$R:$R,0))</f>
        <v>Social Media</v>
      </c>
      <c r="AP798" s="24" t="str">
        <f>INDEX('Step 2-12'!$V:$V,MATCH('Step 2-12'!$AH798,'Step 2-12'!$R:$R,0))</f>
        <v>North America</v>
      </c>
      <c r="AQ798" s="24" t="str">
        <f>INDEX('Step 2-12'!$W:$W,MATCH('Step 2-12'!$AH798,'Step 2-12'!$R:$R,0))</f>
        <v>Education</v>
      </c>
      <c r="AR798" s="24" t="str">
        <f>INDEX('Step 2-12'!$X:$X,MATCH('Step 2-12'!$AH798,'Step 2-12'!$R:$R,0))</f>
        <v>SMBs</v>
      </c>
      <c r="AS798" s="23" t="str">
        <f>INDEX('Step 2-12'!$AA:$AA,MATCH('Step 2-12'!$AH798,'Step 2-12'!$R:$R,0))</f>
        <v>Basic</v>
      </c>
      <c r="AT798" s="23" t="str">
        <f>INDEX('Step 2-12'!$AB:$AB,MATCH('Step 2-12'!$AH798,'Step 2-12'!$R:$R,0))</f>
        <v>Annual</v>
      </c>
      <c r="AU798" s="23" t="str">
        <f>INDEX($J$20:$J$1603,MATCH($AH798,$B$20:$B$1603,0))</f>
        <v/>
      </c>
    </row>
    <row r="799" spans="1:47" x14ac:dyDescent="0.25">
      <c r="A799" t="s">
        <v>893</v>
      </c>
      <c r="B799" t="s">
        <v>879</v>
      </c>
      <c r="C799" t="s">
        <v>17</v>
      </c>
      <c r="D799" t="s">
        <v>18</v>
      </c>
      <c r="E799" s="1">
        <v>45597</v>
      </c>
      <c r="F799" s="1">
        <v>45627</v>
      </c>
      <c r="G799" t="s">
        <v>19</v>
      </c>
      <c r="H799">
        <v>75</v>
      </c>
      <c r="I799" s="23" t="str">
        <f>IF(AND(E799&lt;=EOMONTH('Step 1'!$C$7,0),F799&gt;='Step 1'!$C$7),"Yes","No")</f>
        <v>No</v>
      </c>
      <c r="J799" s="23" t="str">
        <f>IF(I799="Yes",IF(COUNTIFS($B$21:$B799,B799,$I$21:$I799,"Yes")=1,"Yes",""),"")</f>
        <v/>
      </c>
      <c r="K799" s="23" t="str">
        <f>IF(J799="Yes",IF(COUNTIFS($B:$B,B799,$F:$F,"&gt;="&amp;'Step 1'!$C$8)&gt;0,"Retained","Churned"),"")</f>
        <v/>
      </c>
      <c r="L799" s="24">
        <f>_xlfn.MINIFS($E:$E,$B:$B,B799)</f>
        <v>45163</v>
      </c>
      <c r="M799" s="24" t="str">
        <f>INDEX($C:$C,MATCH($L799,$E:$E,0))</f>
        <v>Basic</v>
      </c>
      <c r="N799" s="24" t="str">
        <f>INDEX($D:$D,MATCH($L799,$E:$E,0))</f>
        <v>Monthly</v>
      </c>
      <c r="O799" s="23" t="str">
        <f>INDEX('Step 2-12'!$W:$W,MATCH('Step 2-12'!$B799,'Step 2-12'!$R:$R,0))</f>
        <v>Other</v>
      </c>
      <c r="P799" s="23" t="str">
        <f>INDEX('Step 2-12'!$Z:$Z,MATCH('Step 2-12'!$B799,'Step 2-12'!$R:$R,0))</f>
        <v>Social Media</v>
      </c>
      <c r="AG799" t="s">
        <v>2591</v>
      </c>
      <c r="AH799" t="s">
        <v>410</v>
      </c>
      <c r="AI799" t="s">
        <v>411</v>
      </c>
      <c r="AJ799" s="1">
        <v>45636</v>
      </c>
      <c r="AK799" t="s">
        <v>17</v>
      </c>
      <c r="AL799" t="s">
        <v>51</v>
      </c>
      <c r="AM799">
        <v>600</v>
      </c>
      <c r="AN799">
        <v>480</v>
      </c>
      <c r="AO799" s="24" t="str">
        <f>INDEX('Step 2-12'!$Z:$Z,MATCH('Step 2-12'!$AH799,'Step 2-12'!$R:$R,0))</f>
        <v>Social Media</v>
      </c>
      <c r="AP799" s="24" t="str">
        <f>INDEX('Step 2-12'!$V:$V,MATCH('Step 2-12'!$AH799,'Step 2-12'!$R:$R,0))</f>
        <v>North America</v>
      </c>
      <c r="AQ799" s="24" t="str">
        <f>INDEX('Step 2-12'!$W:$W,MATCH('Step 2-12'!$AH799,'Step 2-12'!$R:$R,0))</f>
        <v>Education</v>
      </c>
      <c r="AR799" s="24" t="str">
        <f>INDEX('Step 2-12'!$X:$X,MATCH('Step 2-12'!$AH799,'Step 2-12'!$R:$R,0))</f>
        <v>SMBs</v>
      </c>
      <c r="AS799" s="23" t="str">
        <f>INDEX('Step 2-12'!$AA:$AA,MATCH('Step 2-12'!$AH799,'Step 2-12'!$R:$R,0))</f>
        <v>Basic</v>
      </c>
      <c r="AT799" s="23" t="str">
        <f>INDEX('Step 2-12'!$AB:$AB,MATCH('Step 2-12'!$AH799,'Step 2-12'!$R:$R,0))</f>
        <v>Annual</v>
      </c>
      <c r="AU799" s="23" t="str">
        <f>INDEX($J$20:$J$1603,MATCH($AH799,$B$20:$B$1603,0))</f>
        <v/>
      </c>
    </row>
    <row r="800" spans="1:47" x14ac:dyDescent="0.25">
      <c r="A800" t="s">
        <v>894</v>
      </c>
      <c r="B800" t="s">
        <v>879</v>
      </c>
      <c r="C800" t="s">
        <v>17</v>
      </c>
      <c r="D800" t="s">
        <v>18</v>
      </c>
      <c r="E800" s="1">
        <v>45628</v>
      </c>
      <c r="F800" s="1">
        <v>45658</v>
      </c>
      <c r="G800" t="s">
        <v>19</v>
      </c>
      <c r="H800">
        <v>75</v>
      </c>
      <c r="I800" s="23" t="str">
        <f>IF(AND(E800&lt;=EOMONTH('Step 1'!$C$7,0),F800&gt;='Step 1'!$C$7),"Yes","No")</f>
        <v>No</v>
      </c>
      <c r="J800" s="23" t="str">
        <f>IF(I800="Yes",IF(COUNTIFS($B$21:$B800,B800,$I$21:$I800,"Yes")=1,"Yes",""),"")</f>
        <v/>
      </c>
      <c r="K800" s="23" t="str">
        <f>IF(J800="Yes",IF(COUNTIFS($B:$B,B800,$F:$F,"&gt;="&amp;'Step 1'!$C$8)&gt;0,"Retained","Churned"),"")</f>
        <v/>
      </c>
      <c r="L800" s="24">
        <f>_xlfn.MINIFS($E:$E,$B:$B,B800)</f>
        <v>45163</v>
      </c>
      <c r="M800" s="24" t="str">
        <f>INDEX($C:$C,MATCH($L800,$E:$E,0))</f>
        <v>Basic</v>
      </c>
      <c r="N800" s="24" t="str">
        <f>INDEX($D:$D,MATCH($L800,$E:$E,0))</f>
        <v>Monthly</v>
      </c>
      <c r="O800" s="23" t="str">
        <f>INDEX('Step 2-12'!$W:$W,MATCH('Step 2-12'!$B800,'Step 2-12'!$R:$R,0))</f>
        <v>Other</v>
      </c>
      <c r="P800" s="23" t="str">
        <f>INDEX('Step 2-12'!$Z:$Z,MATCH('Step 2-12'!$B800,'Step 2-12'!$R:$R,0))</f>
        <v>Social Media</v>
      </c>
      <c r="AG800" t="s">
        <v>2592</v>
      </c>
      <c r="AH800" t="s">
        <v>1797</v>
      </c>
      <c r="AI800" t="s">
        <v>1796</v>
      </c>
      <c r="AJ800" s="1">
        <v>45624</v>
      </c>
      <c r="AK800" t="s">
        <v>17</v>
      </c>
      <c r="AL800" t="s">
        <v>18</v>
      </c>
      <c r="AM800">
        <v>75</v>
      </c>
      <c r="AN800">
        <v>60</v>
      </c>
      <c r="AO800" s="24" t="str">
        <f>INDEX('Step 2-12'!$Z:$Z,MATCH('Step 2-12'!$AH800,'Step 2-12'!$R:$R,0))</f>
        <v>Content</v>
      </c>
      <c r="AP800" s="24" t="str">
        <f>INDEX('Step 2-12'!$V:$V,MATCH('Step 2-12'!$AH800,'Step 2-12'!$R:$R,0))</f>
        <v>North America</v>
      </c>
      <c r="AQ800" s="24" t="str">
        <f>INDEX('Step 2-12'!$W:$W,MATCH('Step 2-12'!$AH800,'Step 2-12'!$R:$R,0))</f>
        <v>Tech</v>
      </c>
      <c r="AR800" s="24" t="str">
        <f>INDEX('Step 2-12'!$X:$X,MATCH('Step 2-12'!$AH800,'Step 2-12'!$R:$R,0))</f>
        <v>SMBs</v>
      </c>
      <c r="AS800" s="23" t="str">
        <f>INDEX('Step 2-12'!$AA:$AA,MATCH('Step 2-12'!$AH800,'Step 2-12'!$R:$R,0))</f>
        <v>Pro</v>
      </c>
      <c r="AT800" s="23" t="str">
        <f>INDEX('Step 2-12'!$AB:$AB,MATCH('Step 2-12'!$AH800,'Step 2-12'!$R:$R,0))</f>
        <v>Monthly</v>
      </c>
      <c r="AU800" s="23" t="str">
        <f>INDEX($J$20:$J$1603,MATCH($AH800,$B$20:$B$1603,0))</f>
        <v/>
      </c>
    </row>
    <row r="801" spans="1:47" x14ac:dyDescent="0.25">
      <c r="A801" t="s">
        <v>895</v>
      </c>
      <c r="B801" t="s">
        <v>896</v>
      </c>
      <c r="C801" t="s">
        <v>50</v>
      </c>
      <c r="D801" t="s">
        <v>18</v>
      </c>
      <c r="E801" s="1">
        <v>45308</v>
      </c>
      <c r="F801" s="1">
        <v>45338</v>
      </c>
      <c r="G801" t="s">
        <v>19</v>
      </c>
      <c r="H801">
        <v>135</v>
      </c>
      <c r="I801" s="23" t="str">
        <f>IF(AND(E801&lt;=EOMONTH('Step 1'!$C$7,0),F801&gt;='Step 1'!$C$7),"Yes","No")</f>
        <v>No</v>
      </c>
      <c r="J801" s="23" t="str">
        <f>IF(I801="Yes",IF(COUNTIFS($B$21:$B801,B801,$I$21:$I801,"Yes")=1,"Yes",""),"")</f>
        <v/>
      </c>
      <c r="K801" s="23" t="str">
        <f>IF(J801="Yes",IF(COUNTIFS($B:$B,B801,$F:$F,"&gt;="&amp;'Step 1'!$C$8)&gt;0,"Retained","Churned"),"")</f>
        <v/>
      </c>
      <c r="L801" s="24">
        <f>_xlfn.MINIFS($E:$E,$B:$B,B801)</f>
        <v>45308</v>
      </c>
      <c r="M801" s="24" t="str">
        <f>INDEX($C:$C,MATCH($L801,$E:$E,0))</f>
        <v>Pro</v>
      </c>
      <c r="N801" s="24" t="str">
        <f>INDEX($D:$D,MATCH($L801,$E:$E,0))</f>
        <v>Monthly</v>
      </c>
      <c r="O801" s="23" t="str">
        <f>INDEX('Step 2-12'!$W:$W,MATCH('Step 2-12'!$B801,'Step 2-12'!$R:$R,0))</f>
        <v>Retail</v>
      </c>
      <c r="P801" s="23" t="str">
        <f>INDEX('Step 2-12'!$Z:$Z,MATCH('Step 2-12'!$B801,'Step 2-12'!$R:$R,0))</f>
        <v>Social Media</v>
      </c>
      <c r="AG801" t="s">
        <v>2593</v>
      </c>
      <c r="AH801" t="s">
        <v>1797</v>
      </c>
      <c r="AI801" t="s">
        <v>1796</v>
      </c>
      <c r="AJ801" s="1">
        <v>45654</v>
      </c>
      <c r="AK801" t="s">
        <v>17</v>
      </c>
      <c r="AL801" t="s">
        <v>18</v>
      </c>
      <c r="AM801">
        <v>75</v>
      </c>
      <c r="AN801">
        <v>60</v>
      </c>
      <c r="AO801" s="24" t="str">
        <f>INDEX('Step 2-12'!$Z:$Z,MATCH('Step 2-12'!$AH801,'Step 2-12'!$R:$R,0))</f>
        <v>Content</v>
      </c>
      <c r="AP801" s="24" t="str">
        <f>INDEX('Step 2-12'!$V:$V,MATCH('Step 2-12'!$AH801,'Step 2-12'!$R:$R,0))</f>
        <v>North America</v>
      </c>
      <c r="AQ801" s="24" t="str">
        <f>INDEX('Step 2-12'!$W:$W,MATCH('Step 2-12'!$AH801,'Step 2-12'!$R:$R,0))</f>
        <v>Tech</v>
      </c>
      <c r="AR801" s="24" t="str">
        <f>INDEX('Step 2-12'!$X:$X,MATCH('Step 2-12'!$AH801,'Step 2-12'!$R:$R,0))</f>
        <v>SMBs</v>
      </c>
      <c r="AS801" s="23" t="str">
        <f>INDEX('Step 2-12'!$AA:$AA,MATCH('Step 2-12'!$AH801,'Step 2-12'!$R:$R,0))</f>
        <v>Pro</v>
      </c>
      <c r="AT801" s="23" t="str">
        <f>INDEX('Step 2-12'!$AB:$AB,MATCH('Step 2-12'!$AH801,'Step 2-12'!$R:$R,0))</f>
        <v>Monthly</v>
      </c>
      <c r="AU801" s="23" t="str">
        <f>INDEX($J$20:$J$1603,MATCH($AH801,$B$20:$B$1603,0))</f>
        <v/>
      </c>
    </row>
    <row r="802" spans="1:47" x14ac:dyDescent="0.25">
      <c r="A802" t="s">
        <v>897</v>
      </c>
      <c r="B802" t="s">
        <v>896</v>
      </c>
      <c r="C802" t="s">
        <v>50</v>
      </c>
      <c r="D802" t="s">
        <v>18</v>
      </c>
      <c r="E802" s="1">
        <v>45339</v>
      </c>
      <c r="F802" s="1">
        <v>45369</v>
      </c>
      <c r="G802" t="s">
        <v>19</v>
      </c>
      <c r="H802">
        <v>135</v>
      </c>
      <c r="I802" s="23" t="str">
        <f>IF(AND(E802&lt;=EOMONTH('Step 1'!$C$7,0),F802&gt;='Step 1'!$C$7),"Yes","No")</f>
        <v>No</v>
      </c>
      <c r="J802" s="23" t="str">
        <f>IF(I802="Yes",IF(COUNTIFS($B$21:$B802,B802,$I$21:$I802,"Yes")=1,"Yes",""),"")</f>
        <v/>
      </c>
      <c r="K802" s="23" t="str">
        <f>IF(J802="Yes",IF(COUNTIFS($B:$B,B802,$F:$F,"&gt;="&amp;'Step 1'!$C$8)&gt;0,"Retained","Churned"),"")</f>
        <v/>
      </c>
      <c r="L802" s="24">
        <f>_xlfn.MINIFS($E:$E,$B:$B,B802)</f>
        <v>45308</v>
      </c>
      <c r="M802" s="24" t="str">
        <f>INDEX($C:$C,MATCH($L802,$E:$E,0))</f>
        <v>Pro</v>
      </c>
      <c r="N802" s="24" t="str">
        <f>INDEX($D:$D,MATCH($L802,$E:$E,0))</f>
        <v>Monthly</v>
      </c>
      <c r="O802" s="23" t="str">
        <f>INDEX('Step 2-12'!$W:$W,MATCH('Step 2-12'!$B802,'Step 2-12'!$R:$R,0))</f>
        <v>Retail</v>
      </c>
      <c r="P802" s="23" t="str">
        <f>INDEX('Step 2-12'!$Z:$Z,MATCH('Step 2-12'!$B802,'Step 2-12'!$R:$R,0))</f>
        <v>Social Media</v>
      </c>
      <c r="AG802" t="s">
        <v>2594</v>
      </c>
      <c r="AH802" t="s">
        <v>1797</v>
      </c>
      <c r="AI802" t="s">
        <v>1798</v>
      </c>
      <c r="AJ802" s="1">
        <v>45655</v>
      </c>
      <c r="AK802" t="s">
        <v>17</v>
      </c>
      <c r="AL802" t="s">
        <v>18</v>
      </c>
      <c r="AM802">
        <v>75</v>
      </c>
      <c r="AN802">
        <v>60</v>
      </c>
      <c r="AO802" s="24" t="str">
        <f>INDEX('Step 2-12'!$Z:$Z,MATCH('Step 2-12'!$AH802,'Step 2-12'!$R:$R,0))</f>
        <v>Content</v>
      </c>
      <c r="AP802" s="24" t="str">
        <f>INDEX('Step 2-12'!$V:$V,MATCH('Step 2-12'!$AH802,'Step 2-12'!$R:$R,0))</f>
        <v>North America</v>
      </c>
      <c r="AQ802" s="24" t="str">
        <f>INDEX('Step 2-12'!$W:$W,MATCH('Step 2-12'!$AH802,'Step 2-12'!$R:$R,0))</f>
        <v>Tech</v>
      </c>
      <c r="AR802" s="24" t="str">
        <f>INDEX('Step 2-12'!$X:$X,MATCH('Step 2-12'!$AH802,'Step 2-12'!$R:$R,0))</f>
        <v>SMBs</v>
      </c>
      <c r="AS802" s="23" t="str">
        <f>INDEX('Step 2-12'!$AA:$AA,MATCH('Step 2-12'!$AH802,'Step 2-12'!$R:$R,0))</f>
        <v>Pro</v>
      </c>
      <c r="AT802" s="23" t="str">
        <f>INDEX('Step 2-12'!$AB:$AB,MATCH('Step 2-12'!$AH802,'Step 2-12'!$R:$R,0))</f>
        <v>Monthly</v>
      </c>
      <c r="AU802" s="23" t="str">
        <f>INDEX($J$20:$J$1603,MATCH($AH802,$B$20:$B$1603,0))</f>
        <v/>
      </c>
    </row>
    <row r="803" spans="1:47" x14ac:dyDescent="0.25">
      <c r="A803" t="s">
        <v>898</v>
      </c>
      <c r="B803" t="s">
        <v>896</v>
      </c>
      <c r="C803" t="s">
        <v>50</v>
      </c>
      <c r="D803" t="s">
        <v>18</v>
      </c>
      <c r="E803" s="1">
        <v>45370</v>
      </c>
      <c r="F803" s="1">
        <v>45400</v>
      </c>
      <c r="G803" t="s">
        <v>19</v>
      </c>
      <c r="H803">
        <v>135</v>
      </c>
      <c r="I803" s="23" t="str">
        <f>IF(AND(E803&lt;=EOMONTH('Step 1'!$C$7,0),F803&gt;='Step 1'!$C$7),"Yes","No")</f>
        <v>No</v>
      </c>
      <c r="J803" s="23" t="str">
        <f>IF(I803="Yes",IF(COUNTIFS($B$21:$B803,B803,$I$21:$I803,"Yes")=1,"Yes",""),"")</f>
        <v/>
      </c>
      <c r="K803" s="23" t="str">
        <f>IF(J803="Yes",IF(COUNTIFS($B:$B,B803,$F:$F,"&gt;="&amp;'Step 1'!$C$8)&gt;0,"Retained","Churned"),"")</f>
        <v/>
      </c>
      <c r="L803" s="24">
        <f>_xlfn.MINIFS($E:$E,$B:$B,B803)</f>
        <v>45308</v>
      </c>
      <c r="M803" s="24" t="str">
        <f>INDEX($C:$C,MATCH($L803,$E:$E,0))</f>
        <v>Pro</v>
      </c>
      <c r="N803" s="24" t="str">
        <f>INDEX($D:$D,MATCH($L803,$E:$E,0))</f>
        <v>Monthly</v>
      </c>
      <c r="O803" s="23" t="str">
        <f>INDEX('Step 2-12'!$W:$W,MATCH('Step 2-12'!$B803,'Step 2-12'!$R:$R,0))</f>
        <v>Retail</v>
      </c>
      <c r="P803" s="23" t="str">
        <f>INDEX('Step 2-12'!$Z:$Z,MATCH('Step 2-12'!$B803,'Step 2-12'!$R:$R,0))</f>
        <v>Social Media</v>
      </c>
      <c r="AG803" t="s">
        <v>2595</v>
      </c>
      <c r="AH803" t="s">
        <v>830</v>
      </c>
      <c r="AI803" t="s">
        <v>829</v>
      </c>
      <c r="AJ803" s="1">
        <v>44954</v>
      </c>
      <c r="AK803" t="s">
        <v>17</v>
      </c>
      <c r="AL803" t="s">
        <v>18</v>
      </c>
      <c r="AM803">
        <v>75</v>
      </c>
      <c r="AN803">
        <v>60</v>
      </c>
      <c r="AO803" s="24" t="str">
        <f>INDEX('Step 2-12'!$Z:$Z,MATCH('Step 2-12'!$AH803,'Step 2-12'!$R:$R,0))</f>
        <v>Email</v>
      </c>
      <c r="AP803" s="24" t="str">
        <f>INDEX('Step 2-12'!$V:$V,MATCH('Step 2-12'!$AH803,'Step 2-12'!$R:$R,0))</f>
        <v>North America</v>
      </c>
      <c r="AQ803" s="24" t="str">
        <f>INDEX('Step 2-12'!$W:$W,MATCH('Step 2-12'!$AH803,'Step 2-12'!$R:$R,0))</f>
        <v>Healthcare</v>
      </c>
      <c r="AR803" s="24" t="str">
        <f>INDEX('Step 2-12'!$X:$X,MATCH('Step 2-12'!$AH803,'Step 2-12'!$R:$R,0))</f>
        <v>SMBs</v>
      </c>
      <c r="AS803" s="23" t="str">
        <f>INDEX('Step 2-12'!$AA:$AA,MATCH('Step 2-12'!$AH803,'Step 2-12'!$R:$R,0))</f>
        <v>Basic</v>
      </c>
      <c r="AT803" s="23" t="str">
        <f>INDEX('Step 2-12'!$AB:$AB,MATCH('Step 2-12'!$AH803,'Step 2-12'!$R:$R,0))</f>
        <v>Monthly</v>
      </c>
      <c r="AU803" s="23" t="str">
        <f>INDEX($J$20:$J$1603,MATCH($AH803,$B$20:$B$1603,0))</f>
        <v>Yes</v>
      </c>
    </row>
    <row r="804" spans="1:47" x14ac:dyDescent="0.25">
      <c r="A804" t="s">
        <v>899</v>
      </c>
      <c r="B804" t="s">
        <v>896</v>
      </c>
      <c r="C804" t="s">
        <v>50</v>
      </c>
      <c r="D804" t="s">
        <v>18</v>
      </c>
      <c r="E804" s="1">
        <v>45401</v>
      </c>
      <c r="F804" s="1">
        <v>45431</v>
      </c>
      <c r="G804" t="s">
        <v>19</v>
      </c>
      <c r="H804">
        <v>135</v>
      </c>
      <c r="I804" s="23" t="str">
        <f>IF(AND(E804&lt;=EOMONTH('Step 1'!$C$7,0),F804&gt;='Step 1'!$C$7),"Yes","No")</f>
        <v>No</v>
      </c>
      <c r="J804" s="23" t="str">
        <f>IF(I804="Yes",IF(COUNTIFS($B$21:$B804,B804,$I$21:$I804,"Yes")=1,"Yes",""),"")</f>
        <v/>
      </c>
      <c r="K804" s="23" t="str">
        <f>IF(J804="Yes",IF(COUNTIFS($B:$B,B804,$F:$F,"&gt;="&amp;'Step 1'!$C$8)&gt;0,"Retained","Churned"),"")</f>
        <v/>
      </c>
      <c r="L804" s="24">
        <f>_xlfn.MINIFS($E:$E,$B:$B,B804)</f>
        <v>45308</v>
      </c>
      <c r="M804" s="24" t="str">
        <f>INDEX($C:$C,MATCH($L804,$E:$E,0))</f>
        <v>Pro</v>
      </c>
      <c r="N804" s="24" t="str">
        <f>INDEX($D:$D,MATCH($L804,$E:$E,0))</f>
        <v>Monthly</v>
      </c>
      <c r="O804" s="23" t="str">
        <f>INDEX('Step 2-12'!$W:$W,MATCH('Step 2-12'!$B804,'Step 2-12'!$R:$R,0))</f>
        <v>Retail</v>
      </c>
      <c r="P804" s="23" t="str">
        <f>INDEX('Step 2-12'!$Z:$Z,MATCH('Step 2-12'!$B804,'Step 2-12'!$R:$R,0))</f>
        <v>Social Media</v>
      </c>
      <c r="AG804" t="s">
        <v>2596</v>
      </c>
      <c r="AH804" t="s">
        <v>830</v>
      </c>
      <c r="AI804" t="s">
        <v>831</v>
      </c>
      <c r="AJ804" s="1">
        <v>44985</v>
      </c>
      <c r="AK804" t="s">
        <v>17</v>
      </c>
      <c r="AL804" t="s">
        <v>18</v>
      </c>
      <c r="AM804">
        <v>75</v>
      </c>
      <c r="AN804">
        <v>60</v>
      </c>
      <c r="AO804" s="24" t="str">
        <f>INDEX('Step 2-12'!$Z:$Z,MATCH('Step 2-12'!$AH804,'Step 2-12'!$R:$R,0))</f>
        <v>Email</v>
      </c>
      <c r="AP804" s="24" t="str">
        <f>INDEX('Step 2-12'!$V:$V,MATCH('Step 2-12'!$AH804,'Step 2-12'!$R:$R,0))</f>
        <v>North America</v>
      </c>
      <c r="AQ804" s="24" t="str">
        <f>INDEX('Step 2-12'!$W:$W,MATCH('Step 2-12'!$AH804,'Step 2-12'!$R:$R,0))</f>
        <v>Healthcare</v>
      </c>
      <c r="AR804" s="24" t="str">
        <f>INDEX('Step 2-12'!$X:$X,MATCH('Step 2-12'!$AH804,'Step 2-12'!$R:$R,0))</f>
        <v>SMBs</v>
      </c>
      <c r="AS804" s="23" t="str">
        <f>INDEX('Step 2-12'!$AA:$AA,MATCH('Step 2-12'!$AH804,'Step 2-12'!$R:$R,0))</f>
        <v>Basic</v>
      </c>
      <c r="AT804" s="23" t="str">
        <f>INDEX('Step 2-12'!$AB:$AB,MATCH('Step 2-12'!$AH804,'Step 2-12'!$R:$R,0))</f>
        <v>Monthly</v>
      </c>
      <c r="AU804" s="23" t="str">
        <f>INDEX($J$20:$J$1603,MATCH($AH804,$B$20:$B$1603,0))</f>
        <v>Yes</v>
      </c>
    </row>
    <row r="805" spans="1:47" x14ac:dyDescent="0.25">
      <c r="A805" t="s">
        <v>900</v>
      </c>
      <c r="B805" t="s">
        <v>896</v>
      </c>
      <c r="C805" t="s">
        <v>50</v>
      </c>
      <c r="D805" t="s">
        <v>18</v>
      </c>
      <c r="E805" s="1">
        <v>45432</v>
      </c>
      <c r="F805" s="1">
        <v>45462</v>
      </c>
      <c r="G805" t="s">
        <v>19</v>
      </c>
      <c r="H805">
        <v>135</v>
      </c>
      <c r="I805" s="23" t="str">
        <f>IF(AND(E805&lt;=EOMONTH('Step 1'!$C$7,0),F805&gt;='Step 1'!$C$7),"Yes","No")</f>
        <v>No</v>
      </c>
      <c r="J805" s="23" t="str">
        <f>IF(I805="Yes",IF(COUNTIFS($B$21:$B805,B805,$I$21:$I805,"Yes")=1,"Yes",""),"")</f>
        <v/>
      </c>
      <c r="K805" s="23" t="str">
        <f>IF(J805="Yes",IF(COUNTIFS($B:$B,B805,$F:$F,"&gt;="&amp;'Step 1'!$C$8)&gt;0,"Retained","Churned"),"")</f>
        <v/>
      </c>
      <c r="L805" s="24">
        <f>_xlfn.MINIFS($E:$E,$B:$B,B805)</f>
        <v>45308</v>
      </c>
      <c r="M805" s="24" t="str">
        <f>INDEX($C:$C,MATCH($L805,$E:$E,0))</f>
        <v>Pro</v>
      </c>
      <c r="N805" s="24" t="str">
        <f>INDEX($D:$D,MATCH($L805,$E:$E,0))</f>
        <v>Monthly</v>
      </c>
      <c r="O805" s="23" t="str">
        <f>INDEX('Step 2-12'!$W:$W,MATCH('Step 2-12'!$B805,'Step 2-12'!$R:$R,0))</f>
        <v>Retail</v>
      </c>
      <c r="P805" s="23" t="str">
        <f>INDEX('Step 2-12'!$Z:$Z,MATCH('Step 2-12'!$B805,'Step 2-12'!$R:$R,0))</f>
        <v>Social Media</v>
      </c>
      <c r="AG805" t="s">
        <v>2597</v>
      </c>
      <c r="AH805" t="s">
        <v>830</v>
      </c>
      <c r="AI805" t="s">
        <v>831</v>
      </c>
      <c r="AJ805" s="1">
        <v>45013</v>
      </c>
      <c r="AK805" t="s">
        <v>17</v>
      </c>
      <c r="AL805" t="s">
        <v>18</v>
      </c>
      <c r="AM805">
        <v>75</v>
      </c>
      <c r="AN805">
        <v>60</v>
      </c>
      <c r="AO805" s="24" t="str">
        <f>INDEX('Step 2-12'!$Z:$Z,MATCH('Step 2-12'!$AH805,'Step 2-12'!$R:$R,0))</f>
        <v>Email</v>
      </c>
      <c r="AP805" s="24" t="str">
        <f>INDEX('Step 2-12'!$V:$V,MATCH('Step 2-12'!$AH805,'Step 2-12'!$R:$R,0))</f>
        <v>North America</v>
      </c>
      <c r="AQ805" s="24" t="str">
        <f>INDEX('Step 2-12'!$W:$W,MATCH('Step 2-12'!$AH805,'Step 2-12'!$R:$R,0))</f>
        <v>Healthcare</v>
      </c>
      <c r="AR805" s="24" t="str">
        <f>INDEX('Step 2-12'!$X:$X,MATCH('Step 2-12'!$AH805,'Step 2-12'!$R:$R,0))</f>
        <v>SMBs</v>
      </c>
      <c r="AS805" s="23" t="str">
        <f>INDEX('Step 2-12'!$AA:$AA,MATCH('Step 2-12'!$AH805,'Step 2-12'!$R:$R,0))</f>
        <v>Basic</v>
      </c>
      <c r="AT805" s="23" t="str">
        <f>INDEX('Step 2-12'!$AB:$AB,MATCH('Step 2-12'!$AH805,'Step 2-12'!$R:$R,0))</f>
        <v>Monthly</v>
      </c>
      <c r="AU805" s="23" t="str">
        <f>INDEX($J$20:$J$1603,MATCH($AH805,$B$20:$B$1603,0))</f>
        <v>Yes</v>
      </c>
    </row>
    <row r="806" spans="1:47" x14ac:dyDescent="0.25">
      <c r="A806" t="s">
        <v>901</v>
      </c>
      <c r="B806" t="s">
        <v>896</v>
      </c>
      <c r="C806" t="s">
        <v>50</v>
      </c>
      <c r="D806" t="s">
        <v>18</v>
      </c>
      <c r="E806" s="1">
        <v>45463</v>
      </c>
      <c r="F806" s="1">
        <v>45493</v>
      </c>
      <c r="G806" t="s">
        <v>19</v>
      </c>
      <c r="H806">
        <v>135</v>
      </c>
      <c r="I806" s="23" t="str">
        <f>IF(AND(E806&lt;=EOMONTH('Step 1'!$C$7,0),F806&gt;='Step 1'!$C$7),"Yes","No")</f>
        <v>No</v>
      </c>
      <c r="J806" s="23" t="str">
        <f>IF(I806="Yes",IF(COUNTIFS($B$21:$B806,B806,$I$21:$I806,"Yes")=1,"Yes",""),"")</f>
        <v/>
      </c>
      <c r="K806" s="23" t="str">
        <f>IF(J806="Yes",IF(COUNTIFS($B:$B,B806,$F:$F,"&gt;="&amp;'Step 1'!$C$8)&gt;0,"Retained","Churned"),"")</f>
        <v/>
      </c>
      <c r="L806" s="24">
        <f>_xlfn.MINIFS($E:$E,$B:$B,B806)</f>
        <v>45308</v>
      </c>
      <c r="M806" s="24" t="str">
        <f>INDEX($C:$C,MATCH($L806,$E:$E,0))</f>
        <v>Pro</v>
      </c>
      <c r="N806" s="24" t="str">
        <f>INDEX($D:$D,MATCH($L806,$E:$E,0))</f>
        <v>Monthly</v>
      </c>
      <c r="O806" s="23" t="str">
        <f>INDEX('Step 2-12'!$W:$W,MATCH('Step 2-12'!$B806,'Step 2-12'!$R:$R,0))</f>
        <v>Retail</v>
      </c>
      <c r="P806" s="23" t="str">
        <f>INDEX('Step 2-12'!$Z:$Z,MATCH('Step 2-12'!$B806,'Step 2-12'!$R:$R,0))</f>
        <v>Social Media</v>
      </c>
      <c r="AG806" t="s">
        <v>2598</v>
      </c>
      <c r="AH806" t="s">
        <v>830</v>
      </c>
      <c r="AI806" t="s">
        <v>832</v>
      </c>
      <c r="AJ806" s="1">
        <v>45016</v>
      </c>
      <c r="AK806" t="s">
        <v>17</v>
      </c>
      <c r="AL806" t="s">
        <v>18</v>
      </c>
      <c r="AM806">
        <v>75</v>
      </c>
      <c r="AN806">
        <v>60</v>
      </c>
      <c r="AO806" s="24" t="str">
        <f>INDEX('Step 2-12'!$Z:$Z,MATCH('Step 2-12'!$AH806,'Step 2-12'!$R:$R,0))</f>
        <v>Email</v>
      </c>
      <c r="AP806" s="24" t="str">
        <f>INDEX('Step 2-12'!$V:$V,MATCH('Step 2-12'!$AH806,'Step 2-12'!$R:$R,0))</f>
        <v>North America</v>
      </c>
      <c r="AQ806" s="24" t="str">
        <f>INDEX('Step 2-12'!$W:$W,MATCH('Step 2-12'!$AH806,'Step 2-12'!$R:$R,0))</f>
        <v>Healthcare</v>
      </c>
      <c r="AR806" s="24" t="str">
        <f>INDEX('Step 2-12'!$X:$X,MATCH('Step 2-12'!$AH806,'Step 2-12'!$R:$R,0))</f>
        <v>SMBs</v>
      </c>
      <c r="AS806" s="23" t="str">
        <f>INDEX('Step 2-12'!$AA:$AA,MATCH('Step 2-12'!$AH806,'Step 2-12'!$R:$R,0))</f>
        <v>Basic</v>
      </c>
      <c r="AT806" s="23" t="str">
        <f>INDEX('Step 2-12'!$AB:$AB,MATCH('Step 2-12'!$AH806,'Step 2-12'!$R:$R,0))</f>
        <v>Monthly</v>
      </c>
      <c r="AU806" s="23" t="str">
        <f>INDEX($J$20:$J$1603,MATCH($AH806,$B$20:$B$1603,0))</f>
        <v>Yes</v>
      </c>
    </row>
    <row r="807" spans="1:47" x14ac:dyDescent="0.25">
      <c r="A807" t="s">
        <v>902</v>
      </c>
      <c r="B807" t="s">
        <v>896</v>
      </c>
      <c r="C807" t="s">
        <v>50</v>
      </c>
      <c r="D807" t="s">
        <v>18</v>
      </c>
      <c r="E807" s="1">
        <v>45494</v>
      </c>
      <c r="F807" s="1">
        <v>45524</v>
      </c>
      <c r="G807" t="s">
        <v>19</v>
      </c>
      <c r="H807">
        <v>135</v>
      </c>
      <c r="I807" s="23" t="str">
        <f>IF(AND(E807&lt;=EOMONTH('Step 1'!$C$7,0),F807&gt;='Step 1'!$C$7),"Yes","No")</f>
        <v>No</v>
      </c>
      <c r="J807" s="23" t="str">
        <f>IF(I807="Yes",IF(COUNTIFS($B$21:$B807,B807,$I$21:$I807,"Yes")=1,"Yes",""),"")</f>
        <v/>
      </c>
      <c r="K807" s="23" t="str">
        <f>IF(J807="Yes",IF(COUNTIFS($B:$B,B807,$F:$F,"&gt;="&amp;'Step 1'!$C$8)&gt;0,"Retained","Churned"),"")</f>
        <v/>
      </c>
      <c r="L807" s="24">
        <f>_xlfn.MINIFS($E:$E,$B:$B,B807)</f>
        <v>45308</v>
      </c>
      <c r="M807" s="24" t="str">
        <f>INDEX($C:$C,MATCH($L807,$E:$E,0))</f>
        <v>Pro</v>
      </c>
      <c r="N807" s="24" t="str">
        <f>INDEX($D:$D,MATCH($L807,$E:$E,0))</f>
        <v>Monthly</v>
      </c>
      <c r="O807" s="23" t="str">
        <f>INDEX('Step 2-12'!$W:$W,MATCH('Step 2-12'!$B807,'Step 2-12'!$R:$R,0))</f>
        <v>Retail</v>
      </c>
      <c r="P807" s="23" t="str">
        <f>INDEX('Step 2-12'!$Z:$Z,MATCH('Step 2-12'!$B807,'Step 2-12'!$R:$R,0))</f>
        <v>Social Media</v>
      </c>
      <c r="AG807" t="s">
        <v>2599</v>
      </c>
      <c r="AH807" t="s">
        <v>830</v>
      </c>
      <c r="AI807" t="s">
        <v>832</v>
      </c>
      <c r="AJ807" s="1">
        <v>45046</v>
      </c>
      <c r="AK807" t="s">
        <v>17</v>
      </c>
      <c r="AL807" t="s">
        <v>18</v>
      </c>
      <c r="AM807">
        <v>75</v>
      </c>
      <c r="AN807">
        <v>60</v>
      </c>
      <c r="AO807" s="24" t="str">
        <f>INDEX('Step 2-12'!$Z:$Z,MATCH('Step 2-12'!$AH807,'Step 2-12'!$R:$R,0))</f>
        <v>Email</v>
      </c>
      <c r="AP807" s="24" t="str">
        <f>INDEX('Step 2-12'!$V:$V,MATCH('Step 2-12'!$AH807,'Step 2-12'!$R:$R,0))</f>
        <v>North America</v>
      </c>
      <c r="AQ807" s="24" t="str">
        <f>INDEX('Step 2-12'!$W:$W,MATCH('Step 2-12'!$AH807,'Step 2-12'!$R:$R,0))</f>
        <v>Healthcare</v>
      </c>
      <c r="AR807" s="24" t="str">
        <f>INDEX('Step 2-12'!$X:$X,MATCH('Step 2-12'!$AH807,'Step 2-12'!$R:$R,0))</f>
        <v>SMBs</v>
      </c>
      <c r="AS807" s="23" t="str">
        <f>INDEX('Step 2-12'!$AA:$AA,MATCH('Step 2-12'!$AH807,'Step 2-12'!$R:$R,0))</f>
        <v>Basic</v>
      </c>
      <c r="AT807" s="23" t="str">
        <f>INDEX('Step 2-12'!$AB:$AB,MATCH('Step 2-12'!$AH807,'Step 2-12'!$R:$R,0))</f>
        <v>Monthly</v>
      </c>
      <c r="AU807" s="23" t="str">
        <f>INDEX($J$20:$J$1603,MATCH($AH807,$B$20:$B$1603,0))</f>
        <v>Yes</v>
      </c>
    </row>
    <row r="808" spans="1:47" x14ac:dyDescent="0.25">
      <c r="A808" t="s">
        <v>903</v>
      </c>
      <c r="B808" t="s">
        <v>896</v>
      </c>
      <c r="C808" t="s">
        <v>50</v>
      </c>
      <c r="D808" t="s">
        <v>18</v>
      </c>
      <c r="E808" s="1">
        <v>45525</v>
      </c>
      <c r="F808" s="1">
        <v>45555</v>
      </c>
      <c r="G808" t="s">
        <v>19</v>
      </c>
      <c r="H808">
        <v>135</v>
      </c>
      <c r="I808" s="23" t="str">
        <f>IF(AND(E808&lt;=EOMONTH('Step 1'!$C$7,0),F808&gt;='Step 1'!$C$7),"Yes","No")</f>
        <v>No</v>
      </c>
      <c r="J808" s="23" t="str">
        <f>IF(I808="Yes",IF(COUNTIFS($B$21:$B808,B808,$I$21:$I808,"Yes")=1,"Yes",""),"")</f>
        <v/>
      </c>
      <c r="K808" s="23" t="str">
        <f>IF(J808="Yes",IF(COUNTIFS($B:$B,B808,$F:$F,"&gt;="&amp;'Step 1'!$C$8)&gt;0,"Retained","Churned"),"")</f>
        <v/>
      </c>
      <c r="L808" s="24">
        <f>_xlfn.MINIFS($E:$E,$B:$B,B808)</f>
        <v>45308</v>
      </c>
      <c r="M808" s="24" t="str">
        <f>INDEX($C:$C,MATCH($L808,$E:$E,0))</f>
        <v>Pro</v>
      </c>
      <c r="N808" s="24" t="str">
        <f>INDEX($D:$D,MATCH($L808,$E:$E,0))</f>
        <v>Monthly</v>
      </c>
      <c r="O808" s="23" t="str">
        <f>INDEX('Step 2-12'!$W:$W,MATCH('Step 2-12'!$B808,'Step 2-12'!$R:$R,0))</f>
        <v>Retail</v>
      </c>
      <c r="P808" s="23" t="str">
        <f>INDEX('Step 2-12'!$Z:$Z,MATCH('Step 2-12'!$B808,'Step 2-12'!$R:$R,0))</f>
        <v>Social Media</v>
      </c>
      <c r="AG808" t="s">
        <v>2600</v>
      </c>
      <c r="AH808" t="s">
        <v>830</v>
      </c>
      <c r="AI808" t="s">
        <v>833</v>
      </c>
      <c r="AJ808" s="1">
        <v>45047</v>
      </c>
      <c r="AK808" t="s">
        <v>17</v>
      </c>
      <c r="AL808" t="s">
        <v>18</v>
      </c>
      <c r="AM808">
        <v>75</v>
      </c>
      <c r="AN808">
        <v>60</v>
      </c>
      <c r="AO808" s="24" t="str">
        <f>INDEX('Step 2-12'!$Z:$Z,MATCH('Step 2-12'!$AH808,'Step 2-12'!$R:$R,0))</f>
        <v>Email</v>
      </c>
      <c r="AP808" s="24" t="str">
        <f>INDEX('Step 2-12'!$V:$V,MATCH('Step 2-12'!$AH808,'Step 2-12'!$R:$R,0))</f>
        <v>North America</v>
      </c>
      <c r="AQ808" s="24" t="str">
        <f>INDEX('Step 2-12'!$W:$W,MATCH('Step 2-12'!$AH808,'Step 2-12'!$R:$R,0))</f>
        <v>Healthcare</v>
      </c>
      <c r="AR808" s="24" t="str">
        <f>INDEX('Step 2-12'!$X:$X,MATCH('Step 2-12'!$AH808,'Step 2-12'!$R:$R,0))</f>
        <v>SMBs</v>
      </c>
      <c r="AS808" s="23" t="str">
        <f>INDEX('Step 2-12'!$AA:$AA,MATCH('Step 2-12'!$AH808,'Step 2-12'!$R:$R,0))</f>
        <v>Basic</v>
      </c>
      <c r="AT808" s="23" t="str">
        <f>INDEX('Step 2-12'!$AB:$AB,MATCH('Step 2-12'!$AH808,'Step 2-12'!$R:$R,0))</f>
        <v>Monthly</v>
      </c>
      <c r="AU808" s="23" t="str">
        <f>INDEX($J$20:$J$1603,MATCH($AH808,$B$20:$B$1603,0))</f>
        <v>Yes</v>
      </c>
    </row>
    <row r="809" spans="1:47" x14ac:dyDescent="0.25">
      <c r="A809" t="s">
        <v>904</v>
      </c>
      <c r="B809" t="s">
        <v>896</v>
      </c>
      <c r="C809" t="s">
        <v>50</v>
      </c>
      <c r="D809" t="s">
        <v>18</v>
      </c>
      <c r="E809" s="1">
        <v>45556</v>
      </c>
      <c r="F809" s="1">
        <v>45586</v>
      </c>
      <c r="G809" t="s">
        <v>73</v>
      </c>
      <c r="H809">
        <v>135</v>
      </c>
      <c r="I809" s="23" t="str">
        <f>IF(AND(E809&lt;=EOMONTH('Step 1'!$C$7,0),F809&gt;='Step 1'!$C$7),"Yes","No")</f>
        <v>No</v>
      </c>
      <c r="J809" s="23" t="str">
        <f>IF(I809="Yes",IF(COUNTIFS($B$21:$B809,B809,$I$21:$I809,"Yes")=1,"Yes",""),"")</f>
        <v/>
      </c>
      <c r="K809" s="23" t="str">
        <f>IF(J809="Yes",IF(COUNTIFS($B:$B,B809,$F:$F,"&gt;="&amp;'Step 1'!$C$8)&gt;0,"Retained","Churned"),"")</f>
        <v/>
      </c>
      <c r="L809" s="24">
        <f>_xlfn.MINIFS($E:$E,$B:$B,B809)</f>
        <v>45308</v>
      </c>
      <c r="M809" s="24" t="str">
        <f>INDEX($C:$C,MATCH($L809,$E:$E,0))</f>
        <v>Pro</v>
      </c>
      <c r="N809" s="24" t="str">
        <f>INDEX($D:$D,MATCH($L809,$E:$E,0))</f>
        <v>Monthly</v>
      </c>
      <c r="O809" s="23" t="str">
        <f>INDEX('Step 2-12'!$W:$W,MATCH('Step 2-12'!$B809,'Step 2-12'!$R:$R,0))</f>
        <v>Retail</v>
      </c>
      <c r="P809" s="23" t="str">
        <f>INDEX('Step 2-12'!$Z:$Z,MATCH('Step 2-12'!$B809,'Step 2-12'!$R:$R,0))</f>
        <v>Social Media</v>
      </c>
      <c r="AG809" t="s">
        <v>2601</v>
      </c>
      <c r="AH809" t="s">
        <v>830</v>
      </c>
      <c r="AI809" t="s">
        <v>834</v>
      </c>
      <c r="AJ809" s="1">
        <v>45078</v>
      </c>
      <c r="AK809" t="s">
        <v>17</v>
      </c>
      <c r="AL809" t="s">
        <v>18</v>
      </c>
      <c r="AM809">
        <v>75</v>
      </c>
      <c r="AN809">
        <v>60</v>
      </c>
      <c r="AO809" s="24" t="str">
        <f>INDEX('Step 2-12'!$Z:$Z,MATCH('Step 2-12'!$AH809,'Step 2-12'!$R:$R,0))</f>
        <v>Email</v>
      </c>
      <c r="AP809" s="24" t="str">
        <f>INDEX('Step 2-12'!$V:$V,MATCH('Step 2-12'!$AH809,'Step 2-12'!$R:$R,0))</f>
        <v>North America</v>
      </c>
      <c r="AQ809" s="24" t="str">
        <f>INDEX('Step 2-12'!$W:$W,MATCH('Step 2-12'!$AH809,'Step 2-12'!$R:$R,0))</f>
        <v>Healthcare</v>
      </c>
      <c r="AR809" s="24" t="str">
        <f>INDEX('Step 2-12'!$X:$X,MATCH('Step 2-12'!$AH809,'Step 2-12'!$R:$R,0))</f>
        <v>SMBs</v>
      </c>
      <c r="AS809" s="23" t="str">
        <f>INDEX('Step 2-12'!$AA:$AA,MATCH('Step 2-12'!$AH809,'Step 2-12'!$R:$R,0))</f>
        <v>Basic</v>
      </c>
      <c r="AT809" s="23" t="str">
        <f>INDEX('Step 2-12'!$AB:$AB,MATCH('Step 2-12'!$AH809,'Step 2-12'!$R:$R,0))</f>
        <v>Monthly</v>
      </c>
      <c r="AU809" s="23" t="str">
        <f>INDEX($J$20:$J$1603,MATCH($AH809,$B$20:$B$1603,0))</f>
        <v>Yes</v>
      </c>
    </row>
    <row r="810" spans="1:47" x14ac:dyDescent="0.25">
      <c r="A810" t="s">
        <v>905</v>
      </c>
      <c r="B810" t="s">
        <v>896</v>
      </c>
      <c r="C810" t="s">
        <v>86</v>
      </c>
      <c r="D810" t="s">
        <v>18</v>
      </c>
      <c r="E810" s="1">
        <v>45587</v>
      </c>
      <c r="F810" s="1">
        <v>45617</v>
      </c>
      <c r="G810" t="s">
        <v>19</v>
      </c>
      <c r="H810">
        <v>315</v>
      </c>
      <c r="I810" s="23" t="str">
        <f>IF(AND(E810&lt;=EOMONTH('Step 1'!$C$7,0),F810&gt;='Step 1'!$C$7),"Yes","No")</f>
        <v>No</v>
      </c>
      <c r="J810" s="23" t="str">
        <f>IF(I810="Yes",IF(COUNTIFS($B$21:$B810,B810,$I$21:$I810,"Yes")=1,"Yes",""),"")</f>
        <v/>
      </c>
      <c r="K810" s="23" t="str">
        <f>IF(J810="Yes",IF(COUNTIFS($B:$B,B810,$F:$F,"&gt;="&amp;'Step 1'!$C$8)&gt;0,"Retained","Churned"),"")</f>
        <v/>
      </c>
      <c r="L810" s="24">
        <f>_xlfn.MINIFS($E:$E,$B:$B,B810)</f>
        <v>45308</v>
      </c>
      <c r="M810" s="24" t="str">
        <f>INDEX($C:$C,MATCH($L810,$E:$E,0))</f>
        <v>Pro</v>
      </c>
      <c r="N810" s="24" t="str">
        <f>INDEX($D:$D,MATCH($L810,$E:$E,0))</f>
        <v>Monthly</v>
      </c>
      <c r="O810" s="23" t="str">
        <f>INDEX('Step 2-12'!$W:$W,MATCH('Step 2-12'!$B810,'Step 2-12'!$R:$R,0))</f>
        <v>Retail</v>
      </c>
      <c r="P810" s="23" t="str">
        <f>INDEX('Step 2-12'!$Z:$Z,MATCH('Step 2-12'!$B810,'Step 2-12'!$R:$R,0))</f>
        <v>Social Media</v>
      </c>
      <c r="AG810" t="s">
        <v>2602</v>
      </c>
      <c r="AH810" t="s">
        <v>830</v>
      </c>
      <c r="AI810" t="s">
        <v>834</v>
      </c>
      <c r="AJ810" s="1">
        <v>45108</v>
      </c>
      <c r="AK810" t="s">
        <v>17</v>
      </c>
      <c r="AL810" t="s">
        <v>18</v>
      </c>
      <c r="AM810">
        <v>75</v>
      </c>
      <c r="AN810">
        <v>60</v>
      </c>
      <c r="AO810" s="24" t="str">
        <f>INDEX('Step 2-12'!$Z:$Z,MATCH('Step 2-12'!$AH810,'Step 2-12'!$R:$R,0))</f>
        <v>Email</v>
      </c>
      <c r="AP810" s="24" t="str">
        <f>INDEX('Step 2-12'!$V:$V,MATCH('Step 2-12'!$AH810,'Step 2-12'!$R:$R,0))</f>
        <v>North America</v>
      </c>
      <c r="AQ810" s="24" t="str">
        <f>INDEX('Step 2-12'!$W:$W,MATCH('Step 2-12'!$AH810,'Step 2-12'!$R:$R,0))</f>
        <v>Healthcare</v>
      </c>
      <c r="AR810" s="24" t="str">
        <f>INDEX('Step 2-12'!$X:$X,MATCH('Step 2-12'!$AH810,'Step 2-12'!$R:$R,0))</f>
        <v>SMBs</v>
      </c>
      <c r="AS810" s="23" t="str">
        <f>INDEX('Step 2-12'!$AA:$AA,MATCH('Step 2-12'!$AH810,'Step 2-12'!$R:$R,0))</f>
        <v>Basic</v>
      </c>
      <c r="AT810" s="23" t="str">
        <f>INDEX('Step 2-12'!$AB:$AB,MATCH('Step 2-12'!$AH810,'Step 2-12'!$R:$R,0))</f>
        <v>Monthly</v>
      </c>
      <c r="AU810" s="23" t="str">
        <f>INDEX($J$20:$J$1603,MATCH($AH810,$B$20:$B$1603,0))</f>
        <v>Yes</v>
      </c>
    </row>
    <row r="811" spans="1:47" x14ac:dyDescent="0.25">
      <c r="A811" t="s">
        <v>906</v>
      </c>
      <c r="B811" t="s">
        <v>896</v>
      </c>
      <c r="C811" t="s">
        <v>86</v>
      </c>
      <c r="D811" t="s">
        <v>18</v>
      </c>
      <c r="E811" s="1">
        <v>45618</v>
      </c>
      <c r="F811" s="1">
        <v>45648</v>
      </c>
      <c r="G811" t="s">
        <v>19</v>
      </c>
      <c r="H811">
        <v>315</v>
      </c>
      <c r="I811" s="23" t="str">
        <f>IF(AND(E811&lt;=EOMONTH('Step 1'!$C$7,0),F811&gt;='Step 1'!$C$7),"Yes","No")</f>
        <v>No</v>
      </c>
      <c r="J811" s="23" t="str">
        <f>IF(I811="Yes",IF(COUNTIFS($B$21:$B811,B811,$I$21:$I811,"Yes")=1,"Yes",""),"")</f>
        <v/>
      </c>
      <c r="K811" s="23" t="str">
        <f>IF(J811="Yes",IF(COUNTIFS($B:$B,B811,$F:$F,"&gt;="&amp;'Step 1'!$C$8)&gt;0,"Retained","Churned"),"")</f>
        <v/>
      </c>
      <c r="L811" s="24">
        <f>_xlfn.MINIFS($E:$E,$B:$B,B811)</f>
        <v>45308</v>
      </c>
      <c r="M811" s="24" t="str">
        <f>INDEX($C:$C,MATCH($L811,$E:$E,0))</f>
        <v>Pro</v>
      </c>
      <c r="N811" s="24" t="str">
        <f>INDEX($D:$D,MATCH($L811,$E:$E,0))</f>
        <v>Monthly</v>
      </c>
      <c r="O811" s="23" t="str">
        <f>INDEX('Step 2-12'!$W:$W,MATCH('Step 2-12'!$B811,'Step 2-12'!$R:$R,0))</f>
        <v>Retail</v>
      </c>
      <c r="P811" s="23" t="str">
        <f>INDEX('Step 2-12'!$Z:$Z,MATCH('Step 2-12'!$B811,'Step 2-12'!$R:$R,0))</f>
        <v>Social Media</v>
      </c>
      <c r="AG811" t="s">
        <v>2603</v>
      </c>
      <c r="AH811" t="s">
        <v>830</v>
      </c>
      <c r="AI811" t="s">
        <v>835</v>
      </c>
      <c r="AJ811" s="1">
        <v>45109</v>
      </c>
      <c r="AK811" t="s">
        <v>17</v>
      </c>
      <c r="AL811" t="s">
        <v>18</v>
      </c>
      <c r="AM811">
        <v>75</v>
      </c>
      <c r="AN811">
        <v>60</v>
      </c>
      <c r="AO811" s="24" t="str">
        <f>INDEX('Step 2-12'!$Z:$Z,MATCH('Step 2-12'!$AH811,'Step 2-12'!$R:$R,0))</f>
        <v>Email</v>
      </c>
      <c r="AP811" s="24" t="str">
        <f>INDEX('Step 2-12'!$V:$V,MATCH('Step 2-12'!$AH811,'Step 2-12'!$R:$R,0))</f>
        <v>North America</v>
      </c>
      <c r="AQ811" s="24" t="str">
        <f>INDEX('Step 2-12'!$W:$W,MATCH('Step 2-12'!$AH811,'Step 2-12'!$R:$R,0))</f>
        <v>Healthcare</v>
      </c>
      <c r="AR811" s="24" t="str">
        <f>INDEX('Step 2-12'!$X:$X,MATCH('Step 2-12'!$AH811,'Step 2-12'!$R:$R,0))</f>
        <v>SMBs</v>
      </c>
      <c r="AS811" s="23" t="str">
        <f>INDEX('Step 2-12'!$AA:$AA,MATCH('Step 2-12'!$AH811,'Step 2-12'!$R:$R,0))</f>
        <v>Basic</v>
      </c>
      <c r="AT811" s="23" t="str">
        <f>INDEX('Step 2-12'!$AB:$AB,MATCH('Step 2-12'!$AH811,'Step 2-12'!$R:$R,0))</f>
        <v>Monthly</v>
      </c>
      <c r="AU811" s="23" t="str">
        <f>INDEX($J$20:$J$1603,MATCH($AH811,$B$20:$B$1603,0))</f>
        <v>Yes</v>
      </c>
    </row>
    <row r="812" spans="1:47" x14ac:dyDescent="0.25">
      <c r="A812" t="s">
        <v>907</v>
      </c>
      <c r="B812" t="s">
        <v>896</v>
      </c>
      <c r="C812" t="s">
        <v>86</v>
      </c>
      <c r="D812" t="s">
        <v>18</v>
      </c>
      <c r="E812" s="1">
        <v>45649</v>
      </c>
      <c r="F812" s="1">
        <v>45658</v>
      </c>
      <c r="G812" t="s">
        <v>19</v>
      </c>
      <c r="H812">
        <v>315</v>
      </c>
      <c r="I812" s="23" t="str">
        <f>IF(AND(E812&lt;=EOMONTH('Step 1'!$C$7,0),F812&gt;='Step 1'!$C$7),"Yes","No")</f>
        <v>No</v>
      </c>
      <c r="J812" s="23" t="str">
        <f>IF(I812="Yes",IF(COUNTIFS($B$21:$B812,B812,$I$21:$I812,"Yes")=1,"Yes",""),"")</f>
        <v/>
      </c>
      <c r="K812" s="23" t="str">
        <f>IF(J812="Yes",IF(COUNTIFS($B:$B,B812,$F:$F,"&gt;="&amp;'Step 1'!$C$8)&gt;0,"Retained","Churned"),"")</f>
        <v/>
      </c>
      <c r="L812" s="24">
        <f>_xlfn.MINIFS($E:$E,$B:$B,B812)</f>
        <v>45308</v>
      </c>
      <c r="M812" s="24" t="str">
        <f>INDEX($C:$C,MATCH($L812,$E:$E,0))</f>
        <v>Pro</v>
      </c>
      <c r="N812" s="24" t="str">
        <f>INDEX($D:$D,MATCH($L812,$E:$E,0))</f>
        <v>Monthly</v>
      </c>
      <c r="O812" s="23" t="str">
        <f>INDEX('Step 2-12'!$W:$W,MATCH('Step 2-12'!$B812,'Step 2-12'!$R:$R,0))</f>
        <v>Retail</v>
      </c>
      <c r="P812" s="23" t="str">
        <f>INDEX('Step 2-12'!$Z:$Z,MATCH('Step 2-12'!$B812,'Step 2-12'!$R:$R,0))</f>
        <v>Social Media</v>
      </c>
      <c r="AG812" t="s">
        <v>2604</v>
      </c>
      <c r="AH812" t="s">
        <v>830</v>
      </c>
      <c r="AI812" t="s">
        <v>836</v>
      </c>
      <c r="AJ812" s="1">
        <v>45140</v>
      </c>
      <c r="AK812" t="s">
        <v>17</v>
      </c>
      <c r="AL812" t="s">
        <v>18</v>
      </c>
      <c r="AM812">
        <v>75</v>
      </c>
      <c r="AN812">
        <v>60</v>
      </c>
      <c r="AO812" s="24" t="str">
        <f>INDEX('Step 2-12'!$Z:$Z,MATCH('Step 2-12'!$AH812,'Step 2-12'!$R:$R,0))</f>
        <v>Email</v>
      </c>
      <c r="AP812" s="24" t="str">
        <f>INDEX('Step 2-12'!$V:$V,MATCH('Step 2-12'!$AH812,'Step 2-12'!$R:$R,0))</f>
        <v>North America</v>
      </c>
      <c r="AQ812" s="24" t="str">
        <f>INDEX('Step 2-12'!$W:$W,MATCH('Step 2-12'!$AH812,'Step 2-12'!$R:$R,0))</f>
        <v>Healthcare</v>
      </c>
      <c r="AR812" s="24" t="str">
        <f>INDEX('Step 2-12'!$X:$X,MATCH('Step 2-12'!$AH812,'Step 2-12'!$R:$R,0))</f>
        <v>SMBs</v>
      </c>
      <c r="AS812" s="23" t="str">
        <f>INDEX('Step 2-12'!$AA:$AA,MATCH('Step 2-12'!$AH812,'Step 2-12'!$R:$R,0))</f>
        <v>Basic</v>
      </c>
      <c r="AT812" s="23" t="str">
        <f>INDEX('Step 2-12'!$AB:$AB,MATCH('Step 2-12'!$AH812,'Step 2-12'!$R:$R,0))</f>
        <v>Monthly</v>
      </c>
      <c r="AU812" s="23" t="str">
        <f>INDEX($J$20:$J$1603,MATCH($AH812,$B$20:$B$1603,0))</f>
        <v>Yes</v>
      </c>
    </row>
    <row r="813" spans="1:47" x14ac:dyDescent="0.25">
      <c r="A813" t="s">
        <v>908</v>
      </c>
      <c r="B813" t="s">
        <v>909</v>
      </c>
      <c r="C813" t="s">
        <v>50</v>
      </c>
      <c r="D813" t="s">
        <v>18</v>
      </c>
      <c r="E813" s="1">
        <v>45290</v>
      </c>
      <c r="F813" s="1">
        <v>45320</v>
      </c>
      <c r="G813" t="s">
        <v>19</v>
      </c>
      <c r="H813">
        <v>135</v>
      </c>
      <c r="I813" s="23" t="str">
        <f>IF(AND(E813&lt;=EOMONTH('Step 1'!$C$7,0),F813&gt;='Step 1'!$C$7),"Yes","No")</f>
        <v>No</v>
      </c>
      <c r="J813" s="23" t="str">
        <f>IF(I813="Yes",IF(COUNTIFS($B$21:$B813,B813,$I$21:$I813,"Yes")=1,"Yes",""),"")</f>
        <v/>
      </c>
      <c r="K813" s="23" t="str">
        <f>IF(J813="Yes",IF(COUNTIFS($B:$B,B813,$F:$F,"&gt;="&amp;'Step 1'!$C$8)&gt;0,"Retained","Churned"),"")</f>
        <v/>
      </c>
      <c r="L813" s="24">
        <f>_xlfn.MINIFS($E:$E,$B:$B,B813)</f>
        <v>45290</v>
      </c>
      <c r="M813" s="24" t="str">
        <f>INDEX($C:$C,MATCH($L813,$E:$E,0))</f>
        <v>Pro</v>
      </c>
      <c r="N813" s="24" t="str">
        <f>INDEX($D:$D,MATCH($L813,$E:$E,0))</f>
        <v>Monthly</v>
      </c>
      <c r="O813" s="23" t="str">
        <f>INDEX('Step 2-12'!$W:$W,MATCH('Step 2-12'!$B813,'Step 2-12'!$R:$R,0))</f>
        <v>Tech</v>
      </c>
      <c r="P813" s="23" t="str">
        <f>INDEX('Step 2-12'!$Z:$Z,MATCH('Step 2-12'!$B813,'Step 2-12'!$R:$R,0))</f>
        <v>Email</v>
      </c>
      <c r="AG813" t="s">
        <v>2605</v>
      </c>
      <c r="AH813" t="s">
        <v>830</v>
      </c>
      <c r="AI813" t="s">
        <v>837</v>
      </c>
      <c r="AJ813" s="1">
        <v>45171</v>
      </c>
      <c r="AK813" t="s">
        <v>17</v>
      </c>
      <c r="AL813" t="s">
        <v>18</v>
      </c>
      <c r="AM813">
        <v>75</v>
      </c>
      <c r="AN813">
        <v>60</v>
      </c>
      <c r="AO813" s="24" t="str">
        <f>INDEX('Step 2-12'!$Z:$Z,MATCH('Step 2-12'!$AH813,'Step 2-12'!$R:$R,0))</f>
        <v>Email</v>
      </c>
      <c r="AP813" s="24" t="str">
        <f>INDEX('Step 2-12'!$V:$V,MATCH('Step 2-12'!$AH813,'Step 2-12'!$R:$R,0))</f>
        <v>North America</v>
      </c>
      <c r="AQ813" s="24" t="str">
        <f>INDEX('Step 2-12'!$W:$W,MATCH('Step 2-12'!$AH813,'Step 2-12'!$R:$R,0))</f>
        <v>Healthcare</v>
      </c>
      <c r="AR813" s="24" t="str">
        <f>INDEX('Step 2-12'!$X:$X,MATCH('Step 2-12'!$AH813,'Step 2-12'!$R:$R,0))</f>
        <v>SMBs</v>
      </c>
      <c r="AS813" s="23" t="str">
        <f>INDEX('Step 2-12'!$AA:$AA,MATCH('Step 2-12'!$AH813,'Step 2-12'!$R:$R,0))</f>
        <v>Basic</v>
      </c>
      <c r="AT813" s="23" t="str">
        <f>INDEX('Step 2-12'!$AB:$AB,MATCH('Step 2-12'!$AH813,'Step 2-12'!$R:$R,0))</f>
        <v>Monthly</v>
      </c>
      <c r="AU813" s="23" t="str">
        <f>INDEX($J$20:$J$1603,MATCH($AH813,$B$20:$B$1603,0))</f>
        <v>Yes</v>
      </c>
    </row>
    <row r="814" spans="1:47" x14ac:dyDescent="0.25">
      <c r="A814" t="s">
        <v>910</v>
      </c>
      <c r="B814" t="s">
        <v>909</v>
      </c>
      <c r="C814" t="s">
        <v>50</v>
      </c>
      <c r="D814" t="s">
        <v>18</v>
      </c>
      <c r="E814" s="1">
        <v>45321</v>
      </c>
      <c r="F814" s="1">
        <v>45351</v>
      </c>
      <c r="G814" t="s">
        <v>19</v>
      </c>
      <c r="H814">
        <v>135</v>
      </c>
      <c r="I814" s="23" t="str">
        <f>IF(AND(E814&lt;=EOMONTH('Step 1'!$C$7,0),F814&gt;='Step 1'!$C$7),"Yes","No")</f>
        <v>No</v>
      </c>
      <c r="J814" s="23" t="str">
        <f>IF(I814="Yes",IF(COUNTIFS($B$21:$B814,B814,$I$21:$I814,"Yes")=1,"Yes",""),"")</f>
        <v/>
      </c>
      <c r="K814" s="23" t="str">
        <f>IF(J814="Yes",IF(COUNTIFS($B:$B,B814,$F:$F,"&gt;="&amp;'Step 1'!$C$8)&gt;0,"Retained","Churned"),"")</f>
        <v/>
      </c>
      <c r="L814" s="24">
        <f>_xlfn.MINIFS($E:$E,$B:$B,B814)</f>
        <v>45290</v>
      </c>
      <c r="M814" s="24" t="str">
        <f>INDEX($C:$C,MATCH($L814,$E:$E,0))</f>
        <v>Pro</v>
      </c>
      <c r="N814" s="24" t="str">
        <f>INDEX($D:$D,MATCH($L814,$E:$E,0))</f>
        <v>Monthly</v>
      </c>
      <c r="O814" s="23" t="str">
        <f>INDEX('Step 2-12'!$W:$W,MATCH('Step 2-12'!$B814,'Step 2-12'!$R:$R,0))</f>
        <v>Tech</v>
      </c>
      <c r="P814" s="23" t="str">
        <f>INDEX('Step 2-12'!$Z:$Z,MATCH('Step 2-12'!$B814,'Step 2-12'!$R:$R,0))</f>
        <v>Email</v>
      </c>
      <c r="AG814" t="s">
        <v>2606</v>
      </c>
      <c r="AH814" t="s">
        <v>830</v>
      </c>
      <c r="AI814" t="s">
        <v>837</v>
      </c>
      <c r="AJ814" s="1">
        <v>45201</v>
      </c>
      <c r="AK814" t="s">
        <v>17</v>
      </c>
      <c r="AL814" t="s">
        <v>18</v>
      </c>
      <c r="AM814">
        <v>75</v>
      </c>
      <c r="AN814">
        <v>60</v>
      </c>
      <c r="AO814" s="24" t="str">
        <f>INDEX('Step 2-12'!$Z:$Z,MATCH('Step 2-12'!$AH814,'Step 2-12'!$R:$R,0))</f>
        <v>Email</v>
      </c>
      <c r="AP814" s="24" t="str">
        <f>INDEX('Step 2-12'!$V:$V,MATCH('Step 2-12'!$AH814,'Step 2-12'!$R:$R,0))</f>
        <v>North America</v>
      </c>
      <c r="AQ814" s="24" t="str">
        <f>INDEX('Step 2-12'!$W:$W,MATCH('Step 2-12'!$AH814,'Step 2-12'!$R:$R,0))</f>
        <v>Healthcare</v>
      </c>
      <c r="AR814" s="24" t="str">
        <f>INDEX('Step 2-12'!$X:$X,MATCH('Step 2-12'!$AH814,'Step 2-12'!$R:$R,0))</f>
        <v>SMBs</v>
      </c>
      <c r="AS814" s="23" t="str">
        <f>INDEX('Step 2-12'!$AA:$AA,MATCH('Step 2-12'!$AH814,'Step 2-12'!$R:$R,0))</f>
        <v>Basic</v>
      </c>
      <c r="AT814" s="23" t="str">
        <f>INDEX('Step 2-12'!$AB:$AB,MATCH('Step 2-12'!$AH814,'Step 2-12'!$R:$R,0))</f>
        <v>Monthly</v>
      </c>
      <c r="AU814" s="23" t="str">
        <f>INDEX($J$20:$J$1603,MATCH($AH814,$B$20:$B$1603,0))</f>
        <v>Yes</v>
      </c>
    </row>
    <row r="815" spans="1:47" x14ac:dyDescent="0.25">
      <c r="A815" t="s">
        <v>911</v>
      </c>
      <c r="B815" t="s">
        <v>909</v>
      </c>
      <c r="C815" t="s">
        <v>50</v>
      </c>
      <c r="D815" t="s">
        <v>18</v>
      </c>
      <c r="E815" s="1">
        <v>45352</v>
      </c>
      <c r="F815" s="1">
        <v>45382</v>
      </c>
      <c r="G815" t="s">
        <v>55</v>
      </c>
      <c r="H815">
        <v>135</v>
      </c>
      <c r="I815" s="23" t="str">
        <f>IF(AND(E815&lt;=EOMONTH('Step 1'!$C$7,0),F815&gt;='Step 1'!$C$7),"Yes","No")</f>
        <v>No</v>
      </c>
      <c r="J815" s="23" t="str">
        <f>IF(I815="Yes",IF(COUNTIFS($B$21:$B815,B815,$I$21:$I815,"Yes")=1,"Yes",""),"")</f>
        <v/>
      </c>
      <c r="K815" s="23" t="str">
        <f>IF(J815="Yes",IF(COUNTIFS($B:$B,B815,$F:$F,"&gt;="&amp;'Step 1'!$C$8)&gt;0,"Retained","Churned"),"")</f>
        <v/>
      </c>
      <c r="L815" s="24">
        <f>_xlfn.MINIFS($E:$E,$B:$B,B815)</f>
        <v>45290</v>
      </c>
      <c r="M815" s="24" t="str">
        <f>INDEX($C:$C,MATCH($L815,$E:$E,0))</f>
        <v>Pro</v>
      </c>
      <c r="N815" s="24" t="str">
        <f>INDEX($D:$D,MATCH($L815,$E:$E,0))</f>
        <v>Monthly</v>
      </c>
      <c r="O815" s="23" t="str">
        <f>INDEX('Step 2-12'!$W:$W,MATCH('Step 2-12'!$B815,'Step 2-12'!$R:$R,0))</f>
        <v>Tech</v>
      </c>
      <c r="P815" s="23" t="str">
        <f>INDEX('Step 2-12'!$Z:$Z,MATCH('Step 2-12'!$B815,'Step 2-12'!$R:$R,0))</f>
        <v>Email</v>
      </c>
      <c r="AG815" t="s">
        <v>2607</v>
      </c>
      <c r="AH815" t="s">
        <v>830</v>
      </c>
      <c r="AI815" t="s">
        <v>838</v>
      </c>
      <c r="AJ815" s="1">
        <v>45202</v>
      </c>
      <c r="AK815" t="s">
        <v>17</v>
      </c>
      <c r="AL815" t="s">
        <v>18</v>
      </c>
      <c r="AM815">
        <v>75</v>
      </c>
      <c r="AN815">
        <v>60</v>
      </c>
      <c r="AO815" s="24" t="str">
        <f>INDEX('Step 2-12'!$Z:$Z,MATCH('Step 2-12'!$AH815,'Step 2-12'!$R:$R,0))</f>
        <v>Email</v>
      </c>
      <c r="AP815" s="24" t="str">
        <f>INDEX('Step 2-12'!$V:$V,MATCH('Step 2-12'!$AH815,'Step 2-12'!$R:$R,0))</f>
        <v>North America</v>
      </c>
      <c r="AQ815" s="24" t="str">
        <f>INDEX('Step 2-12'!$W:$W,MATCH('Step 2-12'!$AH815,'Step 2-12'!$R:$R,0))</f>
        <v>Healthcare</v>
      </c>
      <c r="AR815" s="24" t="str">
        <f>INDEX('Step 2-12'!$X:$X,MATCH('Step 2-12'!$AH815,'Step 2-12'!$R:$R,0))</f>
        <v>SMBs</v>
      </c>
      <c r="AS815" s="23" t="str">
        <f>INDEX('Step 2-12'!$AA:$AA,MATCH('Step 2-12'!$AH815,'Step 2-12'!$R:$R,0))</f>
        <v>Basic</v>
      </c>
      <c r="AT815" s="23" t="str">
        <f>INDEX('Step 2-12'!$AB:$AB,MATCH('Step 2-12'!$AH815,'Step 2-12'!$R:$R,0))</f>
        <v>Monthly</v>
      </c>
      <c r="AU815" s="23" t="str">
        <f>INDEX($J$20:$J$1603,MATCH($AH815,$B$20:$B$1603,0))</f>
        <v>Yes</v>
      </c>
    </row>
    <row r="816" spans="1:47" x14ac:dyDescent="0.25">
      <c r="A816" t="s">
        <v>912</v>
      </c>
      <c r="B816" t="s">
        <v>909</v>
      </c>
      <c r="C816" t="s">
        <v>17</v>
      </c>
      <c r="D816" t="s">
        <v>18</v>
      </c>
      <c r="E816" s="1">
        <v>45383</v>
      </c>
      <c r="F816" s="1">
        <v>45413</v>
      </c>
      <c r="G816" t="s">
        <v>19</v>
      </c>
      <c r="H816">
        <v>75</v>
      </c>
      <c r="I816" s="23" t="str">
        <f>IF(AND(E816&lt;=EOMONTH('Step 1'!$C$7,0),F816&gt;='Step 1'!$C$7),"Yes","No")</f>
        <v>No</v>
      </c>
      <c r="J816" s="23" t="str">
        <f>IF(I816="Yes",IF(COUNTIFS($B$21:$B816,B816,$I$21:$I816,"Yes")=1,"Yes",""),"")</f>
        <v/>
      </c>
      <c r="K816" s="23" t="str">
        <f>IF(J816="Yes",IF(COUNTIFS($B:$B,B816,$F:$F,"&gt;="&amp;'Step 1'!$C$8)&gt;0,"Retained","Churned"),"")</f>
        <v/>
      </c>
      <c r="L816" s="24">
        <f>_xlfn.MINIFS($E:$E,$B:$B,B816)</f>
        <v>45290</v>
      </c>
      <c r="M816" s="24" t="str">
        <f>INDEX($C:$C,MATCH($L816,$E:$E,0))</f>
        <v>Pro</v>
      </c>
      <c r="N816" s="24" t="str">
        <f>INDEX($D:$D,MATCH($L816,$E:$E,0))</f>
        <v>Monthly</v>
      </c>
      <c r="O816" s="23" t="str">
        <f>INDEX('Step 2-12'!$W:$W,MATCH('Step 2-12'!$B816,'Step 2-12'!$R:$R,0))</f>
        <v>Tech</v>
      </c>
      <c r="P816" s="23" t="str">
        <f>INDEX('Step 2-12'!$Z:$Z,MATCH('Step 2-12'!$B816,'Step 2-12'!$R:$R,0))</f>
        <v>Email</v>
      </c>
      <c r="AG816" t="s">
        <v>2608</v>
      </c>
      <c r="AH816" t="s">
        <v>830</v>
      </c>
      <c r="AI816" t="s">
        <v>839</v>
      </c>
      <c r="AJ816" s="1">
        <v>45233</v>
      </c>
      <c r="AK816" t="s">
        <v>17</v>
      </c>
      <c r="AL816" t="s">
        <v>18</v>
      </c>
      <c r="AM816">
        <v>75</v>
      </c>
      <c r="AN816">
        <v>60</v>
      </c>
      <c r="AO816" s="24" t="str">
        <f>INDEX('Step 2-12'!$Z:$Z,MATCH('Step 2-12'!$AH816,'Step 2-12'!$R:$R,0))</f>
        <v>Email</v>
      </c>
      <c r="AP816" s="24" t="str">
        <f>INDEX('Step 2-12'!$V:$V,MATCH('Step 2-12'!$AH816,'Step 2-12'!$R:$R,0))</f>
        <v>North America</v>
      </c>
      <c r="AQ816" s="24" t="str">
        <f>INDEX('Step 2-12'!$W:$W,MATCH('Step 2-12'!$AH816,'Step 2-12'!$R:$R,0))</f>
        <v>Healthcare</v>
      </c>
      <c r="AR816" s="24" t="str">
        <f>INDEX('Step 2-12'!$X:$X,MATCH('Step 2-12'!$AH816,'Step 2-12'!$R:$R,0))</f>
        <v>SMBs</v>
      </c>
      <c r="AS816" s="23" t="str">
        <f>INDEX('Step 2-12'!$AA:$AA,MATCH('Step 2-12'!$AH816,'Step 2-12'!$R:$R,0))</f>
        <v>Basic</v>
      </c>
      <c r="AT816" s="23" t="str">
        <f>INDEX('Step 2-12'!$AB:$AB,MATCH('Step 2-12'!$AH816,'Step 2-12'!$R:$R,0))</f>
        <v>Monthly</v>
      </c>
      <c r="AU816" s="23" t="str">
        <f>INDEX($J$20:$J$1603,MATCH($AH816,$B$20:$B$1603,0))</f>
        <v>Yes</v>
      </c>
    </row>
    <row r="817" spans="1:47" x14ac:dyDescent="0.25">
      <c r="A817" t="s">
        <v>913</v>
      </c>
      <c r="B817" t="s">
        <v>909</v>
      </c>
      <c r="C817" t="s">
        <v>17</v>
      </c>
      <c r="D817" t="s">
        <v>18</v>
      </c>
      <c r="E817" s="1">
        <v>45414</v>
      </c>
      <c r="F817" s="1">
        <v>45444</v>
      </c>
      <c r="G817" t="s">
        <v>19</v>
      </c>
      <c r="H817">
        <v>75</v>
      </c>
      <c r="I817" s="23" t="str">
        <f>IF(AND(E817&lt;=EOMONTH('Step 1'!$C$7,0),F817&gt;='Step 1'!$C$7),"Yes","No")</f>
        <v>No</v>
      </c>
      <c r="J817" s="23" t="str">
        <f>IF(I817="Yes",IF(COUNTIFS($B$21:$B817,B817,$I$21:$I817,"Yes")=1,"Yes",""),"")</f>
        <v/>
      </c>
      <c r="K817" s="23" t="str">
        <f>IF(J817="Yes",IF(COUNTIFS($B:$B,B817,$F:$F,"&gt;="&amp;'Step 1'!$C$8)&gt;0,"Retained","Churned"),"")</f>
        <v/>
      </c>
      <c r="L817" s="24">
        <f>_xlfn.MINIFS($E:$E,$B:$B,B817)</f>
        <v>45290</v>
      </c>
      <c r="M817" s="24" t="str">
        <f>INDEX($C:$C,MATCH($L817,$E:$E,0))</f>
        <v>Pro</v>
      </c>
      <c r="N817" s="24" t="str">
        <f>INDEX($D:$D,MATCH($L817,$E:$E,0))</f>
        <v>Monthly</v>
      </c>
      <c r="O817" s="23" t="str">
        <f>INDEX('Step 2-12'!$W:$W,MATCH('Step 2-12'!$B817,'Step 2-12'!$R:$R,0))</f>
        <v>Tech</v>
      </c>
      <c r="P817" s="23" t="str">
        <f>INDEX('Step 2-12'!$Z:$Z,MATCH('Step 2-12'!$B817,'Step 2-12'!$R:$R,0))</f>
        <v>Email</v>
      </c>
      <c r="AG817" t="s">
        <v>2609</v>
      </c>
      <c r="AH817" t="s">
        <v>830</v>
      </c>
      <c r="AI817" t="s">
        <v>839</v>
      </c>
      <c r="AJ817" s="1">
        <v>45263</v>
      </c>
      <c r="AK817" t="s">
        <v>17</v>
      </c>
      <c r="AL817" t="s">
        <v>18</v>
      </c>
      <c r="AM817">
        <v>75</v>
      </c>
      <c r="AN817">
        <v>60</v>
      </c>
      <c r="AO817" s="24" t="str">
        <f>INDEX('Step 2-12'!$Z:$Z,MATCH('Step 2-12'!$AH817,'Step 2-12'!$R:$R,0))</f>
        <v>Email</v>
      </c>
      <c r="AP817" s="24" t="str">
        <f>INDEX('Step 2-12'!$V:$V,MATCH('Step 2-12'!$AH817,'Step 2-12'!$R:$R,0))</f>
        <v>North America</v>
      </c>
      <c r="AQ817" s="24" t="str">
        <f>INDEX('Step 2-12'!$W:$W,MATCH('Step 2-12'!$AH817,'Step 2-12'!$R:$R,0))</f>
        <v>Healthcare</v>
      </c>
      <c r="AR817" s="24" t="str">
        <f>INDEX('Step 2-12'!$X:$X,MATCH('Step 2-12'!$AH817,'Step 2-12'!$R:$R,0))</f>
        <v>SMBs</v>
      </c>
      <c r="AS817" s="23" t="str">
        <f>INDEX('Step 2-12'!$AA:$AA,MATCH('Step 2-12'!$AH817,'Step 2-12'!$R:$R,0))</f>
        <v>Basic</v>
      </c>
      <c r="AT817" s="23" t="str">
        <f>INDEX('Step 2-12'!$AB:$AB,MATCH('Step 2-12'!$AH817,'Step 2-12'!$R:$R,0))</f>
        <v>Monthly</v>
      </c>
      <c r="AU817" s="23" t="str">
        <f>INDEX($J$20:$J$1603,MATCH($AH817,$B$20:$B$1603,0))</f>
        <v>Yes</v>
      </c>
    </row>
    <row r="818" spans="1:47" x14ac:dyDescent="0.25">
      <c r="A818" t="s">
        <v>914</v>
      </c>
      <c r="B818" t="s">
        <v>909</v>
      </c>
      <c r="C818" t="s">
        <v>17</v>
      </c>
      <c r="D818" t="s">
        <v>18</v>
      </c>
      <c r="E818" s="1">
        <v>45445</v>
      </c>
      <c r="F818" s="1">
        <v>45475</v>
      </c>
      <c r="G818" t="s">
        <v>19</v>
      </c>
      <c r="H818">
        <v>75</v>
      </c>
      <c r="I818" s="23" t="str">
        <f>IF(AND(E818&lt;=EOMONTH('Step 1'!$C$7,0),F818&gt;='Step 1'!$C$7),"Yes","No")</f>
        <v>No</v>
      </c>
      <c r="J818" s="23" t="str">
        <f>IF(I818="Yes",IF(COUNTIFS($B$21:$B818,B818,$I$21:$I818,"Yes")=1,"Yes",""),"")</f>
        <v/>
      </c>
      <c r="K818" s="23" t="str">
        <f>IF(J818="Yes",IF(COUNTIFS($B:$B,B818,$F:$F,"&gt;="&amp;'Step 1'!$C$8)&gt;0,"Retained","Churned"),"")</f>
        <v/>
      </c>
      <c r="L818" s="24">
        <f>_xlfn.MINIFS($E:$E,$B:$B,B818)</f>
        <v>45290</v>
      </c>
      <c r="M818" s="24" t="str">
        <f>INDEX($C:$C,MATCH($L818,$E:$E,0))</f>
        <v>Pro</v>
      </c>
      <c r="N818" s="24" t="str">
        <f>INDEX($D:$D,MATCH($L818,$E:$E,0))</f>
        <v>Monthly</v>
      </c>
      <c r="O818" s="23" t="str">
        <f>INDEX('Step 2-12'!$W:$W,MATCH('Step 2-12'!$B818,'Step 2-12'!$R:$R,0))</f>
        <v>Tech</v>
      </c>
      <c r="P818" s="23" t="str">
        <f>INDEX('Step 2-12'!$Z:$Z,MATCH('Step 2-12'!$B818,'Step 2-12'!$R:$R,0))</f>
        <v>Email</v>
      </c>
      <c r="AG818" t="s">
        <v>2610</v>
      </c>
      <c r="AH818" t="s">
        <v>830</v>
      </c>
      <c r="AI818" t="s">
        <v>840</v>
      </c>
      <c r="AJ818" s="1">
        <v>45264</v>
      </c>
      <c r="AK818" t="s">
        <v>17</v>
      </c>
      <c r="AL818" t="s">
        <v>18</v>
      </c>
      <c r="AM818">
        <v>75</v>
      </c>
      <c r="AN818">
        <v>60</v>
      </c>
      <c r="AO818" s="24" t="str">
        <f>INDEX('Step 2-12'!$Z:$Z,MATCH('Step 2-12'!$AH818,'Step 2-12'!$R:$R,0))</f>
        <v>Email</v>
      </c>
      <c r="AP818" s="24" t="str">
        <f>INDEX('Step 2-12'!$V:$V,MATCH('Step 2-12'!$AH818,'Step 2-12'!$R:$R,0))</f>
        <v>North America</v>
      </c>
      <c r="AQ818" s="24" t="str">
        <f>INDEX('Step 2-12'!$W:$W,MATCH('Step 2-12'!$AH818,'Step 2-12'!$R:$R,0))</f>
        <v>Healthcare</v>
      </c>
      <c r="AR818" s="24" t="str">
        <f>INDEX('Step 2-12'!$X:$X,MATCH('Step 2-12'!$AH818,'Step 2-12'!$R:$R,0))</f>
        <v>SMBs</v>
      </c>
      <c r="AS818" s="23" t="str">
        <f>INDEX('Step 2-12'!$AA:$AA,MATCH('Step 2-12'!$AH818,'Step 2-12'!$R:$R,0))</f>
        <v>Basic</v>
      </c>
      <c r="AT818" s="23" t="str">
        <f>INDEX('Step 2-12'!$AB:$AB,MATCH('Step 2-12'!$AH818,'Step 2-12'!$R:$R,0))</f>
        <v>Monthly</v>
      </c>
      <c r="AU818" s="23" t="str">
        <f>INDEX($J$20:$J$1603,MATCH($AH818,$B$20:$B$1603,0))</f>
        <v>Yes</v>
      </c>
    </row>
    <row r="819" spans="1:47" x14ac:dyDescent="0.25">
      <c r="A819" t="s">
        <v>915</v>
      </c>
      <c r="B819" t="s">
        <v>909</v>
      </c>
      <c r="C819" t="s">
        <v>17</v>
      </c>
      <c r="D819" t="s">
        <v>18</v>
      </c>
      <c r="E819" s="1">
        <v>45476</v>
      </c>
      <c r="F819" s="1">
        <v>45506</v>
      </c>
      <c r="G819" t="s">
        <v>19</v>
      </c>
      <c r="H819">
        <v>75</v>
      </c>
      <c r="I819" s="23" t="str">
        <f>IF(AND(E819&lt;=EOMONTH('Step 1'!$C$7,0),F819&gt;='Step 1'!$C$7),"Yes","No")</f>
        <v>No</v>
      </c>
      <c r="J819" s="23" t="str">
        <f>IF(I819="Yes",IF(COUNTIFS($B$21:$B819,B819,$I$21:$I819,"Yes")=1,"Yes",""),"")</f>
        <v/>
      </c>
      <c r="K819" s="23" t="str">
        <f>IF(J819="Yes",IF(COUNTIFS($B:$B,B819,$F:$F,"&gt;="&amp;'Step 1'!$C$8)&gt;0,"Retained","Churned"),"")</f>
        <v/>
      </c>
      <c r="L819" s="24">
        <f>_xlfn.MINIFS($E:$E,$B:$B,B819)</f>
        <v>45290</v>
      </c>
      <c r="M819" s="24" t="str">
        <f>INDEX($C:$C,MATCH($L819,$E:$E,0))</f>
        <v>Pro</v>
      </c>
      <c r="N819" s="24" t="str">
        <f>INDEX($D:$D,MATCH($L819,$E:$E,0))</f>
        <v>Monthly</v>
      </c>
      <c r="O819" s="23" t="str">
        <f>INDEX('Step 2-12'!$W:$W,MATCH('Step 2-12'!$B819,'Step 2-12'!$R:$R,0))</f>
        <v>Tech</v>
      </c>
      <c r="P819" s="23" t="str">
        <f>INDEX('Step 2-12'!$Z:$Z,MATCH('Step 2-12'!$B819,'Step 2-12'!$R:$R,0))</f>
        <v>Email</v>
      </c>
      <c r="AG819" t="s">
        <v>2611</v>
      </c>
      <c r="AH819" t="s">
        <v>830</v>
      </c>
      <c r="AI819" t="s">
        <v>841</v>
      </c>
      <c r="AJ819" s="1">
        <v>45295</v>
      </c>
      <c r="AK819" t="s">
        <v>17</v>
      </c>
      <c r="AL819" t="s">
        <v>18</v>
      </c>
      <c r="AM819">
        <v>75</v>
      </c>
      <c r="AN819">
        <v>60</v>
      </c>
      <c r="AO819" s="24" t="str">
        <f>INDEX('Step 2-12'!$Z:$Z,MATCH('Step 2-12'!$AH819,'Step 2-12'!$R:$R,0))</f>
        <v>Email</v>
      </c>
      <c r="AP819" s="24" t="str">
        <f>INDEX('Step 2-12'!$V:$V,MATCH('Step 2-12'!$AH819,'Step 2-12'!$R:$R,0))</f>
        <v>North America</v>
      </c>
      <c r="AQ819" s="24" t="str">
        <f>INDEX('Step 2-12'!$W:$W,MATCH('Step 2-12'!$AH819,'Step 2-12'!$R:$R,0))</f>
        <v>Healthcare</v>
      </c>
      <c r="AR819" s="24" t="str">
        <f>INDEX('Step 2-12'!$X:$X,MATCH('Step 2-12'!$AH819,'Step 2-12'!$R:$R,0))</f>
        <v>SMBs</v>
      </c>
      <c r="AS819" s="23" t="str">
        <f>INDEX('Step 2-12'!$AA:$AA,MATCH('Step 2-12'!$AH819,'Step 2-12'!$R:$R,0))</f>
        <v>Basic</v>
      </c>
      <c r="AT819" s="23" t="str">
        <f>INDEX('Step 2-12'!$AB:$AB,MATCH('Step 2-12'!$AH819,'Step 2-12'!$R:$R,0))</f>
        <v>Monthly</v>
      </c>
      <c r="AU819" s="23" t="str">
        <f>INDEX($J$20:$J$1603,MATCH($AH819,$B$20:$B$1603,0))</f>
        <v>Yes</v>
      </c>
    </row>
    <row r="820" spans="1:47" x14ac:dyDescent="0.25">
      <c r="A820" t="s">
        <v>916</v>
      </c>
      <c r="B820" t="s">
        <v>909</v>
      </c>
      <c r="C820" t="s">
        <v>17</v>
      </c>
      <c r="D820" t="s">
        <v>18</v>
      </c>
      <c r="E820" s="1">
        <v>45507</v>
      </c>
      <c r="F820" s="1">
        <v>45534</v>
      </c>
      <c r="G820" t="s">
        <v>47</v>
      </c>
      <c r="H820">
        <v>75</v>
      </c>
      <c r="I820" s="23" t="str">
        <f>IF(AND(E820&lt;=EOMONTH('Step 1'!$C$7,0),F820&gt;='Step 1'!$C$7),"Yes","No")</f>
        <v>No</v>
      </c>
      <c r="J820" s="23" t="str">
        <f>IF(I820="Yes",IF(COUNTIFS($B$21:$B820,B820,$I$21:$I820,"Yes")=1,"Yes",""),"")</f>
        <v/>
      </c>
      <c r="K820" s="23" t="str">
        <f>IF(J820="Yes",IF(COUNTIFS($B:$B,B820,$F:$F,"&gt;="&amp;'Step 1'!$C$8)&gt;0,"Retained","Churned"),"")</f>
        <v/>
      </c>
      <c r="L820" s="24">
        <f>_xlfn.MINIFS($E:$E,$B:$B,B820)</f>
        <v>45290</v>
      </c>
      <c r="M820" s="24" t="str">
        <f>INDEX($C:$C,MATCH($L820,$E:$E,0))</f>
        <v>Pro</v>
      </c>
      <c r="N820" s="24" t="str">
        <f>INDEX($D:$D,MATCH($L820,$E:$E,0))</f>
        <v>Monthly</v>
      </c>
      <c r="O820" s="23" t="str">
        <f>INDEX('Step 2-12'!$W:$W,MATCH('Step 2-12'!$B820,'Step 2-12'!$R:$R,0))</f>
        <v>Tech</v>
      </c>
      <c r="P820" s="23" t="str">
        <f>INDEX('Step 2-12'!$Z:$Z,MATCH('Step 2-12'!$B820,'Step 2-12'!$R:$R,0))</f>
        <v>Email</v>
      </c>
      <c r="AG820" t="s">
        <v>2612</v>
      </c>
      <c r="AH820" t="s">
        <v>830</v>
      </c>
      <c r="AI820" t="s">
        <v>842</v>
      </c>
      <c r="AJ820" s="1">
        <v>45326</v>
      </c>
      <c r="AK820" t="s">
        <v>17</v>
      </c>
      <c r="AL820" t="s">
        <v>18</v>
      </c>
      <c r="AM820">
        <v>75</v>
      </c>
      <c r="AN820">
        <v>60</v>
      </c>
      <c r="AO820" s="24" t="str">
        <f>INDEX('Step 2-12'!$Z:$Z,MATCH('Step 2-12'!$AH820,'Step 2-12'!$R:$R,0))</f>
        <v>Email</v>
      </c>
      <c r="AP820" s="24" t="str">
        <f>INDEX('Step 2-12'!$V:$V,MATCH('Step 2-12'!$AH820,'Step 2-12'!$R:$R,0))</f>
        <v>North America</v>
      </c>
      <c r="AQ820" s="24" t="str">
        <f>INDEX('Step 2-12'!$W:$W,MATCH('Step 2-12'!$AH820,'Step 2-12'!$R:$R,0))</f>
        <v>Healthcare</v>
      </c>
      <c r="AR820" s="24" t="str">
        <f>INDEX('Step 2-12'!$X:$X,MATCH('Step 2-12'!$AH820,'Step 2-12'!$R:$R,0))</f>
        <v>SMBs</v>
      </c>
      <c r="AS820" s="23" t="str">
        <f>INDEX('Step 2-12'!$AA:$AA,MATCH('Step 2-12'!$AH820,'Step 2-12'!$R:$R,0))</f>
        <v>Basic</v>
      </c>
      <c r="AT820" s="23" t="str">
        <f>INDEX('Step 2-12'!$AB:$AB,MATCH('Step 2-12'!$AH820,'Step 2-12'!$R:$R,0))</f>
        <v>Monthly</v>
      </c>
      <c r="AU820" s="23" t="str">
        <f>INDEX($J$20:$J$1603,MATCH($AH820,$B$20:$B$1603,0))</f>
        <v>Yes</v>
      </c>
    </row>
    <row r="821" spans="1:47" x14ac:dyDescent="0.25">
      <c r="A821" t="s">
        <v>917</v>
      </c>
      <c r="B821" t="s">
        <v>918</v>
      </c>
      <c r="C821" t="s">
        <v>50</v>
      </c>
      <c r="D821" t="s">
        <v>18</v>
      </c>
      <c r="E821" s="1">
        <v>45062</v>
      </c>
      <c r="F821" s="1">
        <v>45092</v>
      </c>
      <c r="G821" t="s">
        <v>19</v>
      </c>
      <c r="H821">
        <v>135</v>
      </c>
      <c r="I821" s="23" t="str">
        <f>IF(AND(E821&lt;=EOMONTH('Step 1'!$C$7,0),F821&gt;='Step 1'!$C$7),"Yes","No")</f>
        <v>No</v>
      </c>
      <c r="J821" s="23" t="str">
        <f>IF(I821="Yes",IF(COUNTIFS($B$21:$B821,B821,$I$21:$I821,"Yes")=1,"Yes",""),"")</f>
        <v/>
      </c>
      <c r="K821" s="23" t="str">
        <f>IF(J821="Yes",IF(COUNTIFS($B:$B,B821,$F:$F,"&gt;="&amp;'Step 1'!$C$8)&gt;0,"Retained","Churned"),"")</f>
        <v/>
      </c>
      <c r="L821" s="24">
        <f>_xlfn.MINIFS($E:$E,$B:$B,B821)</f>
        <v>45062</v>
      </c>
      <c r="M821" s="24" t="str">
        <f>INDEX($C:$C,MATCH($L821,$E:$E,0))</f>
        <v>Pro</v>
      </c>
      <c r="N821" s="24" t="str">
        <f>INDEX($D:$D,MATCH($L821,$E:$E,0))</f>
        <v>Monthly</v>
      </c>
      <c r="O821" s="23" t="str">
        <f>INDEX('Step 2-12'!$W:$W,MATCH('Step 2-12'!$B821,'Step 2-12'!$R:$R,0))</f>
        <v>Retail</v>
      </c>
      <c r="P821" s="23" t="str">
        <f>INDEX('Step 2-12'!$Z:$Z,MATCH('Step 2-12'!$B821,'Step 2-12'!$R:$R,0))</f>
        <v>Social Media</v>
      </c>
      <c r="AG821" t="s">
        <v>2613</v>
      </c>
      <c r="AH821" t="s">
        <v>830</v>
      </c>
      <c r="AI821" t="s">
        <v>842</v>
      </c>
      <c r="AJ821" s="1">
        <v>45355</v>
      </c>
      <c r="AK821" t="s">
        <v>17</v>
      </c>
      <c r="AL821" t="s">
        <v>18</v>
      </c>
      <c r="AM821">
        <v>75</v>
      </c>
      <c r="AN821">
        <v>60</v>
      </c>
      <c r="AO821" s="24" t="str">
        <f>INDEX('Step 2-12'!$Z:$Z,MATCH('Step 2-12'!$AH821,'Step 2-12'!$R:$R,0))</f>
        <v>Email</v>
      </c>
      <c r="AP821" s="24" t="str">
        <f>INDEX('Step 2-12'!$V:$V,MATCH('Step 2-12'!$AH821,'Step 2-12'!$R:$R,0))</f>
        <v>North America</v>
      </c>
      <c r="AQ821" s="24" t="str">
        <f>INDEX('Step 2-12'!$W:$W,MATCH('Step 2-12'!$AH821,'Step 2-12'!$R:$R,0))</f>
        <v>Healthcare</v>
      </c>
      <c r="AR821" s="24" t="str">
        <f>INDEX('Step 2-12'!$X:$X,MATCH('Step 2-12'!$AH821,'Step 2-12'!$R:$R,0))</f>
        <v>SMBs</v>
      </c>
      <c r="AS821" s="23" t="str">
        <f>INDEX('Step 2-12'!$AA:$AA,MATCH('Step 2-12'!$AH821,'Step 2-12'!$R:$R,0))</f>
        <v>Basic</v>
      </c>
      <c r="AT821" s="23" t="str">
        <f>INDEX('Step 2-12'!$AB:$AB,MATCH('Step 2-12'!$AH821,'Step 2-12'!$R:$R,0))</f>
        <v>Monthly</v>
      </c>
      <c r="AU821" s="23" t="str">
        <f>INDEX($J$20:$J$1603,MATCH($AH821,$B$20:$B$1603,0))</f>
        <v>Yes</v>
      </c>
    </row>
    <row r="822" spans="1:47" x14ac:dyDescent="0.25">
      <c r="A822" t="s">
        <v>919</v>
      </c>
      <c r="B822" t="s">
        <v>918</v>
      </c>
      <c r="C822" t="s">
        <v>50</v>
      </c>
      <c r="D822" t="s">
        <v>18</v>
      </c>
      <c r="E822" s="1">
        <v>45093</v>
      </c>
      <c r="F822" s="1">
        <v>45123</v>
      </c>
      <c r="G822" t="s">
        <v>19</v>
      </c>
      <c r="H822">
        <v>135</v>
      </c>
      <c r="I822" s="23" t="str">
        <f>IF(AND(E822&lt;=EOMONTH('Step 1'!$C$7,0),F822&gt;='Step 1'!$C$7),"Yes","No")</f>
        <v>No</v>
      </c>
      <c r="J822" s="23" t="str">
        <f>IF(I822="Yes",IF(COUNTIFS($B$21:$B822,B822,$I$21:$I822,"Yes")=1,"Yes",""),"")</f>
        <v/>
      </c>
      <c r="K822" s="23" t="str">
        <f>IF(J822="Yes",IF(COUNTIFS($B:$B,B822,$F:$F,"&gt;="&amp;'Step 1'!$C$8)&gt;0,"Retained","Churned"),"")</f>
        <v/>
      </c>
      <c r="L822" s="24">
        <f>_xlfn.MINIFS($E:$E,$B:$B,B822)</f>
        <v>45062</v>
      </c>
      <c r="M822" s="24" t="str">
        <f>INDEX($C:$C,MATCH($L822,$E:$E,0))</f>
        <v>Pro</v>
      </c>
      <c r="N822" s="24" t="str">
        <f>INDEX($D:$D,MATCH($L822,$E:$E,0))</f>
        <v>Monthly</v>
      </c>
      <c r="O822" s="23" t="str">
        <f>INDEX('Step 2-12'!$W:$W,MATCH('Step 2-12'!$B822,'Step 2-12'!$R:$R,0))</f>
        <v>Retail</v>
      </c>
      <c r="P822" s="23" t="str">
        <f>INDEX('Step 2-12'!$Z:$Z,MATCH('Step 2-12'!$B822,'Step 2-12'!$R:$R,0))</f>
        <v>Social Media</v>
      </c>
      <c r="AG822" t="s">
        <v>2614</v>
      </c>
      <c r="AH822" t="s">
        <v>830</v>
      </c>
      <c r="AI822" t="s">
        <v>843</v>
      </c>
      <c r="AJ822" s="1">
        <v>45357</v>
      </c>
      <c r="AK822" t="s">
        <v>17</v>
      </c>
      <c r="AL822" t="s">
        <v>18</v>
      </c>
      <c r="AM822">
        <v>75</v>
      </c>
      <c r="AN822">
        <v>60</v>
      </c>
      <c r="AO822" s="24" t="str">
        <f>INDEX('Step 2-12'!$Z:$Z,MATCH('Step 2-12'!$AH822,'Step 2-12'!$R:$R,0))</f>
        <v>Email</v>
      </c>
      <c r="AP822" s="24" t="str">
        <f>INDEX('Step 2-12'!$V:$V,MATCH('Step 2-12'!$AH822,'Step 2-12'!$R:$R,0))</f>
        <v>North America</v>
      </c>
      <c r="AQ822" s="24" t="str">
        <f>INDEX('Step 2-12'!$W:$W,MATCH('Step 2-12'!$AH822,'Step 2-12'!$R:$R,0))</f>
        <v>Healthcare</v>
      </c>
      <c r="AR822" s="24" t="str">
        <f>INDEX('Step 2-12'!$X:$X,MATCH('Step 2-12'!$AH822,'Step 2-12'!$R:$R,0))</f>
        <v>SMBs</v>
      </c>
      <c r="AS822" s="23" t="str">
        <f>INDEX('Step 2-12'!$AA:$AA,MATCH('Step 2-12'!$AH822,'Step 2-12'!$R:$R,0))</f>
        <v>Basic</v>
      </c>
      <c r="AT822" s="23" t="str">
        <f>INDEX('Step 2-12'!$AB:$AB,MATCH('Step 2-12'!$AH822,'Step 2-12'!$R:$R,0))</f>
        <v>Monthly</v>
      </c>
      <c r="AU822" s="23" t="str">
        <f>INDEX($J$20:$J$1603,MATCH($AH822,$B$20:$B$1603,0))</f>
        <v>Yes</v>
      </c>
    </row>
    <row r="823" spans="1:47" x14ac:dyDescent="0.25">
      <c r="A823" t="s">
        <v>920</v>
      </c>
      <c r="B823" t="s">
        <v>918</v>
      </c>
      <c r="C823" t="s">
        <v>50</v>
      </c>
      <c r="D823" t="s">
        <v>18</v>
      </c>
      <c r="E823" s="1">
        <v>45124</v>
      </c>
      <c r="F823" s="1">
        <v>45154</v>
      </c>
      <c r="G823" t="s">
        <v>19</v>
      </c>
      <c r="H823">
        <v>135</v>
      </c>
      <c r="I823" s="23" t="str">
        <f>IF(AND(E823&lt;=EOMONTH('Step 1'!$C$7,0),F823&gt;='Step 1'!$C$7),"Yes","No")</f>
        <v>No</v>
      </c>
      <c r="J823" s="23" t="str">
        <f>IF(I823="Yes",IF(COUNTIFS($B$21:$B823,B823,$I$21:$I823,"Yes")=1,"Yes",""),"")</f>
        <v/>
      </c>
      <c r="K823" s="23" t="str">
        <f>IF(J823="Yes",IF(COUNTIFS($B:$B,B823,$F:$F,"&gt;="&amp;'Step 1'!$C$8)&gt;0,"Retained","Churned"),"")</f>
        <v/>
      </c>
      <c r="L823" s="24">
        <f>_xlfn.MINIFS($E:$E,$B:$B,B823)</f>
        <v>45062</v>
      </c>
      <c r="M823" s="24" t="str">
        <f>INDEX($C:$C,MATCH($L823,$E:$E,0))</f>
        <v>Pro</v>
      </c>
      <c r="N823" s="24" t="str">
        <f>INDEX($D:$D,MATCH($L823,$E:$E,0))</f>
        <v>Monthly</v>
      </c>
      <c r="O823" s="23" t="str">
        <f>INDEX('Step 2-12'!$W:$W,MATCH('Step 2-12'!$B823,'Step 2-12'!$R:$R,0))</f>
        <v>Retail</v>
      </c>
      <c r="P823" s="23" t="str">
        <f>INDEX('Step 2-12'!$Z:$Z,MATCH('Step 2-12'!$B823,'Step 2-12'!$R:$R,0))</f>
        <v>Social Media</v>
      </c>
      <c r="AG823" t="s">
        <v>2615</v>
      </c>
      <c r="AH823" t="s">
        <v>830</v>
      </c>
      <c r="AI823" t="s">
        <v>844</v>
      </c>
      <c r="AJ823" s="1">
        <v>45388</v>
      </c>
      <c r="AK823" t="s">
        <v>17</v>
      </c>
      <c r="AL823" t="s">
        <v>18</v>
      </c>
      <c r="AM823">
        <v>75</v>
      </c>
      <c r="AN823">
        <v>60</v>
      </c>
      <c r="AO823" s="24" t="str">
        <f>INDEX('Step 2-12'!$Z:$Z,MATCH('Step 2-12'!$AH823,'Step 2-12'!$R:$R,0))</f>
        <v>Email</v>
      </c>
      <c r="AP823" s="24" t="str">
        <f>INDEX('Step 2-12'!$V:$V,MATCH('Step 2-12'!$AH823,'Step 2-12'!$R:$R,0))</f>
        <v>North America</v>
      </c>
      <c r="AQ823" s="24" t="str">
        <f>INDEX('Step 2-12'!$W:$W,MATCH('Step 2-12'!$AH823,'Step 2-12'!$R:$R,0))</f>
        <v>Healthcare</v>
      </c>
      <c r="AR823" s="24" t="str">
        <f>INDEX('Step 2-12'!$X:$X,MATCH('Step 2-12'!$AH823,'Step 2-12'!$R:$R,0))</f>
        <v>SMBs</v>
      </c>
      <c r="AS823" s="23" t="str">
        <f>INDEX('Step 2-12'!$AA:$AA,MATCH('Step 2-12'!$AH823,'Step 2-12'!$R:$R,0))</f>
        <v>Basic</v>
      </c>
      <c r="AT823" s="23" t="str">
        <f>INDEX('Step 2-12'!$AB:$AB,MATCH('Step 2-12'!$AH823,'Step 2-12'!$R:$R,0))</f>
        <v>Monthly</v>
      </c>
      <c r="AU823" s="23" t="str">
        <f>INDEX($J$20:$J$1603,MATCH($AH823,$B$20:$B$1603,0))</f>
        <v>Yes</v>
      </c>
    </row>
    <row r="824" spans="1:47" x14ac:dyDescent="0.25">
      <c r="A824" t="s">
        <v>921</v>
      </c>
      <c r="B824" t="s">
        <v>918</v>
      </c>
      <c r="C824" t="s">
        <v>50</v>
      </c>
      <c r="D824" t="s">
        <v>18</v>
      </c>
      <c r="E824" s="1">
        <v>45155</v>
      </c>
      <c r="F824" s="1">
        <v>45185</v>
      </c>
      <c r="G824" t="s">
        <v>19</v>
      </c>
      <c r="H824">
        <v>135</v>
      </c>
      <c r="I824" s="23" t="str">
        <f>IF(AND(E824&lt;=EOMONTH('Step 1'!$C$7,0),F824&gt;='Step 1'!$C$7),"Yes","No")</f>
        <v>No</v>
      </c>
      <c r="J824" s="23" t="str">
        <f>IF(I824="Yes",IF(COUNTIFS($B$21:$B824,B824,$I$21:$I824,"Yes")=1,"Yes",""),"")</f>
        <v/>
      </c>
      <c r="K824" s="23" t="str">
        <f>IF(J824="Yes",IF(COUNTIFS($B:$B,B824,$F:$F,"&gt;="&amp;'Step 1'!$C$8)&gt;0,"Retained","Churned"),"")</f>
        <v/>
      </c>
      <c r="L824" s="24">
        <f>_xlfn.MINIFS($E:$E,$B:$B,B824)</f>
        <v>45062</v>
      </c>
      <c r="M824" s="24" t="str">
        <f>INDEX($C:$C,MATCH($L824,$E:$E,0))</f>
        <v>Pro</v>
      </c>
      <c r="N824" s="24" t="str">
        <f>INDEX($D:$D,MATCH($L824,$E:$E,0))</f>
        <v>Monthly</v>
      </c>
      <c r="O824" s="23" t="str">
        <f>INDEX('Step 2-12'!$W:$W,MATCH('Step 2-12'!$B824,'Step 2-12'!$R:$R,0))</f>
        <v>Retail</v>
      </c>
      <c r="P824" s="23" t="str">
        <f>INDEX('Step 2-12'!$Z:$Z,MATCH('Step 2-12'!$B824,'Step 2-12'!$R:$R,0))</f>
        <v>Social Media</v>
      </c>
      <c r="AG824" t="s">
        <v>2616</v>
      </c>
      <c r="AH824" t="s">
        <v>830</v>
      </c>
      <c r="AI824" t="s">
        <v>844</v>
      </c>
      <c r="AJ824" s="1">
        <v>45418</v>
      </c>
      <c r="AK824" t="s">
        <v>17</v>
      </c>
      <c r="AL824" t="s">
        <v>18</v>
      </c>
      <c r="AM824">
        <v>75</v>
      </c>
      <c r="AN824">
        <v>60</v>
      </c>
      <c r="AO824" s="24" t="str">
        <f>INDEX('Step 2-12'!$Z:$Z,MATCH('Step 2-12'!$AH824,'Step 2-12'!$R:$R,0))</f>
        <v>Email</v>
      </c>
      <c r="AP824" s="24" t="str">
        <f>INDEX('Step 2-12'!$V:$V,MATCH('Step 2-12'!$AH824,'Step 2-12'!$R:$R,0))</f>
        <v>North America</v>
      </c>
      <c r="AQ824" s="24" t="str">
        <f>INDEX('Step 2-12'!$W:$W,MATCH('Step 2-12'!$AH824,'Step 2-12'!$R:$R,0))</f>
        <v>Healthcare</v>
      </c>
      <c r="AR824" s="24" t="str">
        <f>INDEX('Step 2-12'!$X:$X,MATCH('Step 2-12'!$AH824,'Step 2-12'!$R:$R,0))</f>
        <v>SMBs</v>
      </c>
      <c r="AS824" s="23" t="str">
        <f>INDEX('Step 2-12'!$AA:$AA,MATCH('Step 2-12'!$AH824,'Step 2-12'!$R:$R,0))</f>
        <v>Basic</v>
      </c>
      <c r="AT824" s="23" t="str">
        <f>INDEX('Step 2-12'!$AB:$AB,MATCH('Step 2-12'!$AH824,'Step 2-12'!$R:$R,0))</f>
        <v>Monthly</v>
      </c>
      <c r="AU824" s="23" t="str">
        <f>INDEX($J$20:$J$1603,MATCH($AH824,$B$20:$B$1603,0))</f>
        <v>Yes</v>
      </c>
    </row>
    <row r="825" spans="1:47" x14ac:dyDescent="0.25">
      <c r="A825" t="s">
        <v>922</v>
      </c>
      <c r="B825" t="s">
        <v>918</v>
      </c>
      <c r="C825" t="s">
        <v>50</v>
      </c>
      <c r="D825" t="s">
        <v>18</v>
      </c>
      <c r="E825" s="1">
        <v>45186</v>
      </c>
      <c r="F825" s="1">
        <v>45216</v>
      </c>
      <c r="G825" t="s">
        <v>55</v>
      </c>
      <c r="H825">
        <v>135</v>
      </c>
      <c r="I825" s="23" t="str">
        <f>IF(AND(E825&lt;=EOMONTH('Step 1'!$C$7,0),F825&gt;='Step 1'!$C$7),"Yes","No")</f>
        <v>No</v>
      </c>
      <c r="J825" s="23" t="str">
        <f>IF(I825="Yes",IF(COUNTIFS($B$21:$B825,B825,$I$21:$I825,"Yes")=1,"Yes",""),"")</f>
        <v/>
      </c>
      <c r="K825" s="23" t="str">
        <f>IF(J825="Yes",IF(COUNTIFS($B:$B,B825,$F:$F,"&gt;="&amp;'Step 1'!$C$8)&gt;0,"Retained","Churned"),"")</f>
        <v/>
      </c>
      <c r="L825" s="24">
        <f>_xlfn.MINIFS($E:$E,$B:$B,B825)</f>
        <v>45062</v>
      </c>
      <c r="M825" s="24" t="str">
        <f>INDEX($C:$C,MATCH($L825,$E:$E,0))</f>
        <v>Pro</v>
      </c>
      <c r="N825" s="24" t="str">
        <f>INDEX($D:$D,MATCH($L825,$E:$E,0))</f>
        <v>Monthly</v>
      </c>
      <c r="O825" s="23" t="str">
        <f>INDEX('Step 2-12'!$W:$W,MATCH('Step 2-12'!$B825,'Step 2-12'!$R:$R,0))</f>
        <v>Retail</v>
      </c>
      <c r="P825" s="23" t="str">
        <f>INDEX('Step 2-12'!$Z:$Z,MATCH('Step 2-12'!$B825,'Step 2-12'!$R:$R,0))</f>
        <v>Social Media</v>
      </c>
      <c r="AG825" t="s">
        <v>2617</v>
      </c>
      <c r="AH825" t="s">
        <v>830</v>
      </c>
      <c r="AI825" t="s">
        <v>845</v>
      </c>
      <c r="AJ825" s="1">
        <v>45419</v>
      </c>
      <c r="AK825" t="s">
        <v>17</v>
      </c>
      <c r="AL825" t="s">
        <v>18</v>
      </c>
      <c r="AM825">
        <v>75</v>
      </c>
      <c r="AN825">
        <v>60</v>
      </c>
      <c r="AO825" s="24" t="str">
        <f>INDEX('Step 2-12'!$Z:$Z,MATCH('Step 2-12'!$AH825,'Step 2-12'!$R:$R,0))</f>
        <v>Email</v>
      </c>
      <c r="AP825" s="24" t="str">
        <f>INDEX('Step 2-12'!$V:$V,MATCH('Step 2-12'!$AH825,'Step 2-12'!$R:$R,0))</f>
        <v>North America</v>
      </c>
      <c r="AQ825" s="24" t="str">
        <f>INDEX('Step 2-12'!$W:$W,MATCH('Step 2-12'!$AH825,'Step 2-12'!$R:$R,0))</f>
        <v>Healthcare</v>
      </c>
      <c r="AR825" s="24" t="str">
        <f>INDEX('Step 2-12'!$X:$X,MATCH('Step 2-12'!$AH825,'Step 2-12'!$R:$R,0))</f>
        <v>SMBs</v>
      </c>
      <c r="AS825" s="23" t="str">
        <f>INDEX('Step 2-12'!$AA:$AA,MATCH('Step 2-12'!$AH825,'Step 2-12'!$R:$R,0))</f>
        <v>Basic</v>
      </c>
      <c r="AT825" s="23" t="str">
        <f>INDEX('Step 2-12'!$AB:$AB,MATCH('Step 2-12'!$AH825,'Step 2-12'!$R:$R,0))</f>
        <v>Monthly</v>
      </c>
      <c r="AU825" s="23" t="str">
        <f>INDEX($J$20:$J$1603,MATCH($AH825,$B$20:$B$1603,0))</f>
        <v>Yes</v>
      </c>
    </row>
    <row r="826" spans="1:47" x14ac:dyDescent="0.25">
      <c r="A826" t="s">
        <v>923</v>
      </c>
      <c r="B826" t="s">
        <v>918</v>
      </c>
      <c r="C826" t="s">
        <v>17</v>
      </c>
      <c r="D826" t="s">
        <v>18</v>
      </c>
      <c r="E826" s="1">
        <v>45217</v>
      </c>
      <c r="F826" s="1">
        <v>45247</v>
      </c>
      <c r="G826" t="s">
        <v>19</v>
      </c>
      <c r="H826">
        <v>75</v>
      </c>
      <c r="I826" s="23" t="str">
        <f>IF(AND(E826&lt;=EOMONTH('Step 1'!$C$7,0),F826&gt;='Step 1'!$C$7),"Yes","No")</f>
        <v>No</v>
      </c>
      <c r="J826" s="23" t="str">
        <f>IF(I826="Yes",IF(COUNTIFS($B$21:$B826,B826,$I$21:$I826,"Yes")=1,"Yes",""),"")</f>
        <v/>
      </c>
      <c r="K826" s="23" t="str">
        <f>IF(J826="Yes",IF(COUNTIFS($B:$B,B826,$F:$F,"&gt;="&amp;'Step 1'!$C$8)&gt;0,"Retained","Churned"),"")</f>
        <v/>
      </c>
      <c r="L826" s="24">
        <f>_xlfn.MINIFS($E:$E,$B:$B,B826)</f>
        <v>45062</v>
      </c>
      <c r="M826" s="24" t="str">
        <f>INDEX($C:$C,MATCH($L826,$E:$E,0))</f>
        <v>Pro</v>
      </c>
      <c r="N826" s="24" t="str">
        <f>INDEX($D:$D,MATCH($L826,$E:$E,0))</f>
        <v>Monthly</v>
      </c>
      <c r="O826" s="23" t="str">
        <f>INDEX('Step 2-12'!$W:$W,MATCH('Step 2-12'!$B826,'Step 2-12'!$R:$R,0))</f>
        <v>Retail</v>
      </c>
      <c r="P826" s="23" t="str">
        <f>INDEX('Step 2-12'!$Z:$Z,MATCH('Step 2-12'!$B826,'Step 2-12'!$R:$R,0))</f>
        <v>Social Media</v>
      </c>
      <c r="AG826" t="s">
        <v>2618</v>
      </c>
      <c r="AH826" t="s">
        <v>830</v>
      </c>
      <c r="AI826" t="s">
        <v>846</v>
      </c>
      <c r="AJ826" s="1">
        <v>45450</v>
      </c>
      <c r="AK826" t="s">
        <v>17</v>
      </c>
      <c r="AL826" t="s">
        <v>18</v>
      </c>
      <c r="AM826">
        <v>75</v>
      </c>
      <c r="AN826">
        <v>60</v>
      </c>
      <c r="AO826" s="24" t="str">
        <f>INDEX('Step 2-12'!$Z:$Z,MATCH('Step 2-12'!$AH826,'Step 2-12'!$R:$R,0))</f>
        <v>Email</v>
      </c>
      <c r="AP826" s="24" t="str">
        <f>INDEX('Step 2-12'!$V:$V,MATCH('Step 2-12'!$AH826,'Step 2-12'!$R:$R,0))</f>
        <v>North America</v>
      </c>
      <c r="AQ826" s="24" t="str">
        <f>INDEX('Step 2-12'!$W:$W,MATCH('Step 2-12'!$AH826,'Step 2-12'!$R:$R,0))</f>
        <v>Healthcare</v>
      </c>
      <c r="AR826" s="24" t="str">
        <f>INDEX('Step 2-12'!$X:$X,MATCH('Step 2-12'!$AH826,'Step 2-12'!$R:$R,0))</f>
        <v>SMBs</v>
      </c>
      <c r="AS826" s="23" t="str">
        <f>INDEX('Step 2-12'!$AA:$AA,MATCH('Step 2-12'!$AH826,'Step 2-12'!$R:$R,0))</f>
        <v>Basic</v>
      </c>
      <c r="AT826" s="23" t="str">
        <f>INDEX('Step 2-12'!$AB:$AB,MATCH('Step 2-12'!$AH826,'Step 2-12'!$R:$R,0))</f>
        <v>Monthly</v>
      </c>
      <c r="AU826" s="23" t="str">
        <f>INDEX($J$20:$J$1603,MATCH($AH826,$B$20:$B$1603,0))</f>
        <v>Yes</v>
      </c>
    </row>
    <row r="827" spans="1:47" x14ac:dyDescent="0.25">
      <c r="A827" t="s">
        <v>924</v>
      </c>
      <c r="B827" t="s">
        <v>918</v>
      </c>
      <c r="C827" t="s">
        <v>17</v>
      </c>
      <c r="D827" t="s">
        <v>18</v>
      </c>
      <c r="E827" s="1">
        <v>45248</v>
      </c>
      <c r="F827" s="1">
        <v>45278</v>
      </c>
      <c r="G827" t="s">
        <v>19</v>
      </c>
      <c r="H827">
        <v>75</v>
      </c>
      <c r="I827" s="23" t="str">
        <f>IF(AND(E827&lt;=EOMONTH('Step 1'!$C$7,0),F827&gt;='Step 1'!$C$7),"Yes","No")</f>
        <v>No</v>
      </c>
      <c r="J827" s="23" t="str">
        <f>IF(I827="Yes",IF(COUNTIFS($B$21:$B827,B827,$I$21:$I827,"Yes")=1,"Yes",""),"")</f>
        <v/>
      </c>
      <c r="K827" s="23" t="str">
        <f>IF(J827="Yes",IF(COUNTIFS($B:$B,B827,$F:$F,"&gt;="&amp;'Step 1'!$C$8)&gt;0,"Retained","Churned"),"")</f>
        <v/>
      </c>
      <c r="L827" s="24">
        <f>_xlfn.MINIFS($E:$E,$B:$B,B827)</f>
        <v>45062</v>
      </c>
      <c r="M827" s="24" t="str">
        <f>INDEX($C:$C,MATCH($L827,$E:$E,0))</f>
        <v>Pro</v>
      </c>
      <c r="N827" s="24" t="str">
        <f>INDEX($D:$D,MATCH($L827,$E:$E,0))</f>
        <v>Monthly</v>
      </c>
      <c r="O827" s="23" t="str">
        <f>INDEX('Step 2-12'!$W:$W,MATCH('Step 2-12'!$B827,'Step 2-12'!$R:$R,0))</f>
        <v>Retail</v>
      </c>
      <c r="P827" s="23" t="str">
        <f>INDEX('Step 2-12'!$Z:$Z,MATCH('Step 2-12'!$B827,'Step 2-12'!$R:$R,0))</f>
        <v>Social Media</v>
      </c>
      <c r="AG827" t="s">
        <v>2619</v>
      </c>
      <c r="AH827" t="s">
        <v>830</v>
      </c>
      <c r="AI827" t="s">
        <v>846</v>
      </c>
      <c r="AJ827" s="1">
        <v>45480</v>
      </c>
      <c r="AK827" t="s">
        <v>17</v>
      </c>
      <c r="AL827" t="s">
        <v>18</v>
      </c>
      <c r="AM827">
        <v>75</v>
      </c>
      <c r="AN827">
        <v>60</v>
      </c>
      <c r="AO827" s="24" t="str">
        <f>INDEX('Step 2-12'!$Z:$Z,MATCH('Step 2-12'!$AH827,'Step 2-12'!$R:$R,0))</f>
        <v>Email</v>
      </c>
      <c r="AP827" s="24" t="str">
        <f>INDEX('Step 2-12'!$V:$V,MATCH('Step 2-12'!$AH827,'Step 2-12'!$R:$R,0))</f>
        <v>North America</v>
      </c>
      <c r="AQ827" s="24" t="str">
        <f>INDEX('Step 2-12'!$W:$W,MATCH('Step 2-12'!$AH827,'Step 2-12'!$R:$R,0))</f>
        <v>Healthcare</v>
      </c>
      <c r="AR827" s="24" t="str">
        <f>INDEX('Step 2-12'!$X:$X,MATCH('Step 2-12'!$AH827,'Step 2-12'!$R:$R,0))</f>
        <v>SMBs</v>
      </c>
      <c r="AS827" s="23" t="str">
        <f>INDEX('Step 2-12'!$AA:$AA,MATCH('Step 2-12'!$AH827,'Step 2-12'!$R:$R,0))</f>
        <v>Basic</v>
      </c>
      <c r="AT827" s="23" t="str">
        <f>INDEX('Step 2-12'!$AB:$AB,MATCH('Step 2-12'!$AH827,'Step 2-12'!$R:$R,0))</f>
        <v>Monthly</v>
      </c>
      <c r="AU827" s="23" t="str">
        <f>INDEX($J$20:$J$1603,MATCH($AH827,$B$20:$B$1603,0))</f>
        <v>Yes</v>
      </c>
    </row>
    <row r="828" spans="1:47" x14ac:dyDescent="0.25">
      <c r="A828" t="s">
        <v>925</v>
      </c>
      <c r="B828" t="s">
        <v>918</v>
      </c>
      <c r="C828" t="s">
        <v>17</v>
      </c>
      <c r="D828" t="s">
        <v>18</v>
      </c>
      <c r="E828" s="1">
        <v>45279</v>
      </c>
      <c r="F828" s="1">
        <v>45309</v>
      </c>
      <c r="G828" t="s">
        <v>19</v>
      </c>
      <c r="H828">
        <v>75</v>
      </c>
      <c r="I828" s="23" t="str">
        <f>IF(AND(E828&lt;=EOMONTH('Step 1'!$C$7,0),F828&gt;='Step 1'!$C$7),"Yes","No")</f>
        <v>No</v>
      </c>
      <c r="J828" s="23" t="str">
        <f>IF(I828="Yes",IF(COUNTIFS($B$21:$B828,B828,$I$21:$I828,"Yes")=1,"Yes",""),"")</f>
        <v/>
      </c>
      <c r="K828" s="23" t="str">
        <f>IF(J828="Yes",IF(COUNTIFS($B:$B,B828,$F:$F,"&gt;="&amp;'Step 1'!$C$8)&gt;0,"Retained","Churned"),"")</f>
        <v/>
      </c>
      <c r="L828" s="24">
        <f>_xlfn.MINIFS($E:$E,$B:$B,B828)</f>
        <v>45062</v>
      </c>
      <c r="M828" s="24" t="str">
        <f>INDEX($C:$C,MATCH($L828,$E:$E,0))</f>
        <v>Pro</v>
      </c>
      <c r="N828" s="24" t="str">
        <f>INDEX($D:$D,MATCH($L828,$E:$E,0))</f>
        <v>Monthly</v>
      </c>
      <c r="O828" s="23" t="str">
        <f>INDEX('Step 2-12'!$W:$W,MATCH('Step 2-12'!$B828,'Step 2-12'!$R:$R,0))</f>
        <v>Retail</v>
      </c>
      <c r="P828" s="23" t="str">
        <f>INDEX('Step 2-12'!$Z:$Z,MATCH('Step 2-12'!$B828,'Step 2-12'!$R:$R,0))</f>
        <v>Social Media</v>
      </c>
      <c r="AG828" t="s">
        <v>2620</v>
      </c>
      <c r="AH828" t="s">
        <v>830</v>
      </c>
      <c r="AI828" t="s">
        <v>847</v>
      </c>
      <c r="AJ828" s="1">
        <v>45481</v>
      </c>
      <c r="AK828" t="s">
        <v>17</v>
      </c>
      <c r="AL828" t="s">
        <v>18</v>
      </c>
      <c r="AM828">
        <v>75</v>
      </c>
      <c r="AN828">
        <v>60</v>
      </c>
      <c r="AO828" s="24" t="str">
        <f>INDEX('Step 2-12'!$Z:$Z,MATCH('Step 2-12'!$AH828,'Step 2-12'!$R:$R,0))</f>
        <v>Email</v>
      </c>
      <c r="AP828" s="24" t="str">
        <f>INDEX('Step 2-12'!$V:$V,MATCH('Step 2-12'!$AH828,'Step 2-12'!$R:$R,0))</f>
        <v>North America</v>
      </c>
      <c r="AQ828" s="24" t="str">
        <f>INDEX('Step 2-12'!$W:$W,MATCH('Step 2-12'!$AH828,'Step 2-12'!$R:$R,0))</f>
        <v>Healthcare</v>
      </c>
      <c r="AR828" s="24" t="str">
        <f>INDEX('Step 2-12'!$X:$X,MATCH('Step 2-12'!$AH828,'Step 2-12'!$R:$R,0))</f>
        <v>SMBs</v>
      </c>
      <c r="AS828" s="23" t="str">
        <f>INDEX('Step 2-12'!$AA:$AA,MATCH('Step 2-12'!$AH828,'Step 2-12'!$R:$R,0))</f>
        <v>Basic</v>
      </c>
      <c r="AT828" s="23" t="str">
        <f>INDEX('Step 2-12'!$AB:$AB,MATCH('Step 2-12'!$AH828,'Step 2-12'!$R:$R,0))</f>
        <v>Monthly</v>
      </c>
      <c r="AU828" s="23" t="str">
        <f>INDEX($J$20:$J$1603,MATCH($AH828,$B$20:$B$1603,0))</f>
        <v>Yes</v>
      </c>
    </row>
    <row r="829" spans="1:47" x14ac:dyDescent="0.25">
      <c r="A829" t="s">
        <v>926</v>
      </c>
      <c r="B829" t="s">
        <v>918</v>
      </c>
      <c r="C829" t="s">
        <v>17</v>
      </c>
      <c r="D829" t="s">
        <v>18</v>
      </c>
      <c r="E829" s="1">
        <v>45310</v>
      </c>
      <c r="F829" s="1">
        <v>45340</v>
      </c>
      <c r="G829" t="s">
        <v>19</v>
      </c>
      <c r="H829">
        <v>75</v>
      </c>
      <c r="I829" s="23" t="str">
        <f>IF(AND(E829&lt;=EOMONTH('Step 1'!$C$7,0),F829&gt;='Step 1'!$C$7),"Yes","No")</f>
        <v>No</v>
      </c>
      <c r="J829" s="23" t="str">
        <f>IF(I829="Yes",IF(COUNTIFS($B$21:$B829,B829,$I$21:$I829,"Yes")=1,"Yes",""),"")</f>
        <v/>
      </c>
      <c r="K829" s="23" t="str">
        <f>IF(J829="Yes",IF(COUNTIFS($B:$B,B829,$F:$F,"&gt;="&amp;'Step 1'!$C$8)&gt;0,"Retained","Churned"),"")</f>
        <v/>
      </c>
      <c r="L829" s="24">
        <f>_xlfn.MINIFS($E:$E,$B:$B,B829)</f>
        <v>45062</v>
      </c>
      <c r="M829" s="24" t="str">
        <f>INDEX($C:$C,MATCH($L829,$E:$E,0))</f>
        <v>Pro</v>
      </c>
      <c r="N829" s="24" t="str">
        <f>INDEX($D:$D,MATCH($L829,$E:$E,0))</f>
        <v>Monthly</v>
      </c>
      <c r="O829" s="23" t="str">
        <f>INDEX('Step 2-12'!$W:$W,MATCH('Step 2-12'!$B829,'Step 2-12'!$R:$R,0))</f>
        <v>Retail</v>
      </c>
      <c r="P829" s="23" t="str">
        <f>INDEX('Step 2-12'!$Z:$Z,MATCH('Step 2-12'!$B829,'Step 2-12'!$R:$R,0))</f>
        <v>Social Media</v>
      </c>
      <c r="AG829" t="s">
        <v>2621</v>
      </c>
      <c r="AH829" t="s">
        <v>830</v>
      </c>
      <c r="AI829" t="s">
        <v>848</v>
      </c>
      <c r="AJ829" s="1">
        <v>45512</v>
      </c>
      <c r="AK829" t="s">
        <v>50</v>
      </c>
      <c r="AL829" t="s">
        <v>18</v>
      </c>
      <c r="AM829">
        <v>135</v>
      </c>
      <c r="AN829">
        <v>110.7</v>
      </c>
      <c r="AO829" s="24" t="str">
        <f>INDEX('Step 2-12'!$Z:$Z,MATCH('Step 2-12'!$AH829,'Step 2-12'!$R:$R,0))</f>
        <v>Email</v>
      </c>
      <c r="AP829" s="24" t="str">
        <f>INDEX('Step 2-12'!$V:$V,MATCH('Step 2-12'!$AH829,'Step 2-12'!$R:$R,0))</f>
        <v>North America</v>
      </c>
      <c r="AQ829" s="24" t="str">
        <f>INDEX('Step 2-12'!$W:$W,MATCH('Step 2-12'!$AH829,'Step 2-12'!$R:$R,0))</f>
        <v>Healthcare</v>
      </c>
      <c r="AR829" s="24" t="str">
        <f>INDEX('Step 2-12'!$X:$X,MATCH('Step 2-12'!$AH829,'Step 2-12'!$R:$R,0))</f>
        <v>SMBs</v>
      </c>
      <c r="AS829" s="23" t="str">
        <f>INDEX('Step 2-12'!$AA:$AA,MATCH('Step 2-12'!$AH829,'Step 2-12'!$R:$R,0))</f>
        <v>Basic</v>
      </c>
      <c r="AT829" s="23" t="str">
        <f>INDEX('Step 2-12'!$AB:$AB,MATCH('Step 2-12'!$AH829,'Step 2-12'!$R:$R,0))</f>
        <v>Monthly</v>
      </c>
      <c r="AU829" s="23" t="str">
        <f>INDEX($J$20:$J$1603,MATCH($AH829,$B$20:$B$1603,0))</f>
        <v>Yes</v>
      </c>
    </row>
    <row r="830" spans="1:47" x14ac:dyDescent="0.25">
      <c r="A830" t="s">
        <v>927</v>
      </c>
      <c r="B830" t="s">
        <v>918</v>
      </c>
      <c r="C830" t="s">
        <v>17</v>
      </c>
      <c r="D830" t="s">
        <v>18</v>
      </c>
      <c r="E830" s="1">
        <v>45341</v>
      </c>
      <c r="F830" s="1">
        <v>45371</v>
      </c>
      <c r="G830" t="s">
        <v>19</v>
      </c>
      <c r="H830">
        <v>75</v>
      </c>
      <c r="I830" s="23" t="str">
        <f>IF(AND(E830&lt;=EOMONTH('Step 1'!$C$7,0),F830&gt;='Step 1'!$C$7),"Yes","No")</f>
        <v>No</v>
      </c>
      <c r="J830" s="23" t="str">
        <f>IF(I830="Yes",IF(COUNTIFS($B$21:$B830,B830,$I$21:$I830,"Yes")=1,"Yes",""),"")</f>
        <v/>
      </c>
      <c r="K830" s="23" t="str">
        <f>IF(J830="Yes",IF(COUNTIFS($B:$B,B830,$F:$F,"&gt;="&amp;'Step 1'!$C$8)&gt;0,"Retained","Churned"),"")</f>
        <v/>
      </c>
      <c r="L830" s="24">
        <f>_xlfn.MINIFS($E:$E,$B:$B,B830)</f>
        <v>45062</v>
      </c>
      <c r="M830" s="24" t="str">
        <f>INDEX($C:$C,MATCH($L830,$E:$E,0))</f>
        <v>Pro</v>
      </c>
      <c r="N830" s="24" t="str">
        <f>INDEX($D:$D,MATCH($L830,$E:$E,0))</f>
        <v>Monthly</v>
      </c>
      <c r="O830" s="23" t="str">
        <f>INDEX('Step 2-12'!$W:$W,MATCH('Step 2-12'!$B830,'Step 2-12'!$R:$R,0))</f>
        <v>Retail</v>
      </c>
      <c r="P830" s="23" t="str">
        <f>INDEX('Step 2-12'!$Z:$Z,MATCH('Step 2-12'!$B830,'Step 2-12'!$R:$R,0))</f>
        <v>Social Media</v>
      </c>
      <c r="AG830" t="s">
        <v>2622</v>
      </c>
      <c r="AH830" t="s">
        <v>830</v>
      </c>
      <c r="AI830" t="s">
        <v>849</v>
      </c>
      <c r="AJ830" s="1">
        <v>45543</v>
      </c>
      <c r="AK830" t="s">
        <v>50</v>
      </c>
      <c r="AL830" t="s">
        <v>18</v>
      </c>
      <c r="AM830">
        <v>135</v>
      </c>
      <c r="AN830">
        <v>110.7</v>
      </c>
      <c r="AO830" s="24" t="str">
        <f>INDEX('Step 2-12'!$Z:$Z,MATCH('Step 2-12'!$AH830,'Step 2-12'!$R:$R,0))</f>
        <v>Email</v>
      </c>
      <c r="AP830" s="24" t="str">
        <f>INDEX('Step 2-12'!$V:$V,MATCH('Step 2-12'!$AH830,'Step 2-12'!$R:$R,0))</f>
        <v>North America</v>
      </c>
      <c r="AQ830" s="24" t="str">
        <f>INDEX('Step 2-12'!$W:$W,MATCH('Step 2-12'!$AH830,'Step 2-12'!$R:$R,0))</f>
        <v>Healthcare</v>
      </c>
      <c r="AR830" s="24" t="str">
        <f>INDEX('Step 2-12'!$X:$X,MATCH('Step 2-12'!$AH830,'Step 2-12'!$R:$R,0))</f>
        <v>SMBs</v>
      </c>
      <c r="AS830" s="23" t="str">
        <f>INDEX('Step 2-12'!$AA:$AA,MATCH('Step 2-12'!$AH830,'Step 2-12'!$R:$R,0))</f>
        <v>Basic</v>
      </c>
      <c r="AT830" s="23" t="str">
        <f>INDEX('Step 2-12'!$AB:$AB,MATCH('Step 2-12'!$AH830,'Step 2-12'!$R:$R,0))</f>
        <v>Monthly</v>
      </c>
      <c r="AU830" s="23" t="str">
        <f>INDEX($J$20:$J$1603,MATCH($AH830,$B$20:$B$1603,0))</f>
        <v>Yes</v>
      </c>
    </row>
    <row r="831" spans="1:47" x14ac:dyDescent="0.25">
      <c r="A831" t="s">
        <v>928</v>
      </c>
      <c r="B831" t="s">
        <v>918</v>
      </c>
      <c r="C831" t="s">
        <v>17</v>
      </c>
      <c r="D831" t="s">
        <v>18</v>
      </c>
      <c r="E831" s="1">
        <v>45372</v>
      </c>
      <c r="F831" s="1">
        <v>45402</v>
      </c>
      <c r="G831" t="s">
        <v>19</v>
      </c>
      <c r="H831">
        <v>75</v>
      </c>
      <c r="I831" s="23" t="str">
        <f>IF(AND(E831&lt;=EOMONTH('Step 1'!$C$7,0),F831&gt;='Step 1'!$C$7),"Yes","No")</f>
        <v>No</v>
      </c>
      <c r="J831" s="23" t="str">
        <f>IF(I831="Yes",IF(COUNTIFS($B$21:$B831,B831,$I$21:$I831,"Yes")=1,"Yes",""),"")</f>
        <v/>
      </c>
      <c r="K831" s="23" t="str">
        <f>IF(J831="Yes",IF(COUNTIFS($B:$B,B831,$F:$F,"&gt;="&amp;'Step 1'!$C$8)&gt;0,"Retained","Churned"),"")</f>
        <v/>
      </c>
      <c r="L831" s="24">
        <f>_xlfn.MINIFS($E:$E,$B:$B,B831)</f>
        <v>45062</v>
      </c>
      <c r="M831" s="24" t="str">
        <f>INDEX($C:$C,MATCH($L831,$E:$E,0))</f>
        <v>Pro</v>
      </c>
      <c r="N831" s="24" t="str">
        <f>INDEX($D:$D,MATCH($L831,$E:$E,0))</f>
        <v>Monthly</v>
      </c>
      <c r="O831" s="23" t="str">
        <f>INDEX('Step 2-12'!$W:$W,MATCH('Step 2-12'!$B831,'Step 2-12'!$R:$R,0))</f>
        <v>Retail</v>
      </c>
      <c r="P831" s="23" t="str">
        <f>INDEX('Step 2-12'!$Z:$Z,MATCH('Step 2-12'!$B831,'Step 2-12'!$R:$R,0))</f>
        <v>Social Media</v>
      </c>
      <c r="AG831" t="s">
        <v>2623</v>
      </c>
      <c r="AH831" t="s">
        <v>830</v>
      </c>
      <c r="AI831" t="s">
        <v>849</v>
      </c>
      <c r="AJ831" s="1">
        <v>45573</v>
      </c>
      <c r="AK831" t="s">
        <v>50</v>
      </c>
      <c r="AL831" t="s">
        <v>18</v>
      </c>
      <c r="AM831">
        <v>135</v>
      </c>
      <c r="AN831">
        <v>110.7</v>
      </c>
      <c r="AO831" s="24" t="str">
        <f>INDEX('Step 2-12'!$Z:$Z,MATCH('Step 2-12'!$AH831,'Step 2-12'!$R:$R,0))</f>
        <v>Email</v>
      </c>
      <c r="AP831" s="24" t="str">
        <f>INDEX('Step 2-12'!$V:$V,MATCH('Step 2-12'!$AH831,'Step 2-12'!$R:$R,0))</f>
        <v>North America</v>
      </c>
      <c r="AQ831" s="24" t="str">
        <f>INDEX('Step 2-12'!$W:$W,MATCH('Step 2-12'!$AH831,'Step 2-12'!$R:$R,0))</f>
        <v>Healthcare</v>
      </c>
      <c r="AR831" s="24" t="str">
        <f>INDEX('Step 2-12'!$X:$X,MATCH('Step 2-12'!$AH831,'Step 2-12'!$R:$R,0))</f>
        <v>SMBs</v>
      </c>
      <c r="AS831" s="23" t="str">
        <f>INDEX('Step 2-12'!$AA:$AA,MATCH('Step 2-12'!$AH831,'Step 2-12'!$R:$R,0))</f>
        <v>Basic</v>
      </c>
      <c r="AT831" s="23" t="str">
        <f>INDEX('Step 2-12'!$AB:$AB,MATCH('Step 2-12'!$AH831,'Step 2-12'!$R:$R,0))</f>
        <v>Monthly</v>
      </c>
      <c r="AU831" s="23" t="str">
        <f>INDEX($J$20:$J$1603,MATCH($AH831,$B$20:$B$1603,0))</f>
        <v>Yes</v>
      </c>
    </row>
    <row r="832" spans="1:47" x14ac:dyDescent="0.25">
      <c r="A832" t="s">
        <v>929</v>
      </c>
      <c r="B832" t="s">
        <v>918</v>
      </c>
      <c r="C832" t="s">
        <v>17</v>
      </c>
      <c r="D832" t="s">
        <v>18</v>
      </c>
      <c r="E832" s="1">
        <v>45403</v>
      </c>
      <c r="F832" s="1">
        <v>45433</v>
      </c>
      <c r="G832" t="s">
        <v>19</v>
      </c>
      <c r="H832">
        <v>75</v>
      </c>
      <c r="I832" s="23" t="str">
        <f>IF(AND(E832&lt;=EOMONTH('Step 1'!$C$7,0),F832&gt;='Step 1'!$C$7),"Yes","No")</f>
        <v>No</v>
      </c>
      <c r="J832" s="23" t="str">
        <f>IF(I832="Yes",IF(COUNTIFS($B$21:$B832,B832,$I$21:$I832,"Yes")=1,"Yes",""),"")</f>
        <v/>
      </c>
      <c r="K832" s="23" t="str">
        <f>IF(J832="Yes",IF(COUNTIFS($B:$B,B832,$F:$F,"&gt;="&amp;'Step 1'!$C$8)&gt;0,"Retained","Churned"),"")</f>
        <v/>
      </c>
      <c r="L832" s="24">
        <f>_xlfn.MINIFS($E:$E,$B:$B,B832)</f>
        <v>45062</v>
      </c>
      <c r="M832" s="24" t="str">
        <f>INDEX($C:$C,MATCH($L832,$E:$E,0))</f>
        <v>Pro</v>
      </c>
      <c r="N832" s="24" t="str">
        <f>INDEX($D:$D,MATCH($L832,$E:$E,0))</f>
        <v>Monthly</v>
      </c>
      <c r="O832" s="23" t="str">
        <f>INDEX('Step 2-12'!$W:$W,MATCH('Step 2-12'!$B832,'Step 2-12'!$R:$R,0))</f>
        <v>Retail</v>
      </c>
      <c r="P832" s="23" t="str">
        <f>INDEX('Step 2-12'!$Z:$Z,MATCH('Step 2-12'!$B832,'Step 2-12'!$R:$R,0))</f>
        <v>Social Media</v>
      </c>
      <c r="AG832" t="s">
        <v>2624</v>
      </c>
      <c r="AH832" t="s">
        <v>830</v>
      </c>
      <c r="AI832" t="s">
        <v>850</v>
      </c>
      <c r="AJ832" s="1">
        <v>45574</v>
      </c>
      <c r="AK832" t="s">
        <v>50</v>
      </c>
      <c r="AL832" t="s">
        <v>18</v>
      </c>
      <c r="AM832">
        <v>135</v>
      </c>
      <c r="AN832">
        <v>110.7</v>
      </c>
      <c r="AO832" s="24" t="str">
        <f>INDEX('Step 2-12'!$Z:$Z,MATCH('Step 2-12'!$AH832,'Step 2-12'!$R:$R,0))</f>
        <v>Email</v>
      </c>
      <c r="AP832" s="24" t="str">
        <f>INDEX('Step 2-12'!$V:$V,MATCH('Step 2-12'!$AH832,'Step 2-12'!$R:$R,0))</f>
        <v>North America</v>
      </c>
      <c r="AQ832" s="24" t="str">
        <f>INDEX('Step 2-12'!$W:$W,MATCH('Step 2-12'!$AH832,'Step 2-12'!$R:$R,0))</f>
        <v>Healthcare</v>
      </c>
      <c r="AR832" s="24" t="str">
        <f>INDEX('Step 2-12'!$X:$X,MATCH('Step 2-12'!$AH832,'Step 2-12'!$R:$R,0))</f>
        <v>SMBs</v>
      </c>
      <c r="AS832" s="23" t="str">
        <f>INDEX('Step 2-12'!$AA:$AA,MATCH('Step 2-12'!$AH832,'Step 2-12'!$R:$R,0))</f>
        <v>Basic</v>
      </c>
      <c r="AT832" s="23" t="str">
        <f>INDEX('Step 2-12'!$AB:$AB,MATCH('Step 2-12'!$AH832,'Step 2-12'!$R:$R,0))</f>
        <v>Monthly</v>
      </c>
      <c r="AU832" s="23" t="str">
        <f>INDEX($J$20:$J$1603,MATCH($AH832,$B$20:$B$1603,0))</f>
        <v>Yes</v>
      </c>
    </row>
    <row r="833" spans="1:47" x14ac:dyDescent="0.25">
      <c r="A833" t="s">
        <v>930</v>
      </c>
      <c r="B833" t="s">
        <v>918</v>
      </c>
      <c r="C833" t="s">
        <v>17</v>
      </c>
      <c r="D833" t="s">
        <v>18</v>
      </c>
      <c r="E833" s="1">
        <v>45434</v>
      </c>
      <c r="F833" s="1">
        <v>45464</v>
      </c>
      <c r="G833" t="s">
        <v>19</v>
      </c>
      <c r="H833">
        <v>75</v>
      </c>
      <c r="I833" s="23" t="str">
        <f>IF(AND(E833&lt;=EOMONTH('Step 1'!$C$7,0),F833&gt;='Step 1'!$C$7),"Yes","No")</f>
        <v>No</v>
      </c>
      <c r="J833" s="23" t="str">
        <f>IF(I833="Yes",IF(COUNTIFS($B$21:$B833,B833,$I$21:$I833,"Yes")=1,"Yes",""),"")</f>
        <v/>
      </c>
      <c r="K833" s="23" t="str">
        <f>IF(J833="Yes",IF(COUNTIFS($B:$B,B833,$F:$F,"&gt;="&amp;'Step 1'!$C$8)&gt;0,"Retained","Churned"),"")</f>
        <v/>
      </c>
      <c r="L833" s="24">
        <f>_xlfn.MINIFS($E:$E,$B:$B,B833)</f>
        <v>45062</v>
      </c>
      <c r="M833" s="24" t="str">
        <f>INDEX($C:$C,MATCH($L833,$E:$E,0))</f>
        <v>Pro</v>
      </c>
      <c r="N833" s="24" t="str">
        <f>INDEX($D:$D,MATCH($L833,$E:$E,0))</f>
        <v>Monthly</v>
      </c>
      <c r="O833" s="23" t="str">
        <f>INDEX('Step 2-12'!$W:$W,MATCH('Step 2-12'!$B833,'Step 2-12'!$R:$R,0))</f>
        <v>Retail</v>
      </c>
      <c r="P833" s="23" t="str">
        <f>INDEX('Step 2-12'!$Z:$Z,MATCH('Step 2-12'!$B833,'Step 2-12'!$R:$R,0))</f>
        <v>Social Media</v>
      </c>
      <c r="AG833" t="s">
        <v>2625</v>
      </c>
      <c r="AH833" t="s">
        <v>830</v>
      </c>
      <c r="AI833" t="s">
        <v>851</v>
      </c>
      <c r="AJ833" s="1">
        <v>45605</v>
      </c>
      <c r="AK833" t="s">
        <v>50</v>
      </c>
      <c r="AL833" t="s">
        <v>18</v>
      </c>
      <c r="AM833">
        <v>135</v>
      </c>
      <c r="AN833">
        <v>110.7</v>
      </c>
      <c r="AO833" s="24" t="str">
        <f>INDEX('Step 2-12'!$Z:$Z,MATCH('Step 2-12'!$AH833,'Step 2-12'!$R:$R,0))</f>
        <v>Email</v>
      </c>
      <c r="AP833" s="24" t="str">
        <f>INDEX('Step 2-12'!$V:$V,MATCH('Step 2-12'!$AH833,'Step 2-12'!$R:$R,0))</f>
        <v>North America</v>
      </c>
      <c r="AQ833" s="24" t="str">
        <f>INDEX('Step 2-12'!$W:$W,MATCH('Step 2-12'!$AH833,'Step 2-12'!$R:$R,0))</f>
        <v>Healthcare</v>
      </c>
      <c r="AR833" s="24" t="str">
        <f>INDEX('Step 2-12'!$X:$X,MATCH('Step 2-12'!$AH833,'Step 2-12'!$R:$R,0))</f>
        <v>SMBs</v>
      </c>
      <c r="AS833" s="23" t="str">
        <f>INDEX('Step 2-12'!$AA:$AA,MATCH('Step 2-12'!$AH833,'Step 2-12'!$R:$R,0))</f>
        <v>Basic</v>
      </c>
      <c r="AT833" s="23" t="str">
        <f>INDEX('Step 2-12'!$AB:$AB,MATCH('Step 2-12'!$AH833,'Step 2-12'!$R:$R,0))</f>
        <v>Monthly</v>
      </c>
      <c r="AU833" s="23" t="str">
        <f>INDEX($J$20:$J$1603,MATCH($AH833,$B$20:$B$1603,0))</f>
        <v>Yes</v>
      </c>
    </row>
    <row r="834" spans="1:47" x14ac:dyDescent="0.25">
      <c r="A834" t="s">
        <v>931</v>
      </c>
      <c r="B834" t="s">
        <v>918</v>
      </c>
      <c r="C834" t="s">
        <v>17</v>
      </c>
      <c r="D834" t="s">
        <v>18</v>
      </c>
      <c r="E834" s="1">
        <v>45465</v>
      </c>
      <c r="F834" s="1">
        <v>45495</v>
      </c>
      <c r="G834" t="s">
        <v>19</v>
      </c>
      <c r="H834">
        <v>75</v>
      </c>
      <c r="I834" s="23" t="str">
        <f>IF(AND(E834&lt;=EOMONTH('Step 1'!$C$7,0),F834&gt;='Step 1'!$C$7),"Yes","No")</f>
        <v>No</v>
      </c>
      <c r="J834" s="23" t="str">
        <f>IF(I834="Yes",IF(COUNTIFS($B$21:$B834,B834,$I$21:$I834,"Yes")=1,"Yes",""),"")</f>
        <v/>
      </c>
      <c r="K834" s="23" t="str">
        <f>IF(J834="Yes",IF(COUNTIFS($B:$B,B834,$F:$F,"&gt;="&amp;'Step 1'!$C$8)&gt;0,"Retained","Churned"),"")</f>
        <v/>
      </c>
      <c r="L834" s="24">
        <f>_xlfn.MINIFS($E:$E,$B:$B,B834)</f>
        <v>45062</v>
      </c>
      <c r="M834" s="24" t="str">
        <f>INDEX($C:$C,MATCH($L834,$E:$E,0))</f>
        <v>Pro</v>
      </c>
      <c r="N834" s="24" t="str">
        <f>INDEX($D:$D,MATCH($L834,$E:$E,0))</f>
        <v>Monthly</v>
      </c>
      <c r="O834" s="23" t="str">
        <f>INDEX('Step 2-12'!$W:$W,MATCH('Step 2-12'!$B834,'Step 2-12'!$R:$R,0))</f>
        <v>Retail</v>
      </c>
      <c r="P834" s="23" t="str">
        <f>INDEX('Step 2-12'!$Z:$Z,MATCH('Step 2-12'!$B834,'Step 2-12'!$R:$R,0))</f>
        <v>Social Media</v>
      </c>
      <c r="AG834" t="s">
        <v>2626</v>
      </c>
      <c r="AH834" t="s">
        <v>830</v>
      </c>
      <c r="AI834" t="s">
        <v>851</v>
      </c>
      <c r="AJ834" s="1">
        <v>45635</v>
      </c>
      <c r="AK834" t="s">
        <v>50</v>
      </c>
      <c r="AL834" t="s">
        <v>18</v>
      </c>
      <c r="AM834">
        <v>135</v>
      </c>
      <c r="AN834">
        <v>110.7</v>
      </c>
      <c r="AO834" s="24" t="str">
        <f>INDEX('Step 2-12'!$Z:$Z,MATCH('Step 2-12'!$AH834,'Step 2-12'!$R:$R,0))</f>
        <v>Email</v>
      </c>
      <c r="AP834" s="24" t="str">
        <f>INDEX('Step 2-12'!$V:$V,MATCH('Step 2-12'!$AH834,'Step 2-12'!$R:$R,0))</f>
        <v>North America</v>
      </c>
      <c r="AQ834" s="24" t="str">
        <f>INDEX('Step 2-12'!$W:$W,MATCH('Step 2-12'!$AH834,'Step 2-12'!$R:$R,0))</f>
        <v>Healthcare</v>
      </c>
      <c r="AR834" s="24" t="str">
        <f>INDEX('Step 2-12'!$X:$X,MATCH('Step 2-12'!$AH834,'Step 2-12'!$R:$R,0))</f>
        <v>SMBs</v>
      </c>
      <c r="AS834" s="23" t="str">
        <f>INDEX('Step 2-12'!$AA:$AA,MATCH('Step 2-12'!$AH834,'Step 2-12'!$R:$R,0))</f>
        <v>Basic</v>
      </c>
      <c r="AT834" s="23" t="str">
        <f>INDEX('Step 2-12'!$AB:$AB,MATCH('Step 2-12'!$AH834,'Step 2-12'!$R:$R,0))</f>
        <v>Monthly</v>
      </c>
      <c r="AU834" s="23" t="str">
        <f>INDEX($J$20:$J$1603,MATCH($AH834,$B$20:$B$1603,0))</f>
        <v>Yes</v>
      </c>
    </row>
    <row r="835" spans="1:47" x14ac:dyDescent="0.25">
      <c r="A835" t="s">
        <v>932</v>
      </c>
      <c r="B835" t="s">
        <v>918</v>
      </c>
      <c r="C835" t="s">
        <v>17</v>
      </c>
      <c r="D835" t="s">
        <v>18</v>
      </c>
      <c r="E835" s="1">
        <v>45496</v>
      </c>
      <c r="F835" s="1">
        <v>45526</v>
      </c>
      <c r="G835" t="s">
        <v>19</v>
      </c>
      <c r="H835">
        <v>75</v>
      </c>
      <c r="I835" s="23" t="str">
        <f>IF(AND(E835&lt;=EOMONTH('Step 1'!$C$7,0),F835&gt;='Step 1'!$C$7),"Yes","No")</f>
        <v>No</v>
      </c>
      <c r="J835" s="23" t="str">
        <f>IF(I835="Yes",IF(COUNTIFS($B$21:$B835,B835,$I$21:$I835,"Yes")=1,"Yes",""),"")</f>
        <v/>
      </c>
      <c r="K835" s="23" t="str">
        <f>IF(J835="Yes",IF(COUNTIFS($B:$B,B835,$F:$F,"&gt;="&amp;'Step 1'!$C$8)&gt;0,"Retained","Churned"),"")</f>
        <v/>
      </c>
      <c r="L835" s="24">
        <f>_xlfn.MINIFS($E:$E,$B:$B,B835)</f>
        <v>45062</v>
      </c>
      <c r="M835" s="24" t="str">
        <f>INDEX($C:$C,MATCH($L835,$E:$E,0))</f>
        <v>Pro</v>
      </c>
      <c r="N835" s="24" t="str">
        <f>INDEX($D:$D,MATCH($L835,$E:$E,0))</f>
        <v>Monthly</v>
      </c>
      <c r="O835" s="23" t="str">
        <f>INDEX('Step 2-12'!$W:$W,MATCH('Step 2-12'!$B835,'Step 2-12'!$R:$R,0))</f>
        <v>Retail</v>
      </c>
      <c r="P835" s="23" t="str">
        <f>INDEX('Step 2-12'!$Z:$Z,MATCH('Step 2-12'!$B835,'Step 2-12'!$R:$R,0))</f>
        <v>Social Media</v>
      </c>
      <c r="AG835" t="s">
        <v>2627</v>
      </c>
      <c r="AH835" t="s">
        <v>830</v>
      </c>
      <c r="AI835" t="s">
        <v>852</v>
      </c>
      <c r="AJ835" s="1">
        <v>45636</v>
      </c>
      <c r="AK835" t="s">
        <v>50</v>
      </c>
      <c r="AL835" t="s">
        <v>18</v>
      </c>
      <c r="AM835">
        <v>135</v>
      </c>
      <c r="AN835">
        <v>110.7</v>
      </c>
      <c r="AO835" s="24" t="str">
        <f>INDEX('Step 2-12'!$Z:$Z,MATCH('Step 2-12'!$AH835,'Step 2-12'!$R:$R,0))</f>
        <v>Email</v>
      </c>
      <c r="AP835" s="24" t="str">
        <f>INDEX('Step 2-12'!$V:$V,MATCH('Step 2-12'!$AH835,'Step 2-12'!$R:$R,0))</f>
        <v>North America</v>
      </c>
      <c r="AQ835" s="24" t="str">
        <f>INDEX('Step 2-12'!$W:$W,MATCH('Step 2-12'!$AH835,'Step 2-12'!$R:$R,0))</f>
        <v>Healthcare</v>
      </c>
      <c r="AR835" s="24" t="str">
        <f>INDEX('Step 2-12'!$X:$X,MATCH('Step 2-12'!$AH835,'Step 2-12'!$R:$R,0))</f>
        <v>SMBs</v>
      </c>
      <c r="AS835" s="23" t="str">
        <f>INDEX('Step 2-12'!$AA:$AA,MATCH('Step 2-12'!$AH835,'Step 2-12'!$R:$R,0))</f>
        <v>Basic</v>
      </c>
      <c r="AT835" s="23" t="str">
        <f>INDEX('Step 2-12'!$AB:$AB,MATCH('Step 2-12'!$AH835,'Step 2-12'!$R:$R,0))</f>
        <v>Monthly</v>
      </c>
      <c r="AU835" s="23" t="str">
        <f>INDEX($J$20:$J$1603,MATCH($AH835,$B$20:$B$1603,0))</f>
        <v>Yes</v>
      </c>
    </row>
    <row r="836" spans="1:47" x14ac:dyDescent="0.25">
      <c r="A836" t="s">
        <v>933</v>
      </c>
      <c r="B836" t="s">
        <v>918</v>
      </c>
      <c r="C836" t="s">
        <v>17</v>
      </c>
      <c r="D836" t="s">
        <v>18</v>
      </c>
      <c r="E836" s="1">
        <v>45527</v>
      </c>
      <c r="F836" s="1">
        <v>45557</v>
      </c>
      <c r="G836" t="s">
        <v>73</v>
      </c>
      <c r="H836">
        <v>75</v>
      </c>
      <c r="I836" s="23" t="str">
        <f>IF(AND(E836&lt;=EOMONTH('Step 1'!$C$7,0),F836&gt;='Step 1'!$C$7),"Yes","No")</f>
        <v>No</v>
      </c>
      <c r="J836" s="23" t="str">
        <f>IF(I836="Yes",IF(COUNTIFS($B$21:$B836,B836,$I$21:$I836,"Yes")=1,"Yes",""),"")</f>
        <v/>
      </c>
      <c r="K836" s="23" t="str">
        <f>IF(J836="Yes",IF(COUNTIFS($B:$B,B836,$F:$F,"&gt;="&amp;'Step 1'!$C$8)&gt;0,"Retained","Churned"),"")</f>
        <v/>
      </c>
      <c r="L836" s="24">
        <f>_xlfn.MINIFS($E:$E,$B:$B,B836)</f>
        <v>45062</v>
      </c>
      <c r="M836" s="24" t="str">
        <f>INDEX($C:$C,MATCH($L836,$E:$E,0))</f>
        <v>Pro</v>
      </c>
      <c r="N836" s="24" t="str">
        <f>INDEX($D:$D,MATCH($L836,$E:$E,0))</f>
        <v>Monthly</v>
      </c>
      <c r="O836" s="23" t="str">
        <f>INDEX('Step 2-12'!$W:$W,MATCH('Step 2-12'!$B836,'Step 2-12'!$R:$R,0))</f>
        <v>Retail</v>
      </c>
      <c r="P836" s="23" t="str">
        <f>INDEX('Step 2-12'!$Z:$Z,MATCH('Step 2-12'!$B836,'Step 2-12'!$R:$R,0))</f>
        <v>Social Media</v>
      </c>
      <c r="AG836" t="s">
        <v>2628</v>
      </c>
      <c r="AH836" t="s">
        <v>788</v>
      </c>
      <c r="AI836" t="s">
        <v>787</v>
      </c>
      <c r="AJ836" s="1">
        <v>44990</v>
      </c>
      <c r="AK836" t="s">
        <v>17</v>
      </c>
      <c r="AL836" t="s">
        <v>18</v>
      </c>
      <c r="AM836">
        <v>75</v>
      </c>
      <c r="AN836">
        <v>60</v>
      </c>
      <c r="AO836" s="24" t="str">
        <f>INDEX('Step 2-12'!$Z:$Z,MATCH('Step 2-12'!$AH836,'Step 2-12'!$R:$R,0))</f>
        <v>Email</v>
      </c>
      <c r="AP836" s="24" t="str">
        <f>INDEX('Step 2-12'!$V:$V,MATCH('Step 2-12'!$AH836,'Step 2-12'!$R:$R,0))</f>
        <v>Asia-Pacific</v>
      </c>
      <c r="AQ836" s="24" t="str">
        <f>INDEX('Step 2-12'!$W:$W,MATCH('Step 2-12'!$AH836,'Step 2-12'!$R:$R,0))</f>
        <v>Healthcare</v>
      </c>
      <c r="AR836" s="24" t="str">
        <f>INDEX('Step 2-12'!$X:$X,MATCH('Step 2-12'!$AH836,'Step 2-12'!$R:$R,0))</f>
        <v>SMBs</v>
      </c>
      <c r="AS836" s="23" t="str">
        <f>INDEX('Step 2-12'!$AA:$AA,MATCH('Step 2-12'!$AH836,'Step 2-12'!$R:$R,0))</f>
        <v>Basic</v>
      </c>
      <c r="AT836" s="23" t="str">
        <f>INDEX('Step 2-12'!$AB:$AB,MATCH('Step 2-12'!$AH836,'Step 2-12'!$R:$R,0))</f>
        <v>Monthly</v>
      </c>
      <c r="AU836" s="23" t="str">
        <f>INDEX($J$20:$J$1603,MATCH($AH836,$B$20:$B$1603,0))</f>
        <v/>
      </c>
    </row>
    <row r="837" spans="1:47" x14ac:dyDescent="0.25">
      <c r="A837" t="s">
        <v>934</v>
      </c>
      <c r="B837" t="s">
        <v>918</v>
      </c>
      <c r="C837" t="s">
        <v>50</v>
      </c>
      <c r="D837" t="s">
        <v>18</v>
      </c>
      <c r="E837" s="1">
        <v>45558</v>
      </c>
      <c r="F837" s="1">
        <v>45588</v>
      </c>
      <c r="G837" t="s">
        <v>19</v>
      </c>
      <c r="H837">
        <v>135</v>
      </c>
      <c r="I837" s="23" t="str">
        <f>IF(AND(E837&lt;=EOMONTH('Step 1'!$C$7,0),F837&gt;='Step 1'!$C$7),"Yes","No")</f>
        <v>No</v>
      </c>
      <c r="J837" s="23" t="str">
        <f>IF(I837="Yes",IF(COUNTIFS($B$21:$B837,B837,$I$21:$I837,"Yes")=1,"Yes",""),"")</f>
        <v/>
      </c>
      <c r="K837" s="23" t="str">
        <f>IF(J837="Yes",IF(COUNTIFS($B:$B,B837,$F:$F,"&gt;="&amp;'Step 1'!$C$8)&gt;0,"Retained","Churned"),"")</f>
        <v/>
      </c>
      <c r="L837" s="24">
        <f>_xlfn.MINIFS($E:$E,$B:$B,B837)</f>
        <v>45062</v>
      </c>
      <c r="M837" s="24" t="str">
        <f>INDEX($C:$C,MATCH($L837,$E:$E,0))</f>
        <v>Pro</v>
      </c>
      <c r="N837" s="24" t="str">
        <f>INDEX($D:$D,MATCH($L837,$E:$E,0))</f>
        <v>Monthly</v>
      </c>
      <c r="O837" s="23" t="str">
        <f>INDEX('Step 2-12'!$W:$W,MATCH('Step 2-12'!$B837,'Step 2-12'!$R:$R,0))</f>
        <v>Retail</v>
      </c>
      <c r="P837" s="23" t="str">
        <f>INDEX('Step 2-12'!$Z:$Z,MATCH('Step 2-12'!$B837,'Step 2-12'!$R:$R,0))</f>
        <v>Social Media</v>
      </c>
      <c r="AG837" t="s">
        <v>2629</v>
      </c>
      <c r="AH837" t="s">
        <v>788</v>
      </c>
      <c r="AI837" t="s">
        <v>789</v>
      </c>
      <c r="AJ837" s="1">
        <v>45021</v>
      </c>
      <c r="AK837" t="s">
        <v>17</v>
      </c>
      <c r="AL837" t="s">
        <v>18</v>
      </c>
      <c r="AM837">
        <v>75</v>
      </c>
      <c r="AN837">
        <v>60</v>
      </c>
      <c r="AO837" s="24" t="str">
        <f>INDEX('Step 2-12'!$Z:$Z,MATCH('Step 2-12'!$AH837,'Step 2-12'!$R:$R,0))</f>
        <v>Email</v>
      </c>
      <c r="AP837" s="24" t="str">
        <f>INDEX('Step 2-12'!$V:$V,MATCH('Step 2-12'!$AH837,'Step 2-12'!$R:$R,0))</f>
        <v>Asia-Pacific</v>
      </c>
      <c r="AQ837" s="24" t="str">
        <f>INDEX('Step 2-12'!$W:$W,MATCH('Step 2-12'!$AH837,'Step 2-12'!$R:$R,0))</f>
        <v>Healthcare</v>
      </c>
      <c r="AR837" s="24" t="str">
        <f>INDEX('Step 2-12'!$X:$X,MATCH('Step 2-12'!$AH837,'Step 2-12'!$R:$R,0))</f>
        <v>SMBs</v>
      </c>
      <c r="AS837" s="23" t="str">
        <f>INDEX('Step 2-12'!$AA:$AA,MATCH('Step 2-12'!$AH837,'Step 2-12'!$R:$R,0))</f>
        <v>Basic</v>
      </c>
      <c r="AT837" s="23" t="str">
        <f>INDEX('Step 2-12'!$AB:$AB,MATCH('Step 2-12'!$AH837,'Step 2-12'!$R:$R,0))</f>
        <v>Monthly</v>
      </c>
      <c r="AU837" s="23" t="str">
        <f>INDEX($J$20:$J$1603,MATCH($AH837,$B$20:$B$1603,0))</f>
        <v/>
      </c>
    </row>
    <row r="838" spans="1:47" x14ac:dyDescent="0.25">
      <c r="A838" t="s">
        <v>935</v>
      </c>
      <c r="B838" t="s">
        <v>918</v>
      </c>
      <c r="C838" t="s">
        <v>50</v>
      </c>
      <c r="D838" t="s">
        <v>18</v>
      </c>
      <c r="E838" s="1">
        <v>45589</v>
      </c>
      <c r="F838" s="1">
        <v>45619</v>
      </c>
      <c r="G838" t="s">
        <v>55</v>
      </c>
      <c r="H838">
        <v>135</v>
      </c>
      <c r="I838" s="23" t="str">
        <f>IF(AND(E838&lt;=EOMONTH('Step 1'!$C$7,0),F838&gt;='Step 1'!$C$7),"Yes","No")</f>
        <v>No</v>
      </c>
      <c r="J838" s="23" t="str">
        <f>IF(I838="Yes",IF(COUNTIFS($B$21:$B838,B838,$I$21:$I838,"Yes")=1,"Yes",""),"")</f>
        <v/>
      </c>
      <c r="K838" s="23" t="str">
        <f>IF(J838="Yes",IF(COUNTIFS($B:$B,B838,$F:$F,"&gt;="&amp;'Step 1'!$C$8)&gt;0,"Retained","Churned"),"")</f>
        <v/>
      </c>
      <c r="L838" s="24">
        <f>_xlfn.MINIFS($E:$E,$B:$B,B838)</f>
        <v>45062</v>
      </c>
      <c r="M838" s="24" t="str">
        <f>INDEX($C:$C,MATCH($L838,$E:$E,0))</f>
        <v>Pro</v>
      </c>
      <c r="N838" s="24" t="str">
        <f>INDEX($D:$D,MATCH($L838,$E:$E,0))</f>
        <v>Monthly</v>
      </c>
      <c r="O838" s="23" t="str">
        <f>INDEX('Step 2-12'!$W:$W,MATCH('Step 2-12'!$B838,'Step 2-12'!$R:$R,0))</f>
        <v>Retail</v>
      </c>
      <c r="P838" s="23" t="str">
        <f>INDEX('Step 2-12'!$Z:$Z,MATCH('Step 2-12'!$B838,'Step 2-12'!$R:$R,0))</f>
        <v>Social Media</v>
      </c>
      <c r="AG838" t="s">
        <v>2630</v>
      </c>
      <c r="AH838" t="s">
        <v>788</v>
      </c>
      <c r="AI838" t="s">
        <v>789</v>
      </c>
      <c r="AJ838" s="1">
        <v>45051</v>
      </c>
      <c r="AK838" t="s">
        <v>17</v>
      </c>
      <c r="AL838" t="s">
        <v>18</v>
      </c>
      <c r="AM838">
        <v>75</v>
      </c>
      <c r="AN838">
        <v>60</v>
      </c>
      <c r="AO838" s="24" t="str">
        <f>INDEX('Step 2-12'!$Z:$Z,MATCH('Step 2-12'!$AH838,'Step 2-12'!$R:$R,0))</f>
        <v>Email</v>
      </c>
      <c r="AP838" s="24" t="str">
        <f>INDEX('Step 2-12'!$V:$V,MATCH('Step 2-12'!$AH838,'Step 2-12'!$R:$R,0))</f>
        <v>Asia-Pacific</v>
      </c>
      <c r="AQ838" s="24" t="str">
        <f>INDEX('Step 2-12'!$W:$W,MATCH('Step 2-12'!$AH838,'Step 2-12'!$R:$R,0))</f>
        <v>Healthcare</v>
      </c>
      <c r="AR838" s="24" t="str">
        <f>INDEX('Step 2-12'!$X:$X,MATCH('Step 2-12'!$AH838,'Step 2-12'!$R:$R,0))</f>
        <v>SMBs</v>
      </c>
      <c r="AS838" s="23" t="str">
        <f>INDEX('Step 2-12'!$AA:$AA,MATCH('Step 2-12'!$AH838,'Step 2-12'!$R:$R,0))</f>
        <v>Basic</v>
      </c>
      <c r="AT838" s="23" t="str">
        <f>INDEX('Step 2-12'!$AB:$AB,MATCH('Step 2-12'!$AH838,'Step 2-12'!$R:$R,0))</f>
        <v>Monthly</v>
      </c>
      <c r="AU838" s="23" t="str">
        <f>INDEX($J$20:$J$1603,MATCH($AH838,$B$20:$B$1603,0))</f>
        <v/>
      </c>
    </row>
    <row r="839" spans="1:47" x14ac:dyDescent="0.25">
      <c r="A839" t="s">
        <v>936</v>
      </c>
      <c r="B839" t="s">
        <v>918</v>
      </c>
      <c r="C839" t="s">
        <v>17</v>
      </c>
      <c r="D839" t="s">
        <v>18</v>
      </c>
      <c r="E839" s="1">
        <v>45620</v>
      </c>
      <c r="F839" s="1">
        <v>45650</v>
      </c>
      <c r="G839" t="s">
        <v>19</v>
      </c>
      <c r="H839">
        <v>75</v>
      </c>
      <c r="I839" s="23" t="str">
        <f>IF(AND(E839&lt;=EOMONTH('Step 1'!$C$7,0),F839&gt;='Step 1'!$C$7),"Yes","No")</f>
        <v>No</v>
      </c>
      <c r="J839" s="23" t="str">
        <f>IF(I839="Yes",IF(COUNTIFS($B$21:$B839,B839,$I$21:$I839,"Yes")=1,"Yes",""),"")</f>
        <v/>
      </c>
      <c r="K839" s="23" t="str">
        <f>IF(J839="Yes",IF(COUNTIFS($B:$B,B839,$F:$F,"&gt;="&amp;'Step 1'!$C$8)&gt;0,"Retained","Churned"),"")</f>
        <v/>
      </c>
      <c r="L839" s="24">
        <f>_xlfn.MINIFS($E:$E,$B:$B,B839)</f>
        <v>45062</v>
      </c>
      <c r="M839" s="24" t="str">
        <f>INDEX($C:$C,MATCH($L839,$E:$E,0))</f>
        <v>Pro</v>
      </c>
      <c r="N839" s="24" t="str">
        <f>INDEX($D:$D,MATCH($L839,$E:$E,0))</f>
        <v>Monthly</v>
      </c>
      <c r="O839" s="23" t="str">
        <f>INDEX('Step 2-12'!$W:$W,MATCH('Step 2-12'!$B839,'Step 2-12'!$R:$R,0))</f>
        <v>Retail</v>
      </c>
      <c r="P839" s="23" t="str">
        <f>INDEX('Step 2-12'!$Z:$Z,MATCH('Step 2-12'!$B839,'Step 2-12'!$R:$R,0))</f>
        <v>Social Media</v>
      </c>
      <c r="AG839" t="s">
        <v>2631</v>
      </c>
      <c r="AH839" t="s">
        <v>788</v>
      </c>
      <c r="AI839" t="s">
        <v>790</v>
      </c>
      <c r="AJ839" s="1">
        <v>45052</v>
      </c>
      <c r="AK839" t="s">
        <v>17</v>
      </c>
      <c r="AL839" t="s">
        <v>18</v>
      </c>
      <c r="AM839">
        <v>75</v>
      </c>
      <c r="AN839">
        <v>60</v>
      </c>
      <c r="AO839" s="24" t="str">
        <f>INDEX('Step 2-12'!$Z:$Z,MATCH('Step 2-12'!$AH839,'Step 2-12'!$R:$R,0))</f>
        <v>Email</v>
      </c>
      <c r="AP839" s="24" t="str">
        <f>INDEX('Step 2-12'!$V:$V,MATCH('Step 2-12'!$AH839,'Step 2-12'!$R:$R,0))</f>
        <v>Asia-Pacific</v>
      </c>
      <c r="AQ839" s="24" t="str">
        <f>INDEX('Step 2-12'!$W:$W,MATCH('Step 2-12'!$AH839,'Step 2-12'!$R:$R,0))</f>
        <v>Healthcare</v>
      </c>
      <c r="AR839" s="24" t="str">
        <f>INDEX('Step 2-12'!$X:$X,MATCH('Step 2-12'!$AH839,'Step 2-12'!$R:$R,0))</f>
        <v>SMBs</v>
      </c>
      <c r="AS839" s="23" t="str">
        <f>INDEX('Step 2-12'!$AA:$AA,MATCH('Step 2-12'!$AH839,'Step 2-12'!$R:$R,0))</f>
        <v>Basic</v>
      </c>
      <c r="AT839" s="23" t="str">
        <f>INDEX('Step 2-12'!$AB:$AB,MATCH('Step 2-12'!$AH839,'Step 2-12'!$R:$R,0))</f>
        <v>Monthly</v>
      </c>
      <c r="AU839" s="23" t="str">
        <f>INDEX($J$20:$J$1603,MATCH($AH839,$B$20:$B$1603,0))</f>
        <v/>
      </c>
    </row>
    <row r="840" spans="1:47" x14ac:dyDescent="0.25">
      <c r="A840" t="s">
        <v>937</v>
      </c>
      <c r="B840" t="s">
        <v>918</v>
      </c>
      <c r="C840" t="s">
        <v>17</v>
      </c>
      <c r="D840" t="s">
        <v>18</v>
      </c>
      <c r="E840" s="1">
        <v>45651</v>
      </c>
      <c r="F840" s="1">
        <v>45658</v>
      </c>
      <c r="G840" t="s">
        <v>19</v>
      </c>
      <c r="H840">
        <v>75</v>
      </c>
      <c r="I840" s="23" t="str">
        <f>IF(AND(E840&lt;=EOMONTH('Step 1'!$C$7,0),F840&gt;='Step 1'!$C$7),"Yes","No")</f>
        <v>No</v>
      </c>
      <c r="J840" s="23" t="str">
        <f>IF(I840="Yes",IF(COUNTIFS($B$21:$B840,B840,$I$21:$I840,"Yes")=1,"Yes",""),"")</f>
        <v/>
      </c>
      <c r="K840" s="23" t="str">
        <f>IF(J840="Yes",IF(COUNTIFS($B:$B,B840,$F:$F,"&gt;="&amp;'Step 1'!$C$8)&gt;0,"Retained","Churned"),"")</f>
        <v/>
      </c>
      <c r="L840" s="24">
        <f>_xlfn.MINIFS($E:$E,$B:$B,B840)</f>
        <v>45062</v>
      </c>
      <c r="M840" s="24" t="str">
        <f>INDEX($C:$C,MATCH($L840,$E:$E,0))</f>
        <v>Pro</v>
      </c>
      <c r="N840" s="24" t="str">
        <f>INDEX($D:$D,MATCH($L840,$E:$E,0))</f>
        <v>Monthly</v>
      </c>
      <c r="O840" s="23" t="str">
        <f>INDEX('Step 2-12'!$W:$W,MATCH('Step 2-12'!$B840,'Step 2-12'!$R:$R,0))</f>
        <v>Retail</v>
      </c>
      <c r="P840" s="23" t="str">
        <f>INDEX('Step 2-12'!$Z:$Z,MATCH('Step 2-12'!$B840,'Step 2-12'!$R:$R,0))</f>
        <v>Social Media</v>
      </c>
      <c r="AG840" t="s">
        <v>2632</v>
      </c>
      <c r="AH840" t="s">
        <v>788</v>
      </c>
      <c r="AI840" t="s">
        <v>791</v>
      </c>
      <c r="AJ840" s="1">
        <v>45083</v>
      </c>
      <c r="AK840" t="s">
        <v>17</v>
      </c>
      <c r="AL840" t="s">
        <v>18</v>
      </c>
      <c r="AM840">
        <v>75</v>
      </c>
      <c r="AN840">
        <v>60</v>
      </c>
      <c r="AO840" s="24" t="str">
        <f>INDEX('Step 2-12'!$Z:$Z,MATCH('Step 2-12'!$AH840,'Step 2-12'!$R:$R,0))</f>
        <v>Email</v>
      </c>
      <c r="AP840" s="24" t="str">
        <f>INDEX('Step 2-12'!$V:$V,MATCH('Step 2-12'!$AH840,'Step 2-12'!$R:$R,0))</f>
        <v>Asia-Pacific</v>
      </c>
      <c r="AQ840" s="24" t="str">
        <f>INDEX('Step 2-12'!$W:$W,MATCH('Step 2-12'!$AH840,'Step 2-12'!$R:$R,0))</f>
        <v>Healthcare</v>
      </c>
      <c r="AR840" s="24" t="str">
        <f>INDEX('Step 2-12'!$X:$X,MATCH('Step 2-12'!$AH840,'Step 2-12'!$R:$R,0))</f>
        <v>SMBs</v>
      </c>
      <c r="AS840" s="23" t="str">
        <f>INDEX('Step 2-12'!$AA:$AA,MATCH('Step 2-12'!$AH840,'Step 2-12'!$R:$R,0))</f>
        <v>Basic</v>
      </c>
      <c r="AT840" s="23" t="str">
        <f>INDEX('Step 2-12'!$AB:$AB,MATCH('Step 2-12'!$AH840,'Step 2-12'!$R:$R,0))</f>
        <v>Monthly</v>
      </c>
      <c r="AU840" s="23" t="str">
        <f>INDEX($J$20:$J$1603,MATCH($AH840,$B$20:$B$1603,0))</f>
        <v/>
      </c>
    </row>
    <row r="841" spans="1:47" x14ac:dyDescent="0.25">
      <c r="A841" t="s">
        <v>938</v>
      </c>
      <c r="B841" t="s">
        <v>939</v>
      </c>
      <c r="C841" t="s">
        <v>86</v>
      </c>
      <c r="D841" t="s">
        <v>18</v>
      </c>
      <c r="E841" s="1">
        <v>45180</v>
      </c>
      <c r="F841" s="1">
        <v>45210</v>
      </c>
      <c r="G841" t="s">
        <v>55</v>
      </c>
      <c r="H841">
        <v>315</v>
      </c>
      <c r="I841" s="23" t="str">
        <f>IF(AND(E841&lt;=EOMONTH('Step 1'!$C$7,0),F841&gt;='Step 1'!$C$7),"Yes","No")</f>
        <v>No</v>
      </c>
      <c r="J841" s="23" t="str">
        <f>IF(I841="Yes",IF(COUNTIFS($B$21:$B841,B841,$I$21:$I841,"Yes")=1,"Yes",""),"")</f>
        <v/>
      </c>
      <c r="K841" s="23" t="str">
        <f>IF(J841="Yes",IF(COUNTIFS($B:$B,B841,$F:$F,"&gt;="&amp;'Step 1'!$C$8)&gt;0,"Retained","Churned"),"")</f>
        <v/>
      </c>
      <c r="L841" s="24">
        <f>_xlfn.MINIFS($E:$E,$B:$B,B841)</f>
        <v>45180</v>
      </c>
      <c r="M841" s="24" t="str">
        <f>INDEX($C:$C,MATCH($L841,$E:$E,0))</f>
        <v>Basic</v>
      </c>
      <c r="N841" s="24" t="str">
        <f>INDEX($D:$D,MATCH($L841,$E:$E,0))</f>
        <v>Monthly</v>
      </c>
      <c r="O841" s="23" t="str">
        <f>INDEX('Step 2-12'!$W:$W,MATCH('Step 2-12'!$B841,'Step 2-12'!$R:$R,0))</f>
        <v>Tech</v>
      </c>
      <c r="P841" s="23" t="str">
        <f>INDEX('Step 2-12'!$Z:$Z,MATCH('Step 2-12'!$B841,'Step 2-12'!$R:$R,0))</f>
        <v>Social Media</v>
      </c>
      <c r="AG841" t="s">
        <v>2633</v>
      </c>
      <c r="AH841" t="s">
        <v>788</v>
      </c>
      <c r="AI841" t="s">
        <v>791</v>
      </c>
      <c r="AJ841" s="1">
        <v>45113</v>
      </c>
      <c r="AK841" t="s">
        <v>17</v>
      </c>
      <c r="AL841" t="s">
        <v>18</v>
      </c>
      <c r="AM841">
        <v>75</v>
      </c>
      <c r="AN841">
        <v>60</v>
      </c>
      <c r="AO841" s="24" t="str">
        <f>INDEX('Step 2-12'!$Z:$Z,MATCH('Step 2-12'!$AH841,'Step 2-12'!$R:$R,0))</f>
        <v>Email</v>
      </c>
      <c r="AP841" s="24" t="str">
        <f>INDEX('Step 2-12'!$V:$V,MATCH('Step 2-12'!$AH841,'Step 2-12'!$R:$R,0))</f>
        <v>Asia-Pacific</v>
      </c>
      <c r="AQ841" s="24" t="str">
        <f>INDEX('Step 2-12'!$W:$W,MATCH('Step 2-12'!$AH841,'Step 2-12'!$R:$R,0))</f>
        <v>Healthcare</v>
      </c>
      <c r="AR841" s="24" t="str">
        <f>INDEX('Step 2-12'!$X:$X,MATCH('Step 2-12'!$AH841,'Step 2-12'!$R:$R,0))</f>
        <v>SMBs</v>
      </c>
      <c r="AS841" s="23" t="str">
        <f>INDEX('Step 2-12'!$AA:$AA,MATCH('Step 2-12'!$AH841,'Step 2-12'!$R:$R,0))</f>
        <v>Basic</v>
      </c>
      <c r="AT841" s="23" t="str">
        <f>INDEX('Step 2-12'!$AB:$AB,MATCH('Step 2-12'!$AH841,'Step 2-12'!$R:$R,0))</f>
        <v>Monthly</v>
      </c>
      <c r="AU841" s="23" t="str">
        <f>INDEX($J$20:$J$1603,MATCH($AH841,$B$20:$B$1603,0))</f>
        <v/>
      </c>
    </row>
    <row r="842" spans="1:47" x14ac:dyDescent="0.25">
      <c r="A842" t="s">
        <v>940</v>
      </c>
      <c r="B842" t="s">
        <v>939</v>
      </c>
      <c r="C842" t="s">
        <v>50</v>
      </c>
      <c r="D842" t="s">
        <v>18</v>
      </c>
      <c r="E842" s="1">
        <v>45211</v>
      </c>
      <c r="F842" s="1">
        <v>45241</v>
      </c>
      <c r="G842" t="s">
        <v>19</v>
      </c>
      <c r="H842">
        <v>135</v>
      </c>
      <c r="I842" s="23" t="str">
        <f>IF(AND(E842&lt;=EOMONTH('Step 1'!$C$7,0),F842&gt;='Step 1'!$C$7),"Yes","No")</f>
        <v>No</v>
      </c>
      <c r="J842" s="23" t="str">
        <f>IF(I842="Yes",IF(COUNTIFS($B$21:$B842,B842,$I$21:$I842,"Yes")=1,"Yes",""),"")</f>
        <v/>
      </c>
      <c r="K842" s="23" t="str">
        <f>IF(J842="Yes",IF(COUNTIFS($B:$B,B842,$F:$F,"&gt;="&amp;'Step 1'!$C$8)&gt;0,"Retained","Churned"),"")</f>
        <v/>
      </c>
      <c r="L842" s="24">
        <f>_xlfn.MINIFS($E:$E,$B:$B,B842)</f>
        <v>45180</v>
      </c>
      <c r="M842" s="24" t="str">
        <f>INDEX($C:$C,MATCH($L842,$E:$E,0))</f>
        <v>Basic</v>
      </c>
      <c r="N842" s="24" t="str">
        <f>INDEX($D:$D,MATCH($L842,$E:$E,0))</f>
        <v>Monthly</v>
      </c>
      <c r="O842" s="23" t="str">
        <f>INDEX('Step 2-12'!$W:$W,MATCH('Step 2-12'!$B842,'Step 2-12'!$R:$R,0))</f>
        <v>Tech</v>
      </c>
      <c r="P842" s="23" t="str">
        <f>INDEX('Step 2-12'!$Z:$Z,MATCH('Step 2-12'!$B842,'Step 2-12'!$R:$R,0))</f>
        <v>Social Media</v>
      </c>
      <c r="AG842" t="s">
        <v>2634</v>
      </c>
      <c r="AH842" t="s">
        <v>788</v>
      </c>
      <c r="AI842" t="s">
        <v>792</v>
      </c>
      <c r="AJ842" s="1">
        <v>45114</v>
      </c>
      <c r="AK842" t="s">
        <v>17</v>
      </c>
      <c r="AL842" t="s">
        <v>18</v>
      </c>
      <c r="AM842">
        <v>75</v>
      </c>
      <c r="AN842">
        <v>60</v>
      </c>
      <c r="AO842" s="24" t="str">
        <f>INDEX('Step 2-12'!$Z:$Z,MATCH('Step 2-12'!$AH842,'Step 2-12'!$R:$R,0))</f>
        <v>Email</v>
      </c>
      <c r="AP842" s="24" t="str">
        <f>INDEX('Step 2-12'!$V:$V,MATCH('Step 2-12'!$AH842,'Step 2-12'!$R:$R,0))</f>
        <v>Asia-Pacific</v>
      </c>
      <c r="AQ842" s="24" t="str">
        <f>INDEX('Step 2-12'!$W:$W,MATCH('Step 2-12'!$AH842,'Step 2-12'!$R:$R,0))</f>
        <v>Healthcare</v>
      </c>
      <c r="AR842" s="24" t="str">
        <f>INDEX('Step 2-12'!$X:$X,MATCH('Step 2-12'!$AH842,'Step 2-12'!$R:$R,0))</f>
        <v>SMBs</v>
      </c>
      <c r="AS842" s="23" t="str">
        <f>INDEX('Step 2-12'!$AA:$AA,MATCH('Step 2-12'!$AH842,'Step 2-12'!$R:$R,0))</f>
        <v>Basic</v>
      </c>
      <c r="AT842" s="23" t="str">
        <f>INDEX('Step 2-12'!$AB:$AB,MATCH('Step 2-12'!$AH842,'Step 2-12'!$R:$R,0))</f>
        <v>Monthly</v>
      </c>
      <c r="AU842" s="23" t="str">
        <f>INDEX($J$20:$J$1603,MATCH($AH842,$B$20:$B$1603,0))</f>
        <v/>
      </c>
    </row>
    <row r="843" spans="1:47" x14ac:dyDescent="0.25">
      <c r="A843" t="s">
        <v>941</v>
      </c>
      <c r="B843" t="s">
        <v>939</v>
      </c>
      <c r="C843" t="s">
        <v>50</v>
      </c>
      <c r="D843" t="s">
        <v>18</v>
      </c>
      <c r="E843" s="1">
        <v>45242</v>
      </c>
      <c r="F843" s="1">
        <v>45272</v>
      </c>
      <c r="G843" t="s">
        <v>19</v>
      </c>
      <c r="H843">
        <v>135</v>
      </c>
      <c r="I843" s="23" t="str">
        <f>IF(AND(E843&lt;=EOMONTH('Step 1'!$C$7,0),F843&gt;='Step 1'!$C$7),"Yes","No")</f>
        <v>No</v>
      </c>
      <c r="J843" s="23" t="str">
        <f>IF(I843="Yes",IF(COUNTIFS($B$21:$B843,B843,$I$21:$I843,"Yes")=1,"Yes",""),"")</f>
        <v/>
      </c>
      <c r="K843" s="23" t="str">
        <f>IF(J843="Yes",IF(COUNTIFS($B:$B,B843,$F:$F,"&gt;="&amp;'Step 1'!$C$8)&gt;0,"Retained","Churned"),"")</f>
        <v/>
      </c>
      <c r="L843" s="24">
        <f>_xlfn.MINIFS($E:$E,$B:$B,B843)</f>
        <v>45180</v>
      </c>
      <c r="M843" s="24" t="str">
        <f>INDEX($C:$C,MATCH($L843,$E:$E,0))</f>
        <v>Basic</v>
      </c>
      <c r="N843" s="24" t="str">
        <f>INDEX($D:$D,MATCH($L843,$E:$E,0))</f>
        <v>Monthly</v>
      </c>
      <c r="O843" s="23" t="str">
        <f>INDEX('Step 2-12'!$W:$W,MATCH('Step 2-12'!$B843,'Step 2-12'!$R:$R,0))</f>
        <v>Tech</v>
      </c>
      <c r="P843" s="23" t="str">
        <f>INDEX('Step 2-12'!$Z:$Z,MATCH('Step 2-12'!$B843,'Step 2-12'!$R:$R,0))</f>
        <v>Social Media</v>
      </c>
      <c r="AG843" t="s">
        <v>2635</v>
      </c>
      <c r="AH843" t="s">
        <v>788</v>
      </c>
      <c r="AI843" t="s">
        <v>793</v>
      </c>
      <c r="AJ843" s="1">
        <v>45145</v>
      </c>
      <c r="AK843" t="s">
        <v>17</v>
      </c>
      <c r="AL843" t="s">
        <v>18</v>
      </c>
      <c r="AM843">
        <v>75</v>
      </c>
      <c r="AN843">
        <v>60</v>
      </c>
      <c r="AO843" s="24" t="str">
        <f>INDEX('Step 2-12'!$Z:$Z,MATCH('Step 2-12'!$AH843,'Step 2-12'!$R:$R,0))</f>
        <v>Email</v>
      </c>
      <c r="AP843" s="24" t="str">
        <f>INDEX('Step 2-12'!$V:$V,MATCH('Step 2-12'!$AH843,'Step 2-12'!$R:$R,0))</f>
        <v>Asia-Pacific</v>
      </c>
      <c r="AQ843" s="24" t="str">
        <f>INDEX('Step 2-12'!$W:$W,MATCH('Step 2-12'!$AH843,'Step 2-12'!$R:$R,0))</f>
        <v>Healthcare</v>
      </c>
      <c r="AR843" s="24" t="str">
        <f>INDEX('Step 2-12'!$X:$X,MATCH('Step 2-12'!$AH843,'Step 2-12'!$R:$R,0))</f>
        <v>SMBs</v>
      </c>
      <c r="AS843" s="23" t="str">
        <f>INDEX('Step 2-12'!$AA:$AA,MATCH('Step 2-12'!$AH843,'Step 2-12'!$R:$R,0))</f>
        <v>Basic</v>
      </c>
      <c r="AT843" s="23" t="str">
        <f>INDEX('Step 2-12'!$AB:$AB,MATCH('Step 2-12'!$AH843,'Step 2-12'!$R:$R,0))</f>
        <v>Monthly</v>
      </c>
      <c r="AU843" s="23" t="str">
        <f>INDEX($J$20:$J$1603,MATCH($AH843,$B$20:$B$1603,0))</f>
        <v/>
      </c>
    </row>
    <row r="844" spans="1:47" x14ac:dyDescent="0.25">
      <c r="A844" t="s">
        <v>942</v>
      </c>
      <c r="B844" t="s">
        <v>939</v>
      </c>
      <c r="C844" t="s">
        <v>50</v>
      </c>
      <c r="D844" t="s">
        <v>18</v>
      </c>
      <c r="E844" s="1">
        <v>45273</v>
      </c>
      <c r="F844" s="1">
        <v>45303</v>
      </c>
      <c r="G844" t="s">
        <v>19</v>
      </c>
      <c r="H844">
        <v>135</v>
      </c>
      <c r="I844" s="23" t="str">
        <f>IF(AND(E844&lt;=EOMONTH('Step 1'!$C$7,0),F844&gt;='Step 1'!$C$7),"Yes","No")</f>
        <v>No</v>
      </c>
      <c r="J844" s="23" t="str">
        <f>IF(I844="Yes",IF(COUNTIFS($B$21:$B844,B844,$I$21:$I844,"Yes")=1,"Yes",""),"")</f>
        <v/>
      </c>
      <c r="K844" s="23" t="str">
        <f>IF(J844="Yes",IF(COUNTIFS($B:$B,B844,$F:$F,"&gt;="&amp;'Step 1'!$C$8)&gt;0,"Retained","Churned"),"")</f>
        <v/>
      </c>
      <c r="L844" s="24">
        <f>_xlfn.MINIFS($E:$E,$B:$B,B844)</f>
        <v>45180</v>
      </c>
      <c r="M844" s="24" t="str">
        <f>INDEX($C:$C,MATCH($L844,$E:$E,0))</f>
        <v>Basic</v>
      </c>
      <c r="N844" s="24" t="str">
        <f>INDEX($D:$D,MATCH($L844,$E:$E,0))</f>
        <v>Monthly</v>
      </c>
      <c r="O844" s="23" t="str">
        <f>INDEX('Step 2-12'!$W:$W,MATCH('Step 2-12'!$B844,'Step 2-12'!$R:$R,0))</f>
        <v>Tech</v>
      </c>
      <c r="P844" s="23" t="str">
        <f>INDEX('Step 2-12'!$Z:$Z,MATCH('Step 2-12'!$B844,'Step 2-12'!$R:$R,0))</f>
        <v>Social Media</v>
      </c>
      <c r="AG844" t="s">
        <v>2636</v>
      </c>
      <c r="AH844" t="s">
        <v>788</v>
      </c>
      <c r="AI844" t="s">
        <v>794</v>
      </c>
      <c r="AJ844" s="1">
        <v>45176</v>
      </c>
      <c r="AK844" t="s">
        <v>17</v>
      </c>
      <c r="AL844" t="s">
        <v>18</v>
      </c>
      <c r="AM844">
        <v>75</v>
      </c>
      <c r="AN844">
        <v>60</v>
      </c>
      <c r="AO844" s="24" t="str">
        <f>INDEX('Step 2-12'!$Z:$Z,MATCH('Step 2-12'!$AH844,'Step 2-12'!$R:$R,0))</f>
        <v>Email</v>
      </c>
      <c r="AP844" s="24" t="str">
        <f>INDEX('Step 2-12'!$V:$V,MATCH('Step 2-12'!$AH844,'Step 2-12'!$R:$R,0))</f>
        <v>Asia-Pacific</v>
      </c>
      <c r="AQ844" s="24" t="str">
        <f>INDEX('Step 2-12'!$W:$W,MATCH('Step 2-12'!$AH844,'Step 2-12'!$R:$R,0))</f>
        <v>Healthcare</v>
      </c>
      <c r="AR844" s="24" t="str">
        <f>INDEX('Step 2-12'!$X:$X,MATCH('Step 2-12'!$AH844,'Step 2-12'!$R:$R,0))</f>
        <v>SMBs</v>
      </c>
      <c r="AS844" s="23" t="str">
        <f>INDEX('Step 2-12'!$AA:$AA,MATCH('Step 2-12'!$AH844,'Step 2-12'!$R:$R,0))</f>
        <v>Basic</v>
      </c>
      <c r="AT844" s="23" t="str">
        <f>INDEX('Step 2-12'!$AB:$AB,MATCH('Step 2-12'!$AH844,'Step 2-12'!$R:$R,0))</f>
        <v>Monthly</v>
      </c>
      <c r="AU844" s="23" t="str">
        <f>INDEX($J$20:$J$1603,MATCH($AH844,$B$20:$B$1603,0))</f>
        <v/>
      </c>
    </row>
    <row r="845" spans="1:47" x14ac:dyDescent="0.25">
      <c r="A845" t="s">
        <v>943</v>
      </c>
      <c r="B845" t="s">
        <v>939</v>
      </c>
      <c r="C845" t="s">
        <v>50</v>
      </c>
      <c r="D845" t="s">
        <v>18</v>
      </c>
      <c r="E845" s="1">
        <v>45304</v>
      </c>
      <c r="F845" s="1">
        <v>45334</v>
      </c>
      <c r="G845" t="s">
        <v>73</v>
      </c>
      <c r="H845">
        <v>135</v>
      </c>
      <c r="I845" s="23" t="str">
        <f>IF(AND(E845&lt;=EOMONTH('Step 1'!$C$7,0),F845&gt;='Step 1'!$C$7),"Yes","No")</f>
        <v>No</v>
      </c>
      <c r="J845" s="23" t="str">
        <f>IF(I845="Yes",IF(COUNTIFS($B$21:$B845,B845,$I$21:$I845,"Yes")=1,"Yes",""),"")</f>
        <v/>
      </c>
      <c r="K845" s="23" t="str">
        <f>IF(J845="Yes",IF(COUNTIFS($B:$B,B845,$F:$F,"&gt;="&amp;'Step 1'!$C$8)&gt;0,"Retained","Churned"),"")</f>
        <v/>
      </c>
      <c r="L845" s="24">
        <f>_xlfn.MINIFS($E:$E,$B:$B,B845)</f>
        <v>45180</v>
      </c>
      <c r="M845" s="24" t="str">
        <f>INDEX($C:$C,MATCH($L845,$E:$E,0))</f>
        <v>Basic</v>
      </c>
      <c r="N845" s="24" t="str">
        <f>INDEX($D:$D,MATCH($L845,$E:$E,0))</f>
        <v>Monthly</v>
      </c>
      <c r="O845" s="23" t="str">
        <f>INDEX('Step 2-12'!$W:$W,MATCH('Step 2-12'!$B845,'Step 2-12'!$R:$R,0))</f>
        <v>Tech</v>
      </c>
      <c r="P845" s="23" t="str">
        <f>INDEX('Step 2-12'!$Z:$Z,MATCH('Step 2-12'!$B845,'Step 2-12'!$R:$R,0))</f>
        <v>Social Media</v>
      </c>
      <c r="AG845" t="s">
        <v>2637</v>
      </c>
      <c r="AH845" t="s">
        <v>622</v>
      </c>
      <c r="AI845" t="s">
        <v>621</v>
      </c>
      <c r="AJ845" s="1">
        <v>45523</v>
      </c>
      <c r="AK845" t="s">
        <v>50</v>
      </c>
      <c r="AL845" t="s">
        <v>18</v>
      </c>
      <c r="AM845">
        <v>135</v>
      </c>
      <c r="AN845">
        <v>110.7</v>
      </c>
      <c r="AO845" s="24" t="str">
        <f>INDEX('Step 2-12'!$Z:$Z,MATCH('Step 2-12'!$AH845,'Step 2-12'!$R:$R,0))</f>
        <v>Social Media</v>
      </c>
      <c r="AP845" s="24" t="str">
        <f>INDEX('Step 2-12'!$V:$V,MATCH('Step 2-12'!$AH845,'Step 2-12'!$R:$R,0))</f>
        <v>North America</v>
      </c>
      <c r="AQ845" s="24" t="str">
        <f>INDEX('Step 2-12'!$W:$W,MATCH('Step 2-12'!$AH845,'Step 2-12'!$R:$R,0))</f>
        <v>Tech</v>
      </c>
      <c r="AR845" s="24" t="str">
        <f>INDEX('Step 2-12'!$X:$X,MATCH('Step 2-12'!$AH845,'Step 2-12'!$R:$R,0))</f>
        <v>SMBs</v>
      </c>
      <c r="AS845" s="23" t="str">
        <f>INDEX('Step 2-12'!$AA:$AA,MATCH('Step 2-12'!$AH845,'Step 2-12'!$R:$R,0))</f>
        <v>Pro</v>
      </c>
      <c r="AT845" s="23" t="str">
        <f>INDEX('Step 2-12'!$AB:$AB,MATCH('Step 2-12'!$AH845,'Step 2-12'!$R:$R,0))</f>
        <v>Monthly</v>
      </c>
      <c r="AU845" s="23" t="str">
        <f>INDEX($J$20:$J$1603,MATCH($AH845,$B$20:$B$1603,0))</f>
        <v/>
      </c>
    </row>
    <row r="846" spans="1:47" x14ac:dyDescent="0.25">
      <c r="A846" t="s">
        <v>944</v>
      </c>
      <c r="B846" t="s">
        <v>939</v>
      </c>
      <c r="C846" t="s">
        <v>86</v>
      </c>
      <c r="D846" t="s">
        <v>18</v>
      </c>
      <c r="E846" s="1">
        <v>45335</v>
      </c>
      <c r="F846" s="1">
        <v>45365</v>
      </c>
      <c r="G846" t="s">
        <v>19</v>
      </c>
      <c r="H846">
        <v>315</v>
      </c>
      <c r="I846" s="23" t="str">
        <f>IF(AND(E846&lt;=EOMONTH('Step 1'!$C$7,0),F846&gt;='Step 1'!$C$7),"Yes","No")</f>
        <v>No</v>
      </c>
      <c r="J846" s="23" t="str">
        <f>IF(I846="Yes",IF(COUNTIFS($B$21:$B846,B846,$I$21:$I846,"Yes")=1,"Yes",""),"")</f>
        <v/>
      </c>
      <c r="K846" s="23" t="str">
        <f>IF(J846="Yes",IF(COUNTIFS($B:$B,B846,$F:$F,"&gt;="&amp;'Step 1'!$C$8)&gt;0,"Retained","Churned"),"")</f>
        <v/>
      </c>
      <c r="L846" s="24">
        <f>_xlfn.MINIFS($E:$E,$B:$B,B846)</f>
        <v>45180</v>
      </c>
      <c r="M846" s="24" t="str">
        <f>INDEX($C:$C,MATCH($L846,$E:$E,0))</f>
        <v>Basic</v>
      </c>
      <c r="N846" s="24" t="str">
        <f>INDEX($D:$D,MATCH($L846,$E:$E,0))</f>
        <v>Monthly</v>
      </c>
      <c r="O846" s="23" t="str">
        <f>INDEX('Step 2-12'!$W:$W,MATCH('Step 2-12'!$B846,'Step 2-12'!$R:$R,0))</f>
        <v>Tech</v>
      </c>
      <c r="P846" s="23" t="str">
        <f>INDEX('Step 2-12'!$Z:$Z,MATCH('Step 2-12'!$B846,'Step 2-12'!$R:$R,0))</f>
        <v>Social Media</v>
      </c>
      <c r="AG846" t="s">
        <v>2638</v>
      </c>
      <c r="AH846" t="s">
        <v>622</v>
      </c>
      <c r="AI846" t="s">
        <v>623</v>
      </c>
      <c r="AJ846" s="1">
        <v>45554</v>
      </c>
      <c r="AK846" t="s">
        <v>50</v>
      </c>
      <c r="AL846" t="s">
        <v>18</v>
      </c>
      <c r="AM846">
        <v>135</v>
      </c>
      <c r="AN846">
        <v>110.7</v>
      </c>
      <c r="AO846" s="24" t="str">
        <f>INDEX('Step 2-12'!$Z:$Z,MATCH('Step 2-12'!$AH846,'Step 2-12'!$R:$R,0))</f>
        <v>Social Media</v>
      </c>
      <c r="AP846" s="24" t="str">
        <f>INDEX('Step 2-12'!$V:$V,MATCH('Step 2-12'!$AH846,'Step 2-12'!$R:$R,0))</f>
        <v>North America</v>
      </c>
      <c r="AQ846" s="24" t="str">
        <f>INDEX('Step 2-12'!$W:$W,MATCH('Step 2-12'!$AH846,'Step 2-12'!$R:$R,0))</f>
        <v>Tech</v>
      </c>
      <c r="AR846" s="24" t="str">
        <f>INDEX('Step 2-12'!$X:$X,MATCH('Step 2-12'!$AH846,'Step 2-12'!$R:$R,0))</f>
        <v>SMBs</v>
      </c>
      <c r="AS846" s="23" t="str">
        <f>INDEX('Step 2-12'!$AA:$AA,MATCH('Step 2-12'!$AH846,'Step 2-12'!$R:$R,0))</f>
        <v>Pro</v>
      </c>
      <c r="AT846" s="23" t="str">
        <f>INDEX('Step 2-12'!$AB:$AB,MATCH('Step 2-12'!$AH846,'Step 2-12'!$R:$R,0))</f>
        <v>Monthly</v>
      </c>
      <c r="AU846" s="23" t="str">
        <f>INDEX($J$20:$J$1603,MATCH($AH846,$B$20:$B$1603,0))</f>
        <v/>
      </c>
    </row>
    <row r="847" spans="1:47" x14ac:dyDescent="0.25">
      <c r="A847" t="s">
        <v>945</v>
      </c>
      <c r="B847" t="s">
        <v>939</v>
      </c>
      <c r="C847" t="s">
        <v>86</v>
      </c>
      <c r="D847" t="s">
        <v>18</v>
      </c>
      <c r="E847" s="1">
        <v>45366</v>
      </c>
      <c r="F847" s="1">
        <v>45396</v>
      </c>
      <c r="G847" t="s">
        <v>19</v>
      </c>
      <c r="H847">
        <v>315</v>
      </c>
      <c r="I847" s="23" t="str">
        <f>IF(AND(E847&lt;=EOMONTH('Step 1'!$C$7,0),F847&gt;='Step 1'!$C$7),"Yes","No")</f>
        <v>No</v>
      </c>
      <c r="J847" s="23" t="str">
        <f>IF(I847="Yes",IF(COUNTIFS($B$21:$B847,B847,$I$21:$I847,"Yes")=1,"Yes",""),"")</f>
        <v/>
      </c>
      <c r="K847" s="23" t="str">
        <f>IF(J847="Yes",IF(COUNTIFS($B:$B,B847,$F:$F,"&gt;="&amp;'Step 1'!$C$8)&gt;0,"Retained","Churned"),"")</f>
        <v/>
      </c>
      <c r="L847" s="24">
        <f>_xlfn.MINIFS($E:$E,$B:$B,B847)</f>
        <v>45180</v>
      </c>
      <c r="M847" s="24" t="str">
        <f>INDEX($C:$C,MATCH($L847,$E:$E,0))</f>
        <v>Basic</v>
      </c>
      <c r="N847" s="24" t="str">
        <f>INDEX($D:$D,MATCH($L847,$E:$E,0))</f>
        <v>Monthly</v>
      </c>
      <c r="O847" s="23" t="str">
        <f>INDEX('Step 2-12'!$W:$W,MATCH('Step 2-12'!$B847,'Step 2-12'!$R:$R,0))</f>
        <v>Tech</v>
      </c>
      <c r="P847" s="23" t="str">
        <f>INDEX('Step 2-12'!$Z:$Z,MATCH('Step 2-12'!$B847,'Step 2-12'!$R:$R,0))</f>
        <v>Social Media</v>
      </c>
      <c r="AG847" t="s">
        <v>2639</v>
      </c>
      <c r="AH847" t="s">
        <v>622</v>
      </c>
      <c r="AI847" t="s">
        <v>623</v>
      </c>
      <c r="AJ847" s="1">
        <v>45584</v>
      </c>
      <c r="AK847" t="s">
        <v>50</v>
      </c>
      <c r="AL847" t="s">
        <v>18</v>
      </c>
      <c r="AM847">
        <v>135</v>
      </c>
      <c r="AN847">
        <v>110.7</v>
      </c>
      <c r="AO847" s="24" t="str">
        <f>INDEX('Step 2-12'!$Z:$Z,MATCH('Step 2-12'!$AH847,'Step 2-12'!$R:$R,0))</f>
        <v>Social Media</v>
      </c>
      <c r="AP847" s="24" t="str">
        <f>INDEX('Step 2-12'!$V:$V,MATCH('Step 2-12'!$AH847,'Step 2-12'!$R:$R,0))</f>
        <v>North America</v>
      </c>
      <c r="AQ847" s="24" t="str">
        <f>INDEX('Step 2-12'!$W:$W,MATCH('Step 2-12'!$AH847,'Step 2-12'!$R:$R,0))</f>
        <v>Tech</v>
      </c>
      <c r="AR847" s="24" t="str">
        <f>INDEX('Step 2-12'!$X:$X,MATCH('Step 2-12'!$AH847,'Step 2-12'!$R:$R,0))</f>
        <v>SMBs</v>
      </c>
      <c r="AS847" s="23" t="str">
        <f>INDEX('Step 2-12'!$AA:$AA,MATCH('Step 2-12'!$AH847,'Step 2-12'!$R:$R,0))</f>
        <v>Pro</v>
      </c>
      <c r="AT847" s="23" t="str">
        <f>INDEX('Step 2-12'!$AB:$AB,MATCH('Step 2-12'!$AH847,'Step 2-12'!$R:$R,0))</f>
        <v>Monthly</v>
      </c>
      <c r="AU847" s="23" t="str">
        <f>INDEX($J$20:$J$1603,MATCH($AH847,$B$20:$B$1603,0))</f>
        <v/>
      </c>
    </row>
    <row r="848" spans="1:47" x14ac:dyDescent="0.25">
      <c r="A848" t="s">
        <v>946</v>
      </c>
      <c r="B848" t="s">
        <v>939</v>
      </c>
      <c r="C848" t="s">
        <v>86</v>
      </c>
      <c r="D848" t="s">
        <v>18</v>
      </c>
      <c r="E848" s="1">
        <v>45397</v>
      </c>
      <c r="F848" s="1">
        <v>45427</v>
      </c>
      <c r="G848" t="s">
        <v>19</v>
      </c>
      <c r="H848">
        <v>315</v>
      </c>
      <c r="I848" s="23" t="str">
        <f>IF(AND(E848&lt;=EOMONTH('Step 1'!$C$7,0),F848&gt;='Step 1'!$C$7),"Yes","No")</f>
        <v>No</v>
      </c>
      <c r="J848" s="23" t="str">
        <f>IF(I848="Yes",IF(COUNTIFS($B$21:$B848,B848,$I$21:$I848,"Yes")=1,"Yes",""),"")</f>
        <v/>
      </c>
      <c r="K848" s="23" t="str">
        <f>IF(J848="Yes",IF(COUNTIFS($B:$B,B848,$F:$F,"&gt;="&amp;'Step 1'!$C$8)&gt;0,"Retained","Churned"),"")</f>
        <v/>
      </c>
      <c r="L848" s="24">
        <f>_xlfn.MINIFS($E:$E,$B:$B,B848)</f>
        <v>45180</v>
      </c>
      <c r="M848" s="24" t="str">
        <f>INDEX($C:$C,MATCH($L848,$E:$E,0))</f>
        <v>Basic</v>
      </c>
      <c r="N848" s="24" t="str">
        <f>INDEX($D:$D,MATCH($L848,$E:$E,0))</f>
        <v>Monthly</v>
      </c>
      <c r="O848" s="23" t="str">
        <f>INDEX('Step 2-12'!$W:$W,MATCH('Step 2-12'!$B848,'Step 2-12'!$R:$R,0))</f>
        <v>Tech</v>
      </c>
      <c r="P848" s="23" t="str">
        <f>INDEX('Step 2-12'!$Z:$Z,MATCH('Step 2-12'!$B848,'Step 2-12'!$R:$R,0))</f>
        <v>Social Media</v>
      </c>
      <c r="AG848" t="s">
        <v>2640</v>
      </c>
      <c r="AH848" t="s">
        <v>622</v>
      </c>
      <c r="AI848" t="s">
        <v>624</v>
      </c>
      <c r="AJ848" s="1">
        <v>45585</v>
      </c>
      <c r="AK848" t="s">
        <v>50</v>
      </c>
      <c r="AL848" t="s">
        <v>18</v>
      </c>
      <c r="AM848">
        <v>135</v>
      </c>
      <c r="AN848">
        <v>110.7</v>
      </c>
      <c r="AO848" s="24" t="str">
        <f>INDEX('Step 2-12'!$Z:$Z,MATCH('Step 2-12'!$AH848,'Step 2-12'!$R:$R,0))</f>
        <v>Social Media</v>
      </c>
      <c r="AP848" s="24" t="str">
        <f>INDEX('Step 2-12'!$V:$V,MATCH('Step 2-12'!$AH848,'Step 2-12'!$R:$R,0))</f>
        <v>North America</v>
      </c>
      <c r="AQ848" s="24" t="str">
        <f>INDEX('Step 2-12'!$W:$W,MATCH('Step 2-12'!$AH848,'Step 2-12'!$R:$R,0))</f>
        <v>Tech</v>
      </c>
      <c r="AR848" s="24" t="str">
        <f>INDEX('Step 2-12'!$X:$X,MATCH('Step 2-12'!$AH848,'Step 2-12'!$R:$R,0))</f>
        <v>SMBs</v>
      </c>
      <c r="AS848" s="23" t="str">
        <f>INDEX('Step 2-12'!$AA:$AA,MATCH('Step 2-12'!$AH848,'Step 2-12'!$R:$R,0))</f>
        <v>Pro</v>
      </c>
      <c r="AT848" s="23" t="str">
        <f>INDEX('Step 2-12'!$AB:$AB,MATCH('Step 2-12'!$AH848,'Step 2-12'!$R:$R,0))</f>
        <v>Monthly</v>
      </c>
      <c r="AU848" s="23" t="str">
        <f>INDEX($J$20:$J$1603,MATCH($AH848,$B$20:$B$1603,0))</f>
        <v/>
      </c>
    </row>
    <row r="849" spans="1:47" x14ac:dyDescent="0.25">
      <c r="A849" t="s">
        <v>947</v>
      </c>
      <c r="B849" t="s">
        <v>939</v>
      </c>
      <c r="C849" t="s">
        <v>86</v>
      </c>
      <c r="D849" t="s">
        <v>18</v>
      </c>
      <c r="E849" s="1">
        <v>45428</v>
      </c>
      <c r="F849" s="1">
        <v>45458</v>
      </c>
      <c r="G849" t="s">
        <v>19</v>
      </c>
      <c r="H849">
        <v>315</v>
      </c>
      <c r="I849" s="23" t="str">
        <f>IF(AND(E849&lt;=EOMONTH('Step 1'!$C$7,0),F849&gt;='Step 1'!$C$7),"Yes","No")</f>
        <v>No</v>
      </c>
      <c r="J849" s="23" t="str">
        <f>IF(I849="Yes",IF(COUNTIFS($B$21:$B849,B849,$I$21:$I849,"Yes")=1,"Yes",""),"")</f>
        <v/>
      </c>
      <c r="K849" s="23" t="str">
        <f>IF(J849="Yes",IF(COUNTIFS($B:$B,B849,$F:$F,"&gt;="&amp;'Step 1'!$C$8)&gt;0,"Retained","Churned"),"")</f>
        <v/>
      </c>
      <c r="L849" s="24">
        <f>_xlfn.MINIFS($E:$E,$B:$B,B849)</f>
        <v>45180</v>
      </c>
      <c r="M849" s="24" t="str">
        <f>INDEX($C:$C,MATCH($L849,$E:$E,0))</f>
        <v>Basic</v>
      </c>
      <c r="N849" s="24" t="str">
        <f>INDEX($D:$D,MATCH($L849,$E:$E,0))</f>
        <v>Monthly</v>
      </c>
      <c r="O849" s="23" t="str">
        <f>INDEX('Step 2-12'!$W:$W,MATCH('Step 2-12'!$B849,'Step 2-12'!$R:$R,0))</f>
        <v>Tech</v>
      </c>
      <c r="P849" s="23" t="str">
        <f>INDEX('Step 2-12'!$Z:$Z,MATCH('Step 2-12'!$B849,'Step 2-12'!$R:$R,0))</f>
        <v>Social Media</v>
      </c>
      <c r="AG849" t="s">
        <v>2641</v>
      </c>
      <c r="AH849" t="s">
        <v>622</v>
      </c>
      <c r="AI849" t="s">
        <v>625</v>
      </c>
      <c r="AJ849" s="1">
        <v>45616</v>
      </c>
      <c r="AK849" t="s">
        <v>50</v>
      </c>
      <c r="AL849" t="s">
        <v>18</v>
      </c>
      <c r="AM849">
        <v>135</v>
      </c>
      <c r="AN849">
        <v>110.7</v>
      </c>
      <c r="AO849" s="24" t="str">
        <f>INDEX('Step 2-12'!$Z:$Z,MATCH('Step 2-12'!$AH849,'Step 2-12'!$R:$R,0))</f>
        <v>Social Media</v>
      </c>
      <c r="AP849" s="24" t="str">
        <f>INDEX('Step 2-12'!$V:$V,MATCH('Step 2-12'!$AH849,'Step 2-12'!$R:$R,0))</f>
        <v>North America</v>
      </c>
      <c r="AQ849" s="24" t="str">
        <f>INDEX('Step 2-12'!$W:$W,MATCH('Step 2-12'!$AH849,'Step 2-12'!$R:$R,0))</f>
        <v>Tech</v>
      </c>
      <c r="AR849" s="24" t="str">
        <f>INDEX('Step 2-12'!$X:$X,MATCH('Step 2-12'!$AH849,'Step 2-12'!$R:$R,0))</f>
        <v>SMBs</v>
      </c>
      <c r="AS849" s="23" t="str">
        <f>INDEX('Step 2-12'!$AA:$AA,MATCH('Step 2-12'!$AH849,'Step 2-12'!$R:$R,0))</f>
        <v>Pro</v>
      </c>
      <c r="AT849" s="23" t="str">
        <f>INDEX('Step 2-12'!$AB:$AB,MATCH('Step 2-12'!$AH849,'Step 2-12'!$R:$R,0))</f>
        <v>Monthly</v>
      </c>
      <c r="AU849" s="23" t="str">
        <f>INDEX($J$20:$J$1603,MATCH($AH849,$B$20:$B$1603,0))</f>
        <v/>
      </c>
    </row>
    <row r="850" spans="1:47" x14ac:dyDescent="0.25">
      <c r="A850" t="s">
        <v>948</v>
      </c>
      <c r="B850" t="s">
        <v>939</v>
      </c>
      <c r="C850" t="s">
        <v>86</v>
      </c>
      <c r="D850" t="s">
        <v>18</v>
      </c>
      <c r="E850" s="1">
        <v>45459</v>
      </c>
      <c r="F850" s="1">
        <v>45489</v>
      </c>
      <c r="G850" t="s">
        <v>19</v>
      </c>
      <c r="H850">
        <v>315</v>
      </c>
      <c r="I850" s="23" t="str">
        <f>IF(AND(E850&lt;=EOMONTH('Step 1'!$C$7,0),F850&gt;='Step 1'!$C$7),"Yes","No")</f>
        <v>No</v>
      </c>
      <c r="J850" s="23" t="str">
        <f>IF(I850="Yes",IF(COUNTIFS($B$21:$B850,B850,$I$21:$I850,"Yes")=1,"Yes",""),"")</f>
        <v/>
      </c>
      <c r="K850" s="23" t="str">
        <f>IF(J850="Yes",IF(COUNTIFS($B:$B,B850,$F:$F,"&gt;="&amp;'Step 1'!$C$8)&gt;0,"Retained","Churned"),"")</f>
        <v/>
      </c>
      <c r="L850" s="24">
        <f>_xlfn.MINIFS($E:$E,$B:$B,B850)</f>
        <v>45180</v>
      </c>
      <c r="M850" s="24" t="str">
        <f>INDEX($C:$C,MATCH($L850,$E:$E,0))</f>
        <v>Basic</v>
      </c>
      <c r="N850" s="24" t="str">
        <f>INDEX($D:$D,MATCH($L850,$E:$E,0))</f>
        <v>Monthly</v>
      </c>
      <c r="O850" s="23" t="str">
        <f>INDEX('Step 2-12'!$W:$W,MATCH('Step 2-12'!$B850,'Step 2-12'!$R:$R,0))</f>
        <v>Tech</v>
      </c>
      <c r="P850" s="23" t="str">
        <f>INDEX('Step 2-12'!$Z:$Z,MATCH('Step 2-12'!$B850,'Step 2-12'!$R:$R,0))</f>
        <v>Social Media</v>
      </c>
      <c r="AG850" t="s">
        <v>2642</v>
      </c>
      <c r="AH850" t="s">
        <v>622</v>
      </c>
      <c r="AI850" t="s">
        <v>625</v>
      </c>
      <c r="AJ850" s="1">
        <v>45646</v>
      </c>
      <c r="AK850" t="s">
        <v>50</v>
      </c>
      <c r="AL850" t="s">
        <v>18</v>
      </c>
      <c r="AM850">
        <v>135</v>
      </c>
      <c r="AN850">
        <v>110.7</v>
      </c>
      <c r="AO850" s="24" t="str">
        <f>INDEX('Step 2-12'!$Z:$Z,MATCH('Step 2-12'!$AH850,'Step 2-12'!$R:$R,0))</f>
        <v>Social Media</v>
      </c>
      <c r="AP850" s="24" t="str">
        <f>INDEX('Step 2-12'!$V:$V,MATCH('Step 2-12'!$AH850,'Step 2-12'!$R:$R,0))</f>
        <v>North America</v>
      </c>
      <c r="AQ850" s="24" t="str">
        <f>INDEX('Step 2-12'!$W:$W,MATCH('Step 2-12'!$AH850,'Step 2-12'!$R:$R,0))</f>
        <v>Tech</v>
      </c>
      <c r="AR850" s="24" t="str">
        <f>INDEX('Step 2-12'!$X:$X,MATCH('Step 2-12'!$AH850,'Step 2-12'!$R:$R,0))</f>
        <v>SMBs</v>
      </c>
      <c r="AS850" s="23" t="str">
        <f>INDEX('Step 2-12'!$AA:$AA,MATCH('Step 2-12'!$AH850,'Step 2-12'!$R:$R,0))</f>
        <v>Pro</v>
      </c>
      <c r="AT850" s="23" t="str">
        <f>INDEX('Step 2-12'!$AB:$AB,MATCH('Step 2-12'!$AH850,'Step 2-12'!$R:$R,0))</f>
        <v>Monthly</v>
      </c>
      <c r="AU850" s="23" t="str">
        <f>INDEX($J$20:$J$1603,MATCH($AH850,$B$20:$B$1603,0))</f>
        <v/>
      </c>
    </row>
    <row r="851" spans="1:47" x14ac:dyDescent="0.25">
      <c r="A851" t="s">
        <v>949</v>
      </c>
      <c r="B851" t="s">
        <v>939</v>
      </c>
      <c r="C851" t="s">
        <v>86</v>
      </c>
      <c r="D851" t="s">
        <v>18</v>
      </c>
      <c r="E851" s="1">
        <v>45490</v>
      </c>
      <c r="F851" s="1">
        <v>45520</v>
      </c>
      <c r="G851" t="s">
        <v>19</v>
      </c>
      <c r="H851">
        <v>315</v>
      </c>
      <c r="I851" s="23" t="str">
        <f>IF(AND(E851&lt;=EOMONTH('Step 1'!$C$7,0),F851&gt;='Step 1'!$C$7),"Yes","No")</f>
        <v>No</v>
      </c>
      <c r="J851" s="23" t="str">
        <f>IF(I851="Yes",IF(COUNTIFS($B$21:$B851,B851,$I$21:$I851,"Yes")=1,"Yes",""),"")</f>
        <v/>
      </c>
      <c r="K851" s="23" t="str">
        <f>IF(J851="Yes",IF(COUNTIFS($B:$B,B851,$F:$F,"&gt;="&amp;'Step 1'!$C$8)&gt;0,"Retained","Churned"),"")</f>
        <v/>
      </c>
      <c r="L851" s="24">
        <f>_xlfn.MINIFS($E:$E,$B:$B,B851)</f>
        <v>45180</v>
      </c>
      <c r="M851" s="24" t="str">
        <f>INDEX($C:$C,MATCH($L851,$E:$E,0))</f>
        <v>Basic</v>
      </c>
      <c r="N851" s="24" t="str">
        <f>INDEX($D:$D,MATCH($L851,$E:$E,0))</f>
        <v>Monthly</v>
      </c>
      <c r="O851" s="23" t="str">
        <f>INDEX('Step 2-12'!$W:$W,MATCH('Step 2-12'!$B851,'Step 2-12'!$R:$R,0))</f>
        <v>Tech</v>
      </c>
      <c r="P851" s="23" t="str">
        <f>INDEX('Step 2-12'!$Z:$Z,MATCH('Step 2-12'!$B851,'Step 2-12'!$R:$R,0))</f>
        <v>Social Media</v>
      </c>
      <c r="AG851" t="s">
        <v>2643</v>
      </c>
      <c r="AH851" t="s">
        <v>622</v>
      </c>
      <c r="AI851" t="s">
        <v>626</v>
      </c>
      <c r="AJ851" s="1">
        <v>45647</v>
      </c>
      <c r="AK851" t="s">
        <v>50</v>
      </c>
      <c r="AL851" t="s">
        <v>18</v>
      </c>
      <c r="AM851">
        <v>135</v>
      </c>
      <c r="AN851">
        <v>110.7</v>
      </c>
      <c r="AO851" s="24" t="str">
        <f>INDEX('Step 2-12'!$Z:$Z,MATCH('Step 2-12'!$AH851,'Step 2-12'!$R:$R,0))</f>
        <v>Social Media</v>
      </c>
      <c r="AP851" s="24" t="str">
        <f>INDEX('Step 2-12'!$V:$V,MATCH('Step 2-12'!$AH851,'Step 2-12'!$R:$R,0))</f>
        <v>North America</v>
      </c>
      <c r="AQ851" s="24" t="str">
        <f>INDEX('Step 2-12'!$W:$W,MATCH('Step 2-12'!$AH851,'Step 2-12'!$R:$R,0))</f>
        <v>Tech</v>
      </c>
      <c r="AR851" s="24" t="str">
        <f>INDEX('Step 2-12'!$X:$X,MATCH('Step 2-12'!$AH851,'Step 2-12'!$R:$R,0))</f>
        <v>SMBs</v>
      </c>
      <c r="AS851" s="23" t="str">
        <f>INDEX('Step 2-12'!$AA:$AA,MATCH('Step 2-12'!$AH851,'Step 2-12'!$R:$R,0))</f>
        <v>Pro</v>
      </c>
      <c r="AT851" s="23" t="str">
        <f>INDEX('Step 2-12'!$AB:$AB,MATCH('Step 2-12'!$AH851,'Step 2-12'!$R:$R,0))</f>
        <v>Monthly</v>
      </c>
      <c r="AU851" s="23" t="str">
        <f>INDEX($J$20:$J$1603,MATCH($AH851,$B$20:$B$1603,0))</f>
        <v/>
      </c>
    </row>
    <row r="852" spans="1:47" x14ac:dyDescent="0.25">
      <c r="A852" t="s">
        <v>950</v>
      </c>
      <c r="B852" t="s">
        <v>939</v>
      </c>
      <c r="C852" t="s">
        <v>86</v>
      </c>
      <c r="D852" t="s">
        <v>18</v>
      </c>
      <c r="E852" s="1">
        <v>45521</v>
      </c>
      <c r="F852" s="1">
        <v>45551</v>
      </c>
      <c r="G852" t="s">
        <v>19</v>
      </c>
      <c r="H852">
        <v>315</v>
      </c>
      <c r="I852" s="23" t="str">
        <f>IF(AND(E852&lt;=EOMONTH('Step 1'!$C$7,0),F852&gt;='Step 1'!$C$7),"Yes","No")</f>
        <v>No</v>
      </c>
      <c r="J852" s="23" t="str">
        <f>IF(I852="Yes",IF(COUNTIFS($B$21:$B852,B852,$I$21:$I852,"Yes")=1,"Yes",""),"")</f>
        <v/>
      </c>
      <c r="K852" s="23" t="str">
        <f>IF(J852="Yes",IF(COUNTIFS($B:$B,B852,$F:$F,"&gt;="&amp;'Step 1'!$C$8)&gt;0,"Retained","Churned"),"")</f>
        <v/>
      </c>
      <c r="L852" s="24">
        <f>_xlfn.MINIFS($E:$E,$B:$B,B852)</f>
        <v>45180</v>
      </c>
      <c r="M852" s="24" t="str">
        <f>INDEX($C:$C,MATCH($L852,$E:$E,0))</f>
        <v>Basic</v>
      </c>
      <c r="N852" s="24" t="str">
        <f>INDEX($D:$D,MATCH($L852,$E:$E,0))</f>
        <v>Monthly</v>
      </c>
      <c r="O852" s="23" t="str">
        <f>INDEX('Step 2-12'!$W:$W,MATCH('Step 2-12'!$B852,'Step 2-12'!$R:$R,0))</f>
        <v>Tech</v>
      </c>
      <c r="P852" s="23" t="str">
        <f>INDEX('Step 2-12'!$Z:$Z,MATCH('Step 2-12'!$B852,'Step 2-12'!$R:$R,0))</f>
        <v>Social Media</v>
      </c>
      <c r="AG852" t="s">
        <v>2644</v>
      </c>
      <c r="AH852" t="s">
        <v>1184</v>
      </c>
      <c r="AI852" t="s">
        <v>1183</v>
      </c>
      <c r="AJ852" s="1">
        <v>45290</v>
      </c>
      <c r="AK852" t="s">
        <v>17</v>
      </c>
      <c r="AL852" t="s">
        <v>18</v>
      </c>
      <c r="AM852">
        <v>75</v>
      </c>
      <c r="AN852">
        <v>60</v>
      </c>
      <c r="AO852" s="24" t="str">
        <f>INDEX('Step 2-12'!$Z:$Z,MATCH('Step 2-12'!$AH852,'Step 2-12'!$R:$R,0))</f>
        <v>Paid Search</v>
      </c>
      <c r="AP852" s="24" t="str">
        <f>INDEX('Step 2-12'!$V:$V,MATCH('Step 2-12'!$AH852,'Step 2-12'!$R:$R,0))</f>
        <v>North America</v>
      </c>
      <c r="AQ852" s="24" t="str">
        <f>INDEX('Step 2-12'!$W:$W,MATCH('Step 2-12'!$AH852,'Step 2-12'!$R:$R,0))</f>
        <v>Tech</v>
      </c>
      <c r="AR852" s="24" t="str">
        <f>INDEX('Step 2-12'!$X:$X,MATCH('Step 2-12'!$AH852,'Step 2-12'!$R:$R,0))</f>
        <v>SMBs</v>
      </c>
      <c r="AS852" s="23" t="str">
        <f>INDEX('Step 2-12'!$AA:$AA,MATCH('Step 2-12'!$AH852,'Step 2-12'!$R:$R,0))</f>
        <v>Pro</v>
      </c>
      <c r="AT852" s="23" t="str">
        <f>INDEX('Step 2-12'!$AB:$AB,MATCH('Step 2-12'!$AH852,'Step 2-12'!$R:$R,0))</f>
        <v>Monthly</v>
      </c>
      <c r="AU852" s="23" t="str">
        <f>INDEX($J$20:$J$1603,MATCH($AH852,$B$20:$B$1603,0))</f>
        <v/>
      </c>
    </row>
    <row r="853" spans="1:47" x14ac:dyDescent="0.25">
      <c r="A853" t="s">
        <v>951</v>
      </c>
      <c r="B853" t="s">
        <v>939</v>
      </c>
      <c r="C853" t="s">
        <v>86</v>
      </c>
      <c r="D853" t="s">
        <v>18</v>
      </c>
      <c r="E853" s="1">
        <v>45552</v>
      </c>
      <c r="F853" s="1">
        <v>45582</v>
      </c>
      <c r="G853" t="s">
        <v>55</v>
      </c>
      <c r="H853">
        <v>315</v>
      </c>
      <c r="I853" s="23" t="str">
        <f>IF(AND(E853&lt;=EOMONTH('Step 1'!$C$7,0),F853&gt;='Step 1'!$C$7),"Yes","No")</f>
        <v>No</v>
      </c>
      <c r="J853" s="23" t="str">
        <f>IF(I853="Yes",IF(COUNTIFS($B$21:$B853,B853,$I$21:$I853,"Yes")=1,"Yes",""),"")</f>
        <v/>
      </c>
      <c r="K853" s="23" t="str">
        <f>IF(J853="Yes",IF(COUNTIFS($B:$B,B853,$F:$F,"&gt;="&amp;'Step 1'!$C$8)&gt;0,"Retained","Churned"),"")</f>
        <v/>
      </c>
      <c r="L853" s="24">
        <f>_xlfn.MINIFS($E:$E,$B:$B,B853)</f>
        <v>45180</v>
      </c>
      <c r="M853" s="24" t="str">
        <f>INDEX($C:$C,MATCH($L853,$E:$E,0))</f>
        <v>Basic</v>
      </c>
      <c r="N853" s="24" t="str">
        <f>INDEX($D:$D,MATCH($L853,$E:$E,0))</f>
        <v>Monthly</v>
      </c>
      <c r="O853" s="23" t="str">
        <f>INDEX('Step 2-12'!$W:$W,MATCH('Step 2-12'!$B853,'Step 2-12'!$R:$R,0))</f>
        <v>Tech</v>
      </c>
      <c r="P853" s="23" t="str">
        <f>INDEX('Step 2-12'!$Z:$Z,MATCH('Step 2-12'!$B853,'Step 2-12'!$R:$R,0))</f>
        <v>Social Media</v>
      </c>
      <c r="AG853" t="s">
        <v>2645</v>
      </c>
      <c r="AH853" t="s">
        <v>1184</v>
      </c>
      <c r="AI853" t="s">
        <v>1185</v>
      </c>
      <c r="AJ853" s="1">
        <v>45321</v>
      </c>
      <c r="AK853" t="s">
        <v>17</v>
      </c>
      <c r="AL853" t="s">
        <v>18</v>
      </c>
      <c r="AM853">
        <v>75</v>
      </c>
      <c r="AN853">
        <v>60</v>
      </c>
      <c r="AO853" s="24" t="str">
        <f>INDEX('Step 2-12'!$Z:$Z,MATCH('Step 2-12'!$AH853,'Step 2-12'!$R:$R,0))</f>
        <v>Paid Search</v>
      </c>
      <c r="AP853" s="24" t="str">
        <f>INDEX('Step 2-12'!$V:$V,MATCH('Step 2-12'!$AH853,'Step 2-12'!$R:$R,0))</f>
        <v>North America</v>
      </c>
      <c r="AQ853" s="24" t="str">
        <f>INDEX('Step 2-12'!$W:$W,MATCH('Step 2-12'!$AH853,'Step 2-12'!$R:$R,0))</f>
        <v>Tech</v>
      </c>
      <c r="AR853" s="24" t="str">
        <f>INDEX('Step 2-12'!$X:$X,MATCH('Step 2-12'!$AH853,'Step 2-12'!$R:$R,0))</f>
        <v>SMBs</v>
      </c>
      <c r="AS853" s="23" t="str">
        <f>INDEX('Step 2-12'!$AA:$AA,MATCH('Step 2-12'!$AH853,'Step 2-12'!$R:$R,0))</f>
        <v>Pro</v>
      </c>
      <c r="AT853" s="23" t="str">
        <f>INDEX('Step 2-12'!$AB:$AB,MATCH('Step 2-12'!$AH853,'Step 2-12'!$R:$R,0))</f>
        <v>Monthly</v>
      </c>
      <c r="AU853" s="23" t="str">
        <f>INDEX($J$20:$J$1603,MATCH($AH853,$B$20:$B$1603,0))</f>
        <v/>
      </c>
    </row>
    <row r="854" spans="1:47" x14ac:dyDescent="0.25">
      <c r="A854" t="s">
        <v>952</v>
      </c>
      <c r="B854" t="s">
        <v>939</v>
      </c>
      <c r="C854" t="s">
        <v>50</v>
      </c>
      <c r="D854" t="s">
        <v>18</v>
      </c>
      <c r="E854" s="1">
        <v>45583</v>
      </c>
      <c r="F854" s="1">
        <v>45613</v>
      </c>
      <c r="G854" t="s">
        <v>19</v>
      </c>
      <c r="H854">
        <v>135</v>
      </c>
      <c r="I854" s="23" t="str">
        <f>IF(AND(E854&lt;=EOMONTH('Step 1'!$C$7,0),F854&gt;='Step 1'!$C$7),"Yes","No")</f>
        <v>No</v>
      </c>
      <c r="J854" s="23" t="str">
        <f>IF(I854="Yes",IF(COUNTIFS($B$21:$B854,B854,$I$21:$I854,"Yes")=1,"Yes",""),"")</f>
        <v/>
      </c>
      <c r="K854" s="23" t="str">
        <f>IF(J854="Yes",IF(COUNTIFS($B:$B,B854,$F:$F,"&gt;="&amp;'Step 1'!$C$8)&gt;0,"Retained","Churned"),"")</f>
        <v/>
      </c>
      <c r="L854" s="24">
        <f>_xlfn.MINIFS($E:$E,$B:$B,B854)</f>
        <v>45180</v>
      </c>
      <c r="M854" s="24" t="str">
        <f>INDEX($C:$C,MATCH($L854,$E:$E,0))</f>
        <v>Basic</v>
      </c>
      <c r="N854" s="24" t="str">
        <f>INDEX($D:$D,MATCH($L854,$E:$E,0))</f>
        <v>Monthly</v>
      </c>
      <c r="O854" s="23" t="str">
        <f>INDEX('Step 2-12'!$W:$W,MATCH('Step 2-12'!$B854,'Step 2-12'!$R:$R,0))</f>
        <v>Tech</v>
      </c>
      <c r="P854" s="23" t="str">
        <f>INDEX('Step 2-12'!$Z:$Z,MATCH('Step 2-12'!$B854,'Step 2-12'!$R:$R,0))</f>
        <v>Social Media</v>
      </c>
      <c r="AG854" t="s">
        <v>2646</v>
      </c>
      <c r="AH854" t="s">
        <v>1184</v>
      </c>
      <c r="AI854" t="s">
        <v>1185</v>
      </c>
      <c r="AJ854" s="1">
        <v>45351</v>
      </c>
      <c r="AK854" t="s">
        <v>17</v>
      </c>
      <c r="AL854" t="s">
        <v>18</v>
      </c>
      <c r="AM854">
        <v>75</v>
      </c>
      <c r="AN854">
        <v>60</v>
      </c>
      <c r="AO854" s="24" t="str">
        <f>INDEX('Step 2-12'!$Z:$Z,MATCH('Step 2-12'!$AH854,'Step 2-12'!$R:$R,0))</f>
        <v>Paid Search</v>
      </c>
      <c r="AP854" s="24" t="str">
        <f>INDEX('Step 2-12'!$V:$V,MATCH('Step 2-12'!$AH854,'Step 2-12'!$R:$R,0))</f>
        <v>North America</v>
      </c>
      <c r="AQ854" s="24" t="str">
        <f>INDEX('Step 2-12'!$W:$W,MATCH('Step 2-12'!$AH854,'Step 2-12'!$R:$R,0))</f>
        <v>Tech</v>
      </c>
      <c r="AR854" s="24" t="str">
        <f>INDEX('Step 2-12'!$X:$X,MATCH('Step 2-12'!$AH854,'Step 2-12'!$R:$R,0))</f>
        <v>SMBs</v>
      </c>
      <c r="AS854" s="23" t="str">
        <f>INDEX('Step 2-12'!$AA:$AA,MATCH('Step 2-12'!$AH854,'Step 2-12'!$R:$R,0))</f>
        <v>Pro</v>
      </c>
      <c r="AT854" s="23" t="str">
        <f>INDEX('Step 2-12'!$AB:$AB,MATCH('Step 2-12'!$AH854,'Step 2-12'!$R:$R,0))</f>
        <v>Monthly</v>
      </c>
      <c r="AU854" s="23" t="str">
        <f>INDEX($J$20:$J$1603,MATCH($AH854,$B$20:$B$1603,0))</f>
        <v/>
      </c>
    </row>
    <row r="855" spans="1:47" x14ac:dyDescent="0.25">
      <c r="A855" t="s">
        <v>953</v>
      </c>
      <c r="B855" t="s">
        <v>939</v>
      </c>
      <c r="C855" t="s">
        <v>50</v>
      </c>
      <c r="D855" t="s">
        <v>18</v>
      </c>
      <c r="E855" s="1">
        <v>45614</v>
      </c>
      <c r="F855" s="1">
        <v>45644</v>
      </c>
      <c r="G855" t="s">
        <v>19</v>
      </c>
      <c r="H855">
        <v>135</v>
      </c>
      <c r="I855" s="23" t="str">
        <f>IF(AND(E855&lt;=EOMONTH('Step 1'!$C$7,0),F855&gt;='Step 1'!$C$7),"Yes","No")</f>
        <v>No</v>
      </c>
      <c r="J855" s="23" t="str">
        <f>IF(I855="Yes",IF(COUNTIFS($B$21:$B855,B855,$I$21:$I855,"Yes")=1,"Yes",""),"")</f>
        <v/>
      </c>
      <c r="K855" s="23" t="str">
        <f>IF(J855="Yes",IF(COUNTIFS($B:$B,B855,$F:$F,"&gt;="&amp;'Step 1'!$C$8)&gt;0,"Retained","Churned"),"")</f>
        <v/>
      </c>
      <c r="L855" s="24">
        <f>_xlfn.MINIFS($E:$E,$B:$B,B855)</f>
        <v>45180</v>
      </c>
      <c r="M855" s="24" t="str">
        <f>INDEX($C:$C,MATCH($L855,$E:$E,0))</f>
        <v>Basic</v>
      </c>
      <c r="N855" s="24" t="str">
        <f>INDEX($D:$D,MATCH($L855,$E:$E,0))</f>
        <v>Monthly</v>
      </c>
      <c r="O855" s="23" t="str">
        <f>INDEX('Step 2-12'!$W:$W,MATCH('Step 2-12'!$B855,'Step 2-12'!$R:$R,0))</f>
        <v>Tech</v>
      </c>
      <c r="P855" s="23" t="str">
        <f>INDEX('Step 2-12'!$Z:$Z,MATCH('Step 2-12'!$B855,'Step 2-12'!$R:$R,0))</f>
        <v>Social Media</v>
      </c>
      <c r="AG855" t="s">
        <v>2647</v>
      </c>
      <c r="AH855" t="s">
        <v>1184</v>
      </c>
      <c r="AI855" t="s">
        <v>1186</v>
      </c>
      <c r="AJ855" s="1">
        <v>45352</v>
      </c>
      <c r="AK855" t="s">
        <v>17</v>
      </c>
      <c r="AL855" t="s">
        <v>18</v>
      </c>
      <c r="AM855">
        <v>75</v>
      </c>
      <c r="AN855">
        <v>60</v>
      </c>
      <c r="AO855" s="24" t="str">
        <f>INDEX('Step 2-12'!$Z:$Z,MATCH('Step 2-12'!$AH855,'Step 2-12'!$R:$R,0))</f>
        <v>Paid Search</v>
      </c>
      <c r="AP855" s="24" t="str">
        <f>INDEX('Step 2-12'!$V:$V,MATCH('Step 2-12'!$AH855,'Step 2-12'!$R:$R,0))</f>
        <v>North America</v>
      </c>
      <c r="AQ855" s="24" t="str">
        <f>INDEX('Step 2-12'!$W:$W,MATCH('Step 2-12'!$AH855,'Step 2-12'!$R:$R,0))</f>
        <v>Tech</v>
      </c>
      <c r="AR855" s="24" t="str">
        <f>INDEX('Step 2-12'!$X:$X,MATCH('Step 2-12'!$AH855,'Step 2-12'!$R:$R,0))</f>
        <v>SMBs</v>
      </c>
      <c r="AS855" s="23" t="str">
        <f>INDEX('Step 2-12'!$AA:$AA,MATCH('Step 2-12'!$AH855,'Step 2-12'!$R:$R,0))</f>
        <v>Pro</v>
      </c>
      <c r="AT855" s="23" t="str">
        <f>INDEX('Step 2-12'!$AB:$AB,MATCH('Step 2-12'!$AH855,'Step 2-12'!$R:$R,0))</f>
        <v>Monthly</v>
      </c>
      <c r="AU855" s="23" t="str">
        <f>INDEX($J$20:$J$1603,MATCH($AH855,$B$20:$B$1603,0))</f>
        <v/>
      </c>
    </row>
    <row r="856" spans="1:47" x14ac:dyDescent="0.25">
      <c r="A856" t="s">
        <v>954</v>
      </c>
      <c r="B856" t="s">
        <v>939</v>
      </c>
      <c r="C856" t="s">
        <v>50</v>
      </c>
      <c r="D856" t="s">
        <v>18</v>
      </c>
      <c r="E856" s="1">
        <v>45645</v>
      </c>
      <c r="F856" s="1">
        <v>45658</v>
      </c>
      <c r="G856" t="s">
        <v>19</v>
      </c>
      <c r="H856">
        <v>135</v>
      </c>
      <c r="I856" s="23" t="str">
        <f>IF(AND(E856&lt;=EOMONTH('Step 1'!$C$7,0),F856&gt;='Step 1'!$C$7),"Yes","No")</f>
        <v>No</v>
      </c>
      <c r="J856" s="23" t="str">
        <f>IF(I856="Yes",IF(COUNTIFS($B$21:$B856,B856,$I$21:$I856,"Yes")=1,"Yes",""),"")</f>
        <v/>
      </c>
      <c r="K856" s="23" t="str">
        <f>IF(J856="Yes",IF(COUNTIFS($B:$B,B856,$F:$F,"&gt;="&amp;'Step 1'!$C$8)&gt;0,"Retained","Churned"),"")</f>
        <v/>
      </c>
      <c r="L856" s="24">
        <f>_xlfn.MINIFS($E:$E,$B:$B,B856)</f>
        <v>45180</v>
      </c>
      <c r="M856" s="24" t="str">
        <f>INDEX($C:$C,MATCH($L856,$E:$E,0))</f>
        <v>Basic</v>
      </c>
      <c r="N856" s="24" t="str">
        <f>INDEX($D:$D,MATCH($L856,$E:$E,0))</f>
        <v>Monthly</v>
      </c>
      <c r="O856" s="23" t="str">
        <f>INDEX('Step 2-12'!$W:$W,MATCH('Step 2-12'!$B856,'Step 2-12'!$R:$R,0))</f>
        <v>Tech</v>
      </c>
      <c r="P856" s="23" t="str">
        <f>INDEX('Step 2-12'!$Z:$Z,MATCH('Step 2-12'!$B856,'Step 2-12'!$R:$R,0))</f>
        <v>Social Media</v>
      </c>
      <c r="AG856" t="s">
        <v>2648</v>
      </c>
      <c r="AH856" t="s">
        <v>1184</v>
      </c>
      <c r="AI856" t="s">
        <v>1187</v>
      </c>
      <c r="AJ856" s="1">
        <v>45383</v>
      </c>
      <c r="AK856" t="s">
        <v>17</v>
      </c>
      <c r="AL856" t="s">
        <v>18</v>
      </c>
      <c r="AM856">
        <v>75</v>
      </c>
      <c r="AN856">
        <v>60</v>
      </c>
      <c r="AO856" s="24" t="str">
        <f>INDEX('Step 2-12'!$Z:$Z,MATCH('Step 2-12'!$AH856,'Step 2-12'!$R:$R,0))</f>
        <v>Paid Search</v>
      </c>
      <c r="AP856" s="24" t="str">
        <f>INDEX('Step 2-12'!$V:$V,MATCH('Step 2-12'!$AH856,'Step 2-12'!$R:$R,0))</f>
        <v>North America</v>
      </c>
      <c r="AQ856" s="24" t="str">
        <f>INDEX('Step 2-12'!$W:$W,MATCH('Step 2-12'!$AH856,'Step 2-12'!$R:$R,0))</f>
        <v>Tech</v>
      </c>
      <c r="AR856" s="24" t="str">
        <f>INDEX('Step 2-12'!$X:$X,MATCH('Step 2-12'!$AH856,'Step 2-12'!$R:$R,0))</f>
        <v>SMBs</v>
      </c>
      <c r="AS856" s="23" t="str">
        <f>INDEX('Step 2-12'!$AA:$AA,MATCH('Step 2-12'!$AH856,'Step 2-12'!$R:$R,0))</f>
        <v>Pro</v>
      </c>
      <c r="AT856" s="23" t="str">
        <f>INDEX('Step 2-12'!$AB:$AB,MATCH('Step 2-12'!$AH856,'Step 2-12'!$R:$R,0))</f>
        <v>Monthly</v>
      </c>
      <c r="AU856" s="23" t="str">
        <f>INDEX($J$20:$J$1603,MATCH($AH856,$B$20:$B$1603,0))</f>
        <v/>
      </c>
    </row>
    <row r="857" spans="1:47" x14ac:dyDescent="0.25">
      <c r="A857" t="s">
        <v>955</v>
      </c>
      <c r="B857" t="s">
        <v>956</v>
      </c>
      <c r="C857" t="s">
        <v>17</v>
      </c>
      <c r="D857" t="s">
        <v>18</v>
      </c>
      <c r="E857" s="1">
        <v>45280</v>
      </c>
      <c r="F857" s="1">
        <v>45310</v>
      </c>
      <c r="G857" t="s">
        <v>19</v>
      </c>
      <c r="H857">
        <v>75</v>
      </c>
      <c r="I857" s="23" t="str">
        <f>IF(AND(E857&lt;=EOMONTH('Step 1'!$C$7,0),F857&gt;='Step 1'!$C$7),"Yes","No")</f>
        <v>No</v>
      </c>
      <c r="J857" s="23" t="str">
        <f>IF(I857="Yes",IF(COUNTIFS($B$21:$B857,B857,$I$21:$I857,"Yes")=1,"Yes",""),"")</f>
        <v/>
      </c>
      <c r="K857" s="23" t="str">
        <f>IF(J857="Yes",IF(COUNTIFS($B:$B,B857,$F:$F,"&gt;="&amp;'Step 1'!$C$8)&gt;0,"Retained","Churned"),"")</f>
        <v/>
      </c>
      <c r="L857" s="24">
        <f>_xlfn.MINIFS($E:$E,$B:$B,B857)</f>
        <v>45280</v>
      </c>
      <c r="M857" s="24" t="str">
        <f>INDEX($C:$C,MATCH($L857,$E:$E,0))</f>
        <v>Basic</v>
      </c>
      <c r="N857" s="24" t="str">
        <f>INDEX($D:$D,MATCH($L857,$E:$E,0))</f>
        <v>Monthly</v>
      </c>
      <c r="O857" s="23" t="str">
        <f>INDEX('Step 2-12'!$W:$W,MATCH('Step 2-12'!$B857,'Step 2-12'!$R:$R,0))</f>
        <v>Healthcare</v>
      </c>
      <c r="P857" s="23" t="str">
        <f>INDEX('Step 2-12'!$Z:$Z,MATCH('Step 2-12'!$B857,'Step 2-12'!$R:$R,0))</f>
        <v>Paid Search</v>
      </c>
      <c r="AG857" t="s">
        <v>2649</v>
      </c>
      <c r="AH857" t="s">
        <v>1184</v>
      </c>
      <c r="AI857" t="s">
        <v>1187</v>
      </c>
      <c r="AJ857" s="1">
        <v>45413</v>
      </c>
      <c r="AK857" t="s">
        <v>17</v>
      </c>
      <c r="AL857" t="s">
        <v>18</v>
      </c>
      <c r="AM857">
        <v>75</v>
      </c>
      <c r="AN857">
        <v>60</v>
      </c>
      <c r="AO857" s="24" t="str">
        <f>INDEX('Step 2-12'!$Z:$Z,MATCH('Step 2-12'!$AH857,'Step 2-12'!$R:$R,0))</f>
        <v>Paid Search</v>
      </c>
      <c r="AP857" s="24" t="str">
        <f>INDEX('Step 2-12'!$V:$V,MATCH('Step 2-12'!$AH857,'Step 2-12'!$R:$R,0))</f>
        <v>North America</v>
      </c>
      <c r="AQ857" s="24" t="str">
        <f>INDEX('Step 2-12'!$W:$W,MATCH('Step 2-12'!$AH857,'Step 2-12'!$R:$R,0))</f>
        <v>Tech</v>
      </c>
      <c r="AR857" s="24" t="str">
        <f>INDEX('Step 2-12'!$X:$X,MATCH('Step 2-12'!$AH857,'Step 2-12'!$R:$R,0))</f>
        <v>SMBs</v>
      </c>
      <c r="AS857" s="23" t="str">
        <f>INDEX('Step 2-12'!$AA:$AA,MATCH('Step 2-12'!$AH857,'Step 2-12'!$R:$R,0))</f>
        <v>Pro</v>
      </c>
      <c r="AT857" s="23" t="str">
        <f>INDEX('Step 2-12'!$AB:$AB,MATCH('Step 2-12'!$AH857,'Step 2-12'!$R:$R,0))</f>
        <v>Monthly</v>
      </c>
      <c r="AU857" s="23" t="str">
        <f>INDEX($J$20:$J$1603,MATCH($AH857,$B$20:$B$1603,0))</f>
        <v/>
      </c>
    </row>
    <row r="858" spans="1:47" x14ac:dyDescent="0.25">
      <c r="A858" t="s">
        <v>957</v>
      </c>
      <c r="B858" t="s">
        <v>956</v>
      </c>
      <c r="C858" t="s">
        <v>17</v>
      </c>
      <c r="D858" t="s">
        <v>18</v>
      </c>
      <c r="E858" s="1">
        <v>45311</v>
      </c>
      <c r="F858" s="1">
        <v>45341</v>
      </c>
      <c r="G858" t="s">
        <v>19</v>
      </c>
      <c r="H858">
        <v>75</v>
      </c>
      <c r="I858" s="23" t="str">
        <f>IF(AND(E858&lt;=EOMONTH('Step 1'!$C$7,0),F858&gt;='Step 1'!$C$7),"Yes","No")</f>
        <v>No</v>
      </c>
      <c r="J858" s="23" t="str">
        <f>IF(I858="Yes",IF(COUNTIFS($B$21:$B858,B858,$I$21:$I858,"Yes")=1,"Yes",""),"")</f>
        <v/>
      </c>
      <c r="K858" s="23" t="str">
        <f>IF(J858="Yes",IF(COUNTIFS($B:$B,B858,$F:$F,"&gt;="&amp;'Step 1'!$C$8)&gt;0,"Retained","Churned"),"")</f>
        <v/>
      </c>
      <c r="L858" s="24">
        <f>_xlfn.MINIFS($E:$E,$B:$B,B858)</f>
        <v>45280</v>
      </c>
      <c r="M858" s="24" t="str">
        <f>INDEX($C:$C,MATCH($L858,$E:$E,0))</f>
        <v>Basic</v>
      </c>
      <c r="N858" s="24" t="str">
        <f>INDEX($D:$D,MATCH($L858,$E:$E,0))</f>
        <v>Monthly</v>
      </c>
      <c r="O858" s="23" t="str">
        <f>INDEX('Step 2-12'!$W:$W,MATCH('Step 2-12'!$B858,'Step 2-12'!$R:$R,0))</f>
        <v>Healthcare</v>
      </c>
      <c r="P858" s="23" t="str">
        <f>INDEX('Step 2-12'!$Z:$Z,MATCH('Step 2-12'!$B858,'Step 2-12'!$R:$R,0))</f>
        <v>Paid Search</v>
      </c>
      <c r="AG858" t="s">
        <v>2650</v>
      </c>
      <c r="AH858" t="s">
        <v>1184</v>
      </c>
      <c r="AI858" t="s">
        <v>1188</v>
      </c>
      <c r="AJ858" s="1">
        <v>45414</v>
      </c>
      <c r="AK858" t="s">
        <v>17</v>
      </c>
      <c r="AL858" t="s">
        <v>18</v>
      </c>
      <c r="AM858">
        <v>75</v>
      </c>
      <c r="AN858">
        <v>60</v>
      </c>
      <c r="AO858" s="24" t="str">
        <f>INDEX('Step 2-12'!$Z:$Z,MATCH('Step 2-12'!$AH858,'Step 2-12'!$R:$R,0))</f>
        <v>Paid Search</v>
      </c>
      <c r="AP858" s="24" t="str">
        <f>INDEX('Step 2-12'!$V:$V,MATCH('Step 2-12'!$AH858,'Step 2-12'!$R:$R,0))</f>
        <v>North America</v>
      </c>
      <c r="AQ858" s="24" t="str">
        <f>INDEX('Step 2-12'!$W:$W,MATCH('Step 2-12'!$AH858,'Step 2-12'!$R:$R,0))</f>
        <v>Tech</v>
      </c>
      <c r="AR858" s="24" t="str">
        <f>INDEX('Step 2-12'!$X:$X,MATCH('Step 2-12'!$AH858,'Step 2-12'!$R:$R,0))</f>
        <v>SMBs</v>
      </c>
      <c r="AS858" s="23" t="str">
        <f>INDEX('Step 2-12'!$AA:$AA,MATCH('Step 2-12'!$AH858,'Step 2-12'!$R:$R,0))</f>
        <v>Pro</v>
      </c>
      <c r="AT858" s="23" t="str">
        <f>INDEX('Step 2-12'!$AB:$AB,MATCH('Step 2-12'!$AH858,'Step 2-12'!$R:$R,0))</f>
        <v>Monthly</v>
      </c>
      <c r="AU858" s="23" t="str">
        <f>INDEX($J$20:$J$1603,MATCH($AH858,$B$20:$B$1603,0))</f>
        <v/>
      </c>
    </row>
    <row r="859" spans="1:47" x14ac:dyDescent="0.25">
      <c r="A859" t="s">
        <v>958</v>
      </c>
      <c r="B859" t="s">
        <v>956</v>
      </c>
      <c r="C859" t="s">
        <v>17</v>
      </c>
      <c r="D859" t="s">
        <v>18</v>
      </c>
      <c r="E859" s="1">
        <v>45342</v>
      </c>
      <c r="F859" s="1">
        <v>45372</v>
      </c>
      <c r="G859" t="s">
        <v>19</v>
      </c>
      <c r="H859">
        <v>75</v>
      </c>
      <c r="I859" s="23" t="str">
        <f>IF(AND(E859&lt;=EOMONTH('Step 1'!$C$7,0),F859&gt;='Step 1'!$C$7),"Yes","No")</f>
        <v>No</v>
      </c>
      <c r="J859" s="23" t="str">
        <f>IF(I859="Yes",IF(COUNTIFS($B$21:$B859,B859,$I$21:$I859,"Yes")=1,"Yes",""),"")</f>
        <v/>
      </c>
      <c r="K859" s="23" t="str">
        <f>IF(J859="Yes",IF(COUNTIFS($B:$B,B859,$F:$F,"&gt;="&amp;'Step 1'!$C$8)&gt;0,"Retained","Churned"),"")</f>
        <v/>
      </c>
      <c r="L859" s="24">
        <f>_xlfn.MINIFS($E:$E,$B:$B,B859)</f>
        <v>45280</v>
      </c>
      <c r="M859" s="24" t="str">
        <f>INDEX($C:$C,MATCH($L859,$E:$E,0))</f>
        <v>Basic</v>
      </c>
      <c r="N859" s="24" t="str">
        <f>INDEX($D:$D,MATCH($L859,$E:$E,0))</f>
        <v>Monthly</v>
      </c>
      <c r="O859" s="23" t="str">
        <f>INDEX('Step 2-12'!$W:$W,MATCH('Step 2-12'!$B859,'Step 2-12'!$R:$R,0))</f>
        <v>Healthcare</v>
      </c>
      <c r="P859" s="23" t="str">
        <f>INDEX('Step 2-12'!$Z:$Z,MATCH('Step 2-12'!$B859,'Step 2-12'!$R:$R,0))</f>
        <v>Paid Search</v>
      </c>
      <c r="AG859" t="s">
        <v>2651</v>
      </c>
      <c r="AH859" t="s">
        <v>1184</v>
      </c>
      <c r="AI859" t="s">
        <v>1189</v>
      </c>
      <c r="AJ859" s="1">
        <v>45445</v>
      </c>
      <c r="AK859" t="s">
        <v>50</v>
      </c>
      <c r="AL859" t="s">
        <v>18</v>
      </c>
      <c r="AM859">
        <v>135</v>
      </c>
      <c r="AN859">
        <v>110.7</v>
      </c>
      <c r="AO859" s="24" t="str">
        <f>INDEX('Step 2-12'!$Z:$Z,MATCH('Step 2-12'!$AH859,'Step 2-12'!$R:$R,0))</f>
        <v>Paid Search</v>
      </c>
      <c r="AP859" s="24" t="str">
        <f>INDEX('Step 2-12'!$V:$V,MATCH('Step 2-12'!$AH859,'Step 2-12'!$R:$R,0))</f>
        <v>North America</v>
      </c>
      <c r="AQ859" s="24" t="str">
        <f>INDEX('Step 2-12'!$W:$W,MATCH('Step 2-12'!$AH859,'Step 2-12'!$R:$R,0))</f>
        <v>Tech</v>
      </c>
      <c r="AR859" s="24" t="str">
        <f>INDEX('Step 2-12'!$X:$X,MATCH('Step 2-12'!$AH859,'Step 2-12'!$R:$R,0))</f>
        <v>SMBs</v>
      </c>
      <c r="AS859" s="23" t="str">
        <f>INDEX('Step 2-12'!$AA:$AA,MATCH('Step 2-12'!$AH859,'Step 2-12'!$R:$R,0))</f>
        <v>Pro</v>
      </c>
      <c r="AT859" s="23" t="str">
        <f>INDEX('Step 2-12'!$AB:$AB,MATCH('Step 2-12'!$AH859,'Step 2-12'!$R:$R,0))</f>
        <v>Monthly</v>
      </c>
      <c r="AU859" s="23" t="str">
        <f>INDEX($J$20:$J$1603,MATCH($AH859,$B$20:$B$1603,0))</f>
        <v/>
      </c>
    </row>
    <row r="860" spans="1:47" x14ac:dyDescent="0.25">
      <c r="A860" t="s">
        <v>959</v>
      </c>
      <c r="B860" t="s">
        <v>956</v>
      </c>
      <c r="C860" t="s">
        <v>17</v>
      </c>
      <c r="D860" t="s">
        <v>18</v>
      </c>
      <c r="E860" s="1">
        <v>45373</v>
      </c>
      <c r="F860" s="1">
        <v>45403</v>
      </c>
      <c r="G860" t="s">
        <v>19</v>
      </c>
      <c r="H860">
        <v>75</v>
      </c>
      <c r="I860" s="23" t="str">
        <f>IF(AND(E860&lt;=EOMONTH('Step 1'!$C$7,0),F860&gt;='Step 1'!$C$7),"Yes","No")</f>
        <v>No</v>
      </c>
      <c r="J860" s="23" t="str">
        <f>IF(I860="Yes",IF(COUNTIFS($B$21:$B860,B860,$I$21:$I860,"Yes")=1,"Yes",""),"")</f>
        <v/>
      </c>
      <c r="K860" s="23" t="str">
        <f>IF(J860="Yes",IF(COUNTIFS($B:$B,B860,$F:$F,"&gt;="&amp;'Step 1'!$C$8)&gt;0,"Retained","Churned"),"")</f>
        <v/>
      </c>
      <c r="L860" s="24">
        <f>_xlfn.MINIFS($E:$E,$B:$B,B860)</f>
        <v>45280</v>
      </c>
      <c r="M860" s="24" t="str">
        <f>INDEX($C:$C,MATCH($L860,$E:$E,0))</f>
        <v>Basic</v>
      </c>
      <c r="N860" s="24" t="str">
        <f>INDEX($D:$D,MATCH($L860,$E:$E,0))</f>
        <v>Monthly</v>
      </c>
      <c r="O860" s="23" t="str">
        <f>INDEX('Step 2-12'!$W:$W,MATCH('Step 2-12'!$B860,'Step 2-12'!$R:$R,0))</f>
        <v>Healthcare</v>
      </c>
      <c r="P860" s="23" t="str">
        <f>INDEX('Step 2-12'!$Z:$Z,MATCH('Step 2-12'!$B860,'Step 2-12'!$R:$R,0))</f>
        <v>Paid Search</v>
      </c>
      <c r="AG860" t="s">
        <v>2652</v>
      </c>
      <c r="AH860" t="s">
        <v>1184</v>
      </c>
      <c r="AI860" t="s">
        <v>1189</v>
      </c>
      <c r="AJ860" s="1">
        <v>45475</v>
      </c>
      <c r="AK860" t="s">
        <v>50</v>
      </c>
      <c r="AL860" t="s">
        <v>18</v>
      </c>
      <c r="AM860">
        <v>135</v>
      </c>
      <c r="AN860">
        <v>110.7</v>
      </c>
      <c r="AO860" s="24" t="str">
        <f>INDEX('Step 2-12'!$Z:$Z,MATCH('Step 2-12'!$AH860,'Step 2-12'!$R:$R,0))</f>
        <v>Paid Search</v>
      </c>
      <c r="AP860" s="24" t="str">
        <f>INDEX('Step 2-12'!$V:$V,MATCH('Step 2-12'!$AH860,'Step 2-12'!$R:$R,0))</f>
        <v>North America</v>
      </c>
      <c r="AQ860" s="24" t="str">
        <f>INDEX('Step 2-12'!$W:$W,MATCH('Step 2-12'!$AH860,'Step 2-12'!$R:$R,0))</f>
        <v>Tech</v>
      </c>
      <c r="AR860" s="24" t="str">
        <f>INDEX('Step 2-12'!$X:$X,MATCH('Step 2-12'!$AH860,'Step 2-12'!$R:$R,0))</f>
        <v>SMBs</v>
      </c>
      <c r="AS860" s="23" t="str">
        <f>INDEX('Step 2-12'!$AA:$AA,MATCH('Step 2-12'!$AH860,'Step 2-12'!$R:$R,0))</f>
        <v>Pro</v>
      </c>
      <c r="AT860" s="23" t="str">
        <f>INDEX('Step 2-12'!$AB:$AB,MATCH('Step 2-12'!$AH860,'Step 2-12'!$R:$R,0))</f>
        <v>Monthly</v>
      </c>
      <c r="AU860" s="23" t="str">
        <f>INDEX($J$20:$J$1603,MATCH($AH860,$B$20:$B$1603,0))</f>
        <v/>
      </c>
    </row>
    <row r="861" spans="1:47" x14ac:dyDescent="0.25">
      <c r="A861" t="s">
        <v>960</v>
      </c>
      <c r="B861" t="s">
        <v>956</v>
      </c>
      <c r="C861" t="s">
        <v>17</v>
      </c>
      <c r="D861" t="s">
        <v>18</v>
      </c>
      <c r="E861" s="1">
        <v>45404</v>
      </c>
      <c r="F861" s="1">
        <v>45434</v>
      </c>
      <c r="G861" t="s">
        <v>19</v>
      </c>
      <c r="H861">
        <v>75</v>
      </c>
      <c r="I861" s="23" t="str">
        <f>IF(AND(E861&lt;=EOMONTH('Step 1'!$C$7,0),F861&gt;='Step 1'!$C$7),"Yes","No")</f>
        <v>No</v>
      </c>
      <c r="J861" s="23" t="str">
        <f>IF(I861="Yes",IF(COUNTIFS($B$21:$B861,B861,$I$21:$I861,"Yes")=1,"Yes",""),"")</f>
        <v/>
      </c>
      <c r="K861" s="23" t="str">
        <f>IF(J861="Yes",IF(COUNTIFS($B:$B,B861,$F:$F,"&gt;="&amp;'Step 1'!$C$8)&gt;0,"Retained","Churned"),"")</f>
        <v/>
      </c>
      <c r="L861" s="24">
        <f>_xlfn.MINIFS($E:$E,$B:$B,B861)</f>
        <v>45280</v>
      </c>
      <c r="M861" s="24" t="str">
        <f>INDEX($C:$C,MATCH($L861,$E:$E,0))</f>
        <v>Basic</v>
      </c>
      <c r="N861" s="24" t="str">
        <f>INDEX($D:$D,MATCH($L861,$E:$E,0))</f>
        <v>Monthly</v>
      </c>
      <c r="O861" s="23" t="str">
        <f>INDEX('Step 2-12'!$W:$W,MATCH('Step 2-12'!$B861,'Step 2-12'!$R:$R,0))</f>
        <v>Healthcare</v>
      </c>
      <c r="P861" s="23" t="str">
        <f>INDEX('Step 2-12'!$Z:$Z,MATCH('Step 2-12'!$B861,'Step 2-12'!$R:$R,0))</f>
        <v>Paid Search</v>
      </c>
      <c r="AG861" t="s">
        <v>2653</v>
      </c>
      <c r="AH861" t="s">
        <v>1184</v>
      </c>
      <c r="AI861" t="s">
        <v>1190</v>
      </c>
      <c r="AJ861" s="1">
        <v>45476</v>
      </c>
      <c r="AK861" t="s">
        <v>50</v>
      </c>
      <c r="AL861" t="s">
        <v>18</v>
      </c>
      <c r="AM861">
        <v>135</v>
      </c>
      <c r="AN861">
        <v>110.7</v>
      </c>
      <c r="AO861" s="24" t="str">
        <f>INDEX('Step 2-12'!$Z:$Z,MATCH('Step 2-12'!$AH861,'Step 2-12'!$R:$R,0))</f>
        <v>Paid Search</v>
      </c>
      <c r="AP861" s="24" t="str">
        <f>INDEX('Step 2-12'!$V:$V,MATCH('Step 2-12'!$AH861,'Step 2-12'!$R:$R,0))</f>
        <v>North America</v>
      </c>
      <c r="AQ861" s="24" t="str">
        <f>INDEX('Step 2-12'!$W:$W,MATCH('Step 2-12'!$AH861,'Step 2-12'!$R:$R,0))</f>
        <v>Tech</v>
      </c>
      <c r="AR861" s="24" t="str">
        <f>INDEX('Step 2-12'!$X:$X,MATCH('Step 2-12'!$AH861,'Step 2-12'!$R:$R,0))</f>
        <v>SMBs</v>
      </c>
      <c r="AS861" s="23" t="str">
        <f>INDEX('Step 2-12'!$AA:$AA,MATCH('Step 2-12'!$AH861,'Step 2-12'!$R:$R,0))</f>
        <v>Pro</v>
      </c>
      <c r="AT861" s="23" t="str">
        <f>INDEX('Step 2-12'!$AB:$AB,MATCH('Step 2-12'!$AH861,'Step 2-12'!$R:$R,0))</f>
        <v>Monthly</v>
      </c>
      <c r="AU861" s="23" t="str">
        <f>INDEX($J$20:$J$1603,MATCH($AH861,$B$20:$B$1603,0))</f>
        <v/>
      </c>
    </row>
    <row r="862" spans="1:47" x14ac:dyDescent="0.25">
      <c r="A862" t="s">
        <v>961</v>
      </c>
      <c r="B862" t="s">
        <v>956</v>
      </c>
      <c r="C862" t="s">
        <v>17</v>
      </c>
      <c r="D862" t="s">
        <v>18</v>
      </c>
      <c r="E862" s="1">
        <v>45435</v>
      </c>
      <c r="F862" s="1">
        <v>45465</v>
      </c>
      <c r="G862" t="s">
        <v>19</v>
      </c>
      <c r="H862">
        <v>75</v>
      </c>
      <c r="I862" s="23" t="str">
        <f>IF(AND(E862&lt;=EOMONTH('Step 1'!$C$7,0),F862&gt;='Step 1'!$C$7),"Yes","No")</f>
        <v>No</v>
      </c>
      <c r="J862" s="23" t="str">
        <f>IF(I862="Yes",IF(COUNTIFS($B$21:$B862,B862,$I$21:$I862,"Yes")=1,"Yes",""),"")</f>
        <v/>
      </c>
      <c r="K862" s="23" t="str">
        <f>IF(J862="Yes",IF(COUNTIFS($B:$B,B862,$F:$F,"&gt;="&amp;'Step 1'!$C$8)&gt;0,"Retained","Churned"),"")</f>
        <v/>
      </c>
      <c r="L862" s="24">
        <f>_xlfn.MINIFS($E:$E,$B:$B,B862)</f>
        <v>45280</v>
      </c>
      <c r="M862" s="24" t="str">
        <f>INDEX($C:$C,MATCH($L862,$E:$E,0))</f>
        <v>Basic</v>
      </c>
      <c r="N862" s="24" t="str">
        <f>INDEX($D:$D,MATCH($L862,$E:$E,0))</f>
        <v>Monthly</v>
      </c>
      <c r="O862" s="23" t="str">
        <f>INDEX('Step 2-12'!$W:$W,MATCH('Step 2-12'!$B862,'Step 2-12'!$R:$R,0))</f>
        <v>Healthcare</v>
      </c>
      <c r="P862" s="23" t="str">
        <f>INDEX('Step 2-12'!$Z:$Z,MATCH('Step 2-12'!$B862,'Step 2-12'!$R:$R,0))</f>
        <v>Paid Search</v>
      </c>
      <c r="AG862" t="s">
        <v>2654</v>
      </c>
      <c r="AH862" t="s">
        <v>1184</v>
      </c>
      <c r="AI862" t="s">
        <v>1191</v>
      </c>
      <c r="AJ862" s="1">
        <v>45507</v>
      </c>
      <c r="AK862" t="s">
        <v>50</v>
      </c>
      <c r="AL862" t="s">
        <v>18</v>
      </c>
      <c r="AM862">
        <v>135</v>
      </c>
      <c r="AN862">
        <v>110.7</v>
      </c>
      <c r="AO862" s="24" t="str">
        <f>INDEX('Step 2-12'!$Z:$Z,MATCH('Step 2-12'!$AH862,'Step 2-12'!$R:$R,0))</f>
        <v>Paid Search</v>
      </c>
      <c r="AP862" s="24" t="str">
        <f>INDEX('Step 2-12'!$V:$V,MATCH('Step 2-12'!$AH862,'Step 2-12'!$R:$R,0))</f>
        <v>North America</v>
      </c>
      <c r="AQ862" s="24" t="str">
        <f>INDEX('Step 2-12'!$W:$W,MATCH('Step 2-12'!$AH862,'Step 2-12'!$R:$R,0))</f>
        <v>Tech</v>
      </c>
      <c r="AR862" s="24" t="str">
        <f>INDEX('Step 2-12'!$X:$X,MATCH('Step 2-12'!$AH862,'Step 2-12'!$R:$R,0))</f>
        <v>SMBs</v>
      </c>
      <c r="AS862" s="23" t="str">
        <f>INDEX('Step 2-12'!$AA:$AA,MATCH('Step 2-12'!$AH862,'Step 2-12'!$R:$R,0))</f>
        <v>Pro</v>
      </c>
      <c r="AT862" s="23" t="str">
        <f>INDEX('Step 2-12'!$AB:$AB,MATCH('Step 2-12'!$AH862,'Step 2-12'!$R:$R,0))</f>
        <v>Monthly</v>
      </c>
      <c r="AU862" s="23" t="str">
        <f>INDEX($J$20:$J$1603,MATCH($AH862,$B$20:$B$1603,0))</f>
        <v/>
      </c>
    </row>
    <row r="863" spans="1:47" x14ac:dyDescent="0.25">
      <c r="A863" t="s">
        <v>962</v>
      </c>
      <c r="B863" t="s">
        <v>956</v>
      </c>
      <c r="C863" t="s">
        <v>17</v>
      </c>
      <c r="D863" t="s">
        <v>18</v>
      </c>
      <c r="E863" s="1">
        <v>45466</v>
      </c>
      <c r="F863" s="1">
        <v>45496</v>
      </c>
      <c r="G863" t="s">
        <v>19</v>
      </c>
      <c r="H863">
        <v>75</v>
      </c>
      <c r="I863" s="23" t="str">
        <f>IF(AND(E863&lt;=EOMONTH('Step 1'!$C$7,0),F863&gt;='Step 1'!$C$7),"Yes","No")</f>
        <v>No</v>
      </c>
      <c r="J863" s="23" t="str">
        <f>IF(I863="Yes",IF(COUNTIFS($B$21:$B863,B863,$I$21:$I863,"Yes")=1,"Yes",""),"")</f>
        <v/>
      </c>
      <c r="K863" s="23" t="str">
        <f>IF(J863="Yes",IF(COUNTIFS($B:$B,B863,$F:$F,"&gt;="&amp;'Step 1'!$C$8)&gt;0,"Retained","Churned"),"")</f>
        <v/>
      </c>
      <c r="L863" s="24">
        <f>_xlfn.MINIFS($E:$E,$B:$B,B863)</f>
        <v>45280</v>
      </c>
      <c r="M863" s="24" t="str">
        <f>INDEX($C:$C,MATCH($L863,$E:$E,0))</f>
        <v>Basic</v>
      </c>
      <c r="N863" s="24" t="str">
        <f>INDEX($D:$D,MATCH($L863,$E:$E,0))</f>
        <v>Monthly</v>
      </c>
      <c r="O863" s="23" t="str">
        <f>INDEX('Step 2-12'!$W:$W,MATCH('Step 2-12'!$B863,'Step 2-12'!$R:$R,0))</f>
        <v>Healthcare</v>
      </c>
      <c r="P863" s="23" t="str">
        <f>INDEX('Step 2-12'!$Z:$Z,MATCH('Step 2-12'!$B863,'Step 2-12'!$R:$R,0))</f>
        <v>Paid Search</v>
      </c>
      <c r="AG863" t="s">
        <v>2655</v>
      </c>
      <c r="AH863" t="s">
        <v>1184</v>
      </c>
      <c r="AI863" t="s">
        <v>1192</v>
      </c>
      <c r="AJ863" s="1">
        <v>45538</v>
      </c>
      <c r="AK863" t="s">
        <v>50</v>
      </c>
      <c r="AL863" t="s">
        <v>18</v>
      </c>
      <c r="AM863">
        <v>135</v>
      </c>
      <c r="AN863">
        <v>110.7</v>
      </c>
      <c r="AO863" s="24" t="str">
        <f>INDEX('Step 2-12'!$Z:$Z,MATCH('Step 2-12'!$AH863,'Step 2-12'!$R:$R,0))</f>
        <v>Paid Search</v>
      </c>
      <c r="AP863" s="24" t="str">
        <f>INDEX('Step 2-12'!$V:$V,MATCH('Step 2-12'!$AH863,'Step 2-12'!$R:$R,0))</f>
        <v>North America</v>
      </c>
      <c r="AQ863" s="24" t="str">
        <f>INDEX('Step 2-12'!$W:$W,MATCH('Step 2-12'!$AH863,'Step 2-12'!$R:$R,0))</f>
        <v>Tech</v>
      </c>
      <c r="AR863" s="24" t="str">
        <f>INDEX('Step 2-12'!$X:$X,MATCH('Step 2-12'!$AH863,'Step 2-12'!$R:$R,0))</f>
        <v>SMBs</v>
      </c>
      <c r="AS863" s="23" t="str">
        <f>INDEX('Step 2-12'!$AA:$AA,MATCH('Step 2-12'!$AH863,'Step 2-12'!$R:$R,0))</f>
        <v>Pro</v>
      </c>
      <c r="AT863" s="23" t="str">
        <f>INDEX('Step 2-12'!$AB:$AB,MATCH('Step 2-12'!$AH863,'Step 2-12'!$R:$R,0))</f>
        <v>Monthly</v>
      </c>
      <c r="AU863" s="23" t="str">
        <f>INDEX($J$20:$J$1603,MATCH($AH863,$B$20:$B$1603,0))</f>
        <v/>
      </c>
    </row>
    <row r="864" spans="1:47" x14ac:dyDescent="0.25">
      <c r="A864" t="s">
        <v>963</v>
      </c>
      <c r="B864" t="s">
        <v>956</v>
      </c>
      <c r="C864" t="s">
        <v>17</v>
      </c>
      <c r="D864" t="s">
        <v>18</v>
      </c>
      <c r="E864" s="1">
        <v>45497</v>
      </c>
      <c r="F864" s="1">
        <v>45527</v>
      </c>
      <c r="G864" t="s">
        <v>19</v>
      </c>
      <c r="H864">
        <v>75</v>
      </c>
      <c r="I864" s="23" t="str">
        <f>IF(AND(E864&lt;=EOMONTH('Step 1'!$C$7,0),F864&gt;='Step 1'!$C$7),"Yes","No")</f>
        <v>No</v>
      </c>
      <c r="J864" s="23" t="str">
        <f>IF(I864="Yes",IF(COUNTIFS($B$21:$B864,B864,$I$21:$I864,"Yes")=1,"Yes",""),"")</f>
        <v/>
      </c>
      <c r="K864" s="23" t="str">
        <f>IF(J864="Yes",IF(COUNTIFS($B:$B,B864,$F:$F,"&gt;="&amp;'Step 1'!$C$8)&gt;0,"Retained","Churned"),"")</f>
        <v/>
      </c>
      <c r="L864" s="24">
        <f>_xlfn.MINIFS($E:$E,$B:$B,B864)</f>
        <v>45280</v>
      </c>
      <c r="M864" s="24" t="str">
        <f>INDEX($C:$C,MATCH($L864,$E:$E,0))</f>
        <v>Basic</v>
      </c>
      <c r="N864" s="24" t="str">
        <f>INDEX($D:$D,MATCH($L864,$E:$E,0))</f>
        <v>Monthly</v>
      </c>
      <c r="O864" s="23" t="str">
        <f>INDEX('Step 2-12'!$W:$W,MATCH('Step 2-12'!$B864,'Step 2-12'!$R:$R,0))</f>
        <v>Healthcare</v>
      </c>
      <c r="P864" s="23" t="str">
        <f>INDEX('Step 2-12'!$Z:$Z,MATCH('Step 2-12'!$B864,'Step 2-12'!$R:$R,0))</f>
        <v>Paid Search</v>
      </c>
      <c r="AG864" t="s">
        <v>2656</v>
      </c>
      <c r="AH864" t="s">
        <v>1184</v>
      </c>
      <c r="AI864" t="s">
        <v>1192</v>
      </c>
      <c r="AJ864" s="1">
        <v>45568</v>
      </c>
      <c r="AK864" t="s">
        <v>50</v>
      </c>
      <c r="AL864" t="s">
        <v>18</v>
      </c>
      <c r="AM864">
        <v>135</v>
      </c>
      <c r="AN864">
        <v>110.7</v>
      </c>
      <c r="AO864" s="24" t="str">
        <f>INDEX('Step 2-12'!$Z:$Z,MATCH('Step 2-12'!$AH864,'Step 2-12'!$R:$R,0))</f>
        <v>Paid Search</v>
      </c>
      <c r="AP864" s="24" t="str">
        <f>INDEX('Step 2-12'!$V:$V,MATCH('Step 2-12'!$AH864,'Step 2-12'!$R:$R,0))</f>
        <v>North America</v>
      </c>
      <c r="AQ864" s="24" t="str">
        <f>INDEX('Step 2-12'!$W:$W,MATCH('Step 2-12'!$AH864,'Step 2-12'!$R:$R,0))</f>
        <v>Tech</v>
      </c>
      <c r="AR864" s="24" t="str">
        <f>INDEX('Step 2-12'!$X:$X,MATCH('Step 2-12'!$AH864,'Step 2-12'!$R:$R,0))</f>
        <v>SMBs</v>
      </c>
      <c r="AS864" s="23" t="str">
        <f>INDEX('Step 2-12'!$AA:$AA,MATCH('Step 2-12'!$AH864,'Step 2-12'!$R:$R,0))</f>
        <v>Pro</v>
      </c>
      <c r="AT864" s="23" t="str">
        <f>INDEX('Step 2-12'!$AB:$AB,MATCH('Step 2-12'!$AH864,'Step 2-12'!$R:$R,0))</f>
        <v>Monthly</v>
      </c>
      <c r="AU864" s="23" t="str">
        <f>INDEX($J$20:$J$1603,MATCH($AH864,$B$20:$B$1603,0))</f>
        <v/>
      </c>
    </row>
    <row r="865" spans="1:47" x14ac:dyDescent="0.25">
      <c r="A865" t="s">
        <v>964</v>
      </c>
      <c r="B865" t="s">
        <v>956</v>
      </c>
      <c r="C865" t="s">
        <v>17</v>
      </c>
      <c r="D865" t="s">
        <v>18</v>
      </c>
      <c r="E865" s="1">
        <v>45528</v>
      </c>
      <c r="F865" s="1">
        <v>45558</v>
      </c>
      <c r="G865" t="s">
        <v>19</v>
      </c>
      <c r="H865">
        <v>75</v>
      </c>
      <c r="I865" s="23" t="str">
        <f>IF(AND(E865&lt;=EOMONTH('Step 1'!$C$7,0),F865&gt;='Step 1'!$C$7),"Yes","No")</f>
        <v>No</v>
      </c>
      <c r="J865" s="23" t="str">
        <f>IF(I865="Yes",IF(COUNTIFS($B$21:$B865,B865,$I$21:$I865,"Yes")=1,"Yes",""),"")</f>
        <v/>
      </c>
      <c r="K865" s="23" t="str">
        <f>IF(J865="Yes",IF(COUNTIFS($B:$B,B865,$F:$F,"&gt;="&amp;'Step 1'!$C$8)&gt;0,"Retained","Churned"),"")</f>
        <v/>
      </c>
      <c r="L865" s="24">
        <f>_xlfn.MINIFS($E:$E,$B:$B,B865)</f>
        <v>45280</v>
      </c>
      <c r="M865" s="24" t="str">
        <f>INDEX($C:$C,MATCH($L865,$E:$E,0))</f>
        <v>Basic</v>
      </c>
      <c r="N865" s="24" t="str">
        <f>INDEX($D:$D,MATCH($L865,$E:$E,0))</f>
        <v>Monthly</v>
      </c>
      <c r="O865" s="23" t="str">
        <f>INDEX('Step 2-12'!$W:$W,MATCH('Step 2-12'!$B865,'Step 2-12'!$R:$R,0))</f>
        <v>Healthcare</v>
      </c>
      <c r="P865" s="23" t="str">
        <f>INDEX('Step 2-12'!$Z:$Z,MATCH('Step 2-12'!$B865,'Step 2-12'!$R:$R,0))</f>
        <v>Paid Search</v>
      </c>
      <c r="AG865" t="s">
        <v>2657</v>
      </c>
      <c r="AH865" t="s">
        <v>1184</v>
      </c>
      <c r="AI865" t="s">
        <v>1193</v>
      </c>
      <c r="AJ865" s="1">
        <v>45569</v>
      </c>
      <c r="AK865" t="s">
        <v>50</v>
      </c>
      <c r="AL865" t="s">
        <v>18</v>
      </c>
      <c r="AM865">
        <v>135</v>
      </c>
      <c r="AN865">
        <v>110.7</v>
      </c>
      <c r="AO865" s="24" t="str">
        <f>INDEX('Step 2-12'!$Z:$Z,MATCH('Step 2-12'!$AH865,'Step 2-12'!$R:$R,0))</f>
        <v>Paid Search</v>
      </c>
      <c r="AP865" s="24" t="str">
        <f>INDEX('Step 2-12'!$V:$V,MATCH('Step 2-12'!$AH865,'Step 2-12'!$R:$R,0))</f>
        <v>North America</v>
      </c>
      <c r="AQ865" s="24" t="str">
        <f>INDEX('Step 2-12'!$W:$W,MATCH('Step 2-12'!$AH865,'Step 2-12'!$R:$R,0))</f>
        <v>Tech</v>
      </c>
      <c r="AR865" s="24" t="str">
        <f>INDEX('Step 2-12'!$X:$X,MATCH('Step 2-12'!$AH865,'Step 2-12'!$R:$R,0))</f>
        <v>SMBs</v>
      </c>
      <c r="AS865" s="23" t="str">
        <f>INDEX('Step 2-12'!$AA:$AA,MATCH('Step 2-12'!$AH865,'Step 2-12'!$R:$R,0))</f>
        <v>Pro</v>
      </c>
      <c r="AT865" s="23" t="str">
        <f>INDEX('Step 2-12'!$AB:$AB,MATCH('Step 2-12'!$AH865,'Step 2-12'!$R:$R,0))</f>
        <v>Monthly</v>
      </c>
      <c r="AU865" s="23" t="str">
        <f>INDEX($J$20:$J$1603,MATCH($AH865,$B$20:$B$1603,0))</f>
        <v/>
      </c>
    </row>
    <row r="866" spans="1:47" x14ac:dyDescent="0.25">
      <c r="A866" t="s">
        <v>965</v>
      </c>
      <c r="B866" t="s">
        <v>956</v>
      </c>
      <c r="C866" t="s">
        <v>17</v>
      </c>
      <c r="D866" t="s">
        <v>18</v>
      </c>
      <c r="E866" s="1">
        <v>45559</v>
      </c>
      <c r="F866" s="1">
        <v>45589</v>
      </c>
      <c r="G866" t="s">
        <v>19</v>
      </c>
      <c r="H866">
        <v>75</v>
      </c>
      <c r="I866" s="23" t="str">
        <f>IF(AND(E866&lt;=EOMONTH('Step 1'!$C$7,0),F866&gt;='Step 1'!$C$7),"Yes","No")</f>
        <v>No</v>
      </c>
      <c r="J866" s="23" t="str">
        <f>IF(I866="Yes",IF(COUNTIFS($B$21:$B866,B866,$I$21:$I866,"Yes")=1,"Yes",""),"")</f>
        <v/>
      </c>
      <c r="K866" s="23" t="str">
        <f>IF(J866="Yes",IF(COUNTIFS($B:$B,B866,$F:$F,"&gt;="&amp;'Step 1'!$C$8)&gt;0,"Retained","Churned"),"")</f>
        <v/>
      </c>
      <c r="L866" s="24">
        <f>_xlfn.MINIFS($E:$E,$B:$B,B866)</f>
        <v>45280</v>
      </c>
      <c r="M866" s="24" t="str">
        <f>INDEX($C:$C,MATCH($L866,$E:$E,0))</f>
        <v>Basic</v>
      </c>
      <c r="N866" s="24" t="str">
        <f>INDEX($D:$D,MATCH($L866,$E:$E,0))</f>
        <v>Monthly</v>
      </c>
      <c r="O866" s="23" t="str">
        <f>INDEX('Step 2-12'!$W:$W,MATCH('Step 2-12'!$B866,'Step 2-12'!$R:$R,0))</f>
        <v>Healthcare</v>
      </c>
      <c r="P866" s="23" t="str">
        <f>INDEX('Step 2-12'!$Z:$Z,MATCH('Step 2-12'!$B866,'Step 2-12'!$R:$R,0))</f>
        <v>Paid Search</v>
      </c>
      <c r="AG866" t="s">
        <v>2658</v>
      </c>
      <c r="AH866" t="s">
        <v>1184</v>
      </c>
      <c r="AI866" t="s">
        <v>1194</v>
      </c>
      <c r="AJ866" s="1">
        <v>45600</v>
      </c>
      <c r="AK866" t="s">
        <v>50</v>
      </c>
      <c r="AL866" t="s">
        <v>18</v>
      </c>
      <c r="AM866">
        <v>135</v>
      </c>
      <c r="AN866">
        <v>110.7</v>
      </c>
      <c r="AO866" s="24" t="str">
        <f>INDEX('Step 2-12'!$Z:$Z,MATCH('Step 2-12'!$AH866,'Step 2-12'!$R:$R,0))</f>
        <v>Paid Search</v>
      </c>
      <c r="AP866" s="24" t="str">
        <f>INDEX('Step 2-12'!$V:$V,MATCH('Step 2-12'!$AH866,'Step 2-12'!$R:$R,0))</f>
        <v>North America</v>
      </c>
      <c r="AQ866" s="24" t="str">
        <f>INDEX('Step 2-12'!$W:$W,MATCH('Step 2-12'!$AH866,'Step 2-12'!$R:$R,0))</f>
        <v>Tech</v>
      </c>
      <c r="AR866" s="24" t="str">
        <f>INDEX('Step 2-12'!$X:$X,MATCH('Step 2-12'!$AH866,'Step 2-12'!$R:$R,0))</f>
        <v>SMBs</v>
      </c>
      <c r="AS866" s="23" t="str">
        <f>INDEX('Step 2-12'!$AA:$AA,MATCH('Step 2-12'!$AH866,'Step 2-12'!$R:$R,0))</f>
        <v>Pro</v>
      </c>
      <c r="AT866" s="23" t="str">
        <f>INDEX('Step 2-12'!$AB:$AB,MATCH('Step 2-12'!$AH866,'Step 2-12'!$R:$R,0))</f>
        <v>Monthly</v>
      </c>
      <c r="AU866" s="23" t="str">
        <f>INDEX($J$20:$J$1603,MATCH($AH866,$B$20:$B$1603,0))</f>
        <v/>
      </c>
    </row>
    <row r="867" spans="1:47" x14ac:dyDescent="0.25">
      <c r="A867" t="s">
        <v>966</v>
      </c>
      <c r="B867" t="s">
        <v>956</v>
      </c>
      <c r="C867" t="s">
        <v>17</v>
      </c>
      <c r="D867" t="s">
        <v>18</v>
      </c>
      <c r="E867" s="1">
        <v>45590</v>
      </c>
      <c r="F867" s="1">
        <v>45620</v>
      </c>
      <c r="G867" t="s">
        <v>19</v>
      </c>
      <c r="H867">
        <v>75</v>
      </c>
      <c r="I867" s="23" t="str">
        <f>IF(AND(E867&lt;=EOMONTH('Step 1'!$C$7,0),F867&gt;='Step 1'!$C$7),"Yes","No")</f>
        <v>No</v>
      </c>
      <c r="J867" s="23" t="str">
        <f>IF(I867="Yes",IF(COUNTIFS($B$21:$B867,B867,$I$21:$I867,"Yes")=1,"Yes",""),"")</f>
        <v/>
      </c>
      <c r="K867" s="23" t="str">
        <f>IF(J867="Yes",IF(COUNTIFS($B:$B,B867,$F:$F,"&gt;="&amp;'Step 1'!$C$8)&gt;0,"Retained","Churned"),"")</f>
        <v/>
      </c>
      <c r="L867" s="24">
        <f>_xlfn.MINIFS($E:$E,$B:$B,B867)</f>
        <v>45280</v>
      </c>
      <c r="M867" s="24" t="str">
        <f>INDEX($C:$C,MATCH($L867,$E:$E,0))</f>
        <v>Basic</v>
      </c>
      <c r="N867" s="24" t="str">
        <f>INDEX($D:$D,MATCH($L867,$E:$E,0))</f>
        <v>Monthly</v>
      </c>
      <c r="O867" s="23" t="str">
        <f>INDEX('Step 2-12'!$W:$W,MATCH('Step 2-12'!$B867,'Step 2-12'!$R:$R,0))</f>
        <v>Healthcare</v>
      </c>
      <c r="P867" s="23" t="str">
        <f>INDEX('Step 2-12'!$Z:$Z,MATCH('Step 2-12'!$B867,'Step 2-12'!$R:$R,0))</f>
        <v>Paid Search</v>
      </c>
      <c r="AG867" t="s">
        <v>2659</v>
      </c>
      <c r="AH867" t="s">
        <v>1184</v>
      </c>
      <c r="AI867" t="s">
        <v>1194</v>
      </c>
      <c r="AJ867" s="1">
        <v>45630</v>
      </c>
      <c r="AK867" t="s">
        <v>50</v>
      </c>
      <c r="AL867" t="s">
        <v>18</v>
      </c>
      <c r="AM867">
        <v>135</v>
      </c>
      <c r="AN867">
        <v>110.7</v>
      </c>
      <c r="AO867" s="24" t="str">
        <f>INDEX('Step 2-12'!$Z:$Z,MATCH('Step 2-12'!$AH867,'Step 2-12'!$R:$R,0))</f>
        <v>Paid Search</v>
      </c>
      <c r="AP867" s="24" t="str">
        <f>INDEX('Step 2-12'!$V:$V,MATCH('Step 2-12'!$AH867,'Step 2-12'!$R:$R,0))</f>
        <v>North America</v>
      </c>
      <c r="AQ867" s="24" t="str">
        <f>INDEX('Step 2-12'!$W:$W,MATCH('Step 2-12'!$AH867,'Step 2-12'!$R:$R,0))</f>
        <v>Tech</v>
      </c>
      <c r="AR867" s="24" t="str">
        <f>INDEX('Step 2-12'!$X:$X,MATCH('Step 2-12'!$AH867,'Step 2-12'!$R:$R,0))</f>
        <v>SMBs</v>
      </c>
      <c r="AS867" s="23" t="str">
        <f>INDEX('Step 2-12'!$AA:$AA,MATCH('Step 2-12'!$AH867,'Step 2-12'!$R:$R,0))</f>
        <v>Pro</v>
      </c>
      <c r="AT867" s="23" t="str">
        <f>INDEX('Step 2-12'!$AB:$AB,MATCH('Step 2-12'!$AH867,'Step 2-12'!$R:$R,0))</f>
        <v>Monthly</v>
      </c>
      <c r="AU867" s="23" t="str">
        <f>INDEX($J$20:$J$1603,MATCH($AH867,$B$20:$B$1603,0))</f>
        <v/>
      </c>
    </row>
    <row r="868" spans="1:47" x14ac:dyDescent="0.25">
      <c r="A868" t="s">
        <v>967</v>
      </c>
      <c r="B868" t="s">
        <v>956</v>
      </c>
      <c r="C868" t="s">
        <v>17</v>
      </c>
      <c r="D868" t="s">
        <v>18</v>
      </c>
      <c r="E868" s="1">
        <v>45621</v>
      </c>
      <c r="F868" s="1">
        <v>45651</v>
      </c>
      <c r="G868" t="s">
        <v>19</v>
      </c>
      <c r="H868">
        <v>75</v>
      </c>
      <c r="I868" s="23" t="str">
        <f>IF(AND(E868&lt;=EOMONTH('Step 1'!$C$7,0),F868&gt;='Step 1'!$C$7),"Yes","No")</f>
        <v>No</v>
      </c>
      <c r="J868" s="23" t="str">
        <f>IF(I868="Yes",IF(COUNTIFS($B$21:$B868,B868,$I$21:$I868,"Yes")=1,"Yes",""),"")</f>
        <v/>
      </c>
      <c r="K868" s="23" t="str">
        <f>IF(J868="Yes",IF(COUNTIFS($B:$B,B868,$F:$F,"&gt;="&amp;'Step 1'!$C$8)&gt;0,"Retained","Churned"),"")</f>
        <v/>
      </c>
      <c r="L868" s="24">
        <f>_xlfn.MINIFS($E:$E,$B:$B,B868)</f>
        <v>45280</v>
      </c>
      <c r="M868" s="24" t="str">
        <f>INDEX($C:$C,MATCH($L868,$E:$E,0))</f>
        <v>Basic</v>
      </c>
      <c r="N868" s="24" t="str">
        <f>INDEX($D:$D,MATCH($L868,$E:$E,0))</f>
        <v>Monthly</v>
      </c>
      <c r="O868" s="23" t="str">
        <f>INDEX('Step 2-12'!$W:$W,MATCH('Step 2-12'!$B868,'Step 2-12'!$R:$R,0))</f>
        <v>Healthcare</v>
      </c>
      <c r="P868" s="23" t="str">
        <f>INDEX('Step 2-12'!$Z:$Z,MATCH('Step 2-12'!$B868,'Step 2-12'!$R:$R,0))</f>
        <v>Paid Search</v>
      </c>
      <c r="AG868" t="s">
        <v>2660</v>
      </c>
      <c r="AH868" t="s">
        <v>1184</v>
      </c>
      <c r="AI868" t="s">
        <v>1195</v>
      </c>
      <c r="AJ868" s="1">
        <v>45631</v>
      </c>
      <c r="AK868" t="s">
        <v>50</v>
      </c>
      <c r="AL868" t="s">
        <v>18</v>
      </c>
      <c r="AM868">
        <v>135</v>
      </c>
      <c r="AN868">
        <v>110.7</v>
      </c>
      <c r="AO868" s="24" t="str">
        <f>INDEX('Step 2-12'!$Z:$Z,MATCH('Step 2-12'!$AH868,'Step 2-12'!$R:$R,0))</f>
        <v>Paid Search</v>
      </c>
      <c r="AP868" s="24" t="str">
        <f>INDEX('Step 2-12'!$V:$V,MATCH('Step 2-12'!$AH868,'Step 2-12'!$R:$R,0))</f>
        <v>North America</v>
      </c>
      <c r="AQ868" s="24" t="str">
        <f>INDEX('Step 2-12'!$W:$W,MATCH('Step 2-12'!$AH868,'Step 2-12'!$R:$R,0))</f>
        <v>Tech</v>
      </c>
      <c r="AR868" s="24" t="str">
        <f>INDEX('Step 2-12'!$X:$X,MATCH('Step 2-12'!$AH868,'Step 2-12'!$R:$R,0))</f>
        <v>SMBs</v>
      </c>
      <c r="AS868" s="23" t="str">
        <f>INDEX('Step 2-12'!$AA:$AA,MATCH('Step 2-12'!$AH868,'Step 2-12'!$R:$R,0))</f>
        <v>Pro</v>
      </c>
      <c r="AT868" s="23" t="str">
        <f>INDEX('Step 2-12'!$AB:$AB,MATCH('Step 2-12'!$AH868,'Step 2-12'!$R:$R,0))</f>
        <v>Monthly</v>
      </c>
      <c r="AU868" s="23" t="str">
        <f>INDEX($J$20:$J$1603,MATCH($AH868,$B$20:$B$1603,0))</f>
        <v/>
      </c>
    </row>
    <row r="869" spans="1:47" x14ac:dyDescent="0.25">
      <c r="A869" t="s">
        <v>968</v>
      </c>
      <c r="B869" t="s">
        <v>956</v>
      </c>
      <c r="C869" t="s">
        <v>17</v>
      </c>
      <c r="D869" t="s">
        <v>18</v>
      </c>
      <c r="E869" s="1">
        <v>45652</v>
      </c>
      <c r="F869" s="1">
        <v>45658</v>
      </c>
      <c r="G869" t="s">
        <v>19</v>
      </c>
      <c r="H869">
        <v>75</v>
      </c>
      <c r="I869" s="23" t="str">
        <f>IF(AND(E869&lt;=EOMONTH('Step 1'!$C$7,0),F869&gt;='Step 1'!$C$7),"Yes","No")</f>
        <v>No</v>
      </c>
      <c r="J869" s="23" t="str">
        <f>IF(I869="Yes",IF(COUNTIFS($B$21:$B869,B869,$I$21:$I869,"Yes")=1,"Yes",""),"")</f>
        <v/>
      </c>
      <c r="K869" s="23" t="str">
        <f>IF(J869="Yes",IF(COUNTIFS($B:$B,B869,$F:$F,"&gt;="&amp;'Step 1'!$C$8)&gt;0,"Retained","Churned"),"")</f>
        <v/>
      </c>
      <c r="L869" s="24">
        <f>_xlfn.MINIFS($E:$E,$B:$B,B869)</f>
        <v>45280</v>
      </c>
      <c r="M869" s="24" t="str">
        <f>INDEX($C:$C,MATCH($L869,$E:$E,0))</f>
        <v>Basic</v>
      </c>
      <c r="N869" s="24" t="str">
        <f>INDEX($D:$D,MATCH($L869,$E:$E,0))</f>
        <v>Monthly</v>
      </c>
      <c r="O869" s="23" t="str">
        <f>INDEX('Step 2-12'!$W:$W,MATCH('Step 2-12'!$B869,'Step 2-12'!$R:$R,0))</f>
        <v>Healthcare</v>
      </c>
      <c r="P869" s="23" t="str">
        <f>INDEX('Step 2-12'!$Z:$Z,MATCH('Step 2-12'!$B869,'Step 2-12'!$R:$R,0))</f>
        <v>Paid Search</v>
      </c>
      <c r="AG869" t="s">
        <v>2661</v>
      </c>
      <c r="AH869" t="s">
        <v>1445</v>
      </c>
      <c r="AI869" t="s">
        <v>1444</v>
      </c>
      <c r="AJ869" s="1">
        <v>45248</v>
      </c>
      <c r="AK869" t="s">
        <v>50</v>
      </c>
      <c r="AL869" t="s">
        <v>51</v>
      </c>
      <c r="AM869">
        <v>1440</v>
      </c>
      <c r="AN869">
        <v>1180.8</v>
      </c>
      <c r="AO869" s="24" t="str">
        <f>INDEX('Step 2-12'!$Z:$Z,MATCH('Step 2-12'!$AH869,'Step 2-12'!$R:$R,0))</f>
        <v>Social Media</v>
      </c>
      <c r="AP869" s="24" t="str">
        <f>INDEX('Step 2-12'!$V:$V,MATCH('Step 2-12'!$AH869,'Step 2-12'!$R:$R,0))</f>
        <v>Europe</v>
      </c>
      <c r="AQ869" s="24" t="str">
        <f>INDEX('Step 2-12'!$W:$W,MATCH('Step 2-12'!$AH869,'Step 2-12'!$R:$R,0))</f>
        <v>Healthcare</v>
      </c>
      <c r="AR869" s="24" t="str">
        <f>INDEX('Step 2-12'!$X:$X,MATCH('Step 2-12'!$AH869,'Step 2-12'!$R:$R,0))</f>
        <v>SMBs</v>
      </c>
      <c r="AS869" s="23" t="str">
        <f>INDEX('Step 2-12'!$AA:$AA,MATCH('Step 2-12'!$AH869,'Step 2-12'!$R:$R,0))</f>
        <v>Basic</v>
      </c>
      <c r="AT869" s="23" t="str">
        <f>INDEX('Step 2-12'!$AB:$AB,MATCH('Step 2-12'!$AH869,'Step 2-12'!$R:$R,0))</f>
        <v>Monthly</v>
      </c>
      <c r="AU869" s="23" t="str">
        <f>INDEX($J$20:$J$1603,MATCH($AH869,$B$20:$B$1603,0))</f>
        <v/>
      </c>
    </row>
    <row r="870" spans="1:47" x14ac:dyDescent="0.25">
      <c r="A870" t="s">
        <v>969</v>
      </c>
      <c r="B870" t="s">
        <v>970</v>
      </c>
      <c r="C870" t="s">
        <v>17</v>
      </c>
      <c r="D870" t="s">
        <v>18</v>
      </c>
      <c r="E870" s="1">
        <v>44827</v>
      </c>
      <c r="F870" s="1">
        <v>44857</v>
      </c>
      <c r="G870" t="s">
        <v>19</v>
      </c>
      <c r="H870">
        <v>75</v>
      </c>
      <c r="I870" s="23" t="str">
        <f>IF(AND(E870&lt;=EOMONTH('Step 1'!$C$7,0),F870&gt;='Step 1'!$C$7),"Yes","No")</f>
        <v>No</v>
      </c>
      <c r="J870" s="23" t="str">
        <f>IF(I870="Yes",IF(COUNTIFS($B$21:$B870,B870,$I$21:$I870,"Yes")=1,"Yes",""),"")</f>
        <v/>
      </c>
      <c r="K870" s="23" t="str">
        <f>IF(J870="Yes",IF(COUNTIFS($B:$B,B870,$F:$F,"&gt;="&amp;'Step 1'!$C$8)&gt;0,"Retained","Churned"),"")</f>
        <v/>
      </c>
      <c r="L870" s="24">
        <f>_xlfn.MINIFS($E:$E,$B:$B,B870)</f>
        <v>44827</v>
      </c>
      <c r="M870" s="24" t="str">
        <f>INDEX($C:$C,MATCH($L870,$E:$E,0))</f>
        <v>Basic</v>
      </c>
      <c r="N870" s="24" t="str">
        <f>INDEX($D:$D,MATCH($L870,$E:$E,0))</f>
        <v>Monthly</v>
      </c>
      <c r="O870" s="23" t="str">
        <f>INDEX('Step 2-12'!$W:$W,MATCH('Step 2-12'!$B870,'Step 2-12'!$R:$R,0))</f>
        <v>Other</v>
      </c>
      <c r="P870" s="23" t="str">
        <f>INDEX('Step 2-12'!$Z:$Z,MATCH('Step 2-12'!$B870,'Step 2-12'!$R:$R,0))</f>
        <v>Content</v>
      </c>
      <c r="AG870" t="s">
        <v>2662</v>
      </c>
      <c r="AH870" t="s">
        <v>1445</v>
      </c>
      <c r="AI870" t="s">
        <v>1446</v>
      </c>
      <c r="AJ870" s="1">
        <v>45614</v>
      </c>
      <c r="AK870" t="s">
        <v>50</v>
      </c>
      <c r="AL870" t="s">
        <v>51</v>
      </c>
      <c r="AM870">
        <v>1440</v>
      </c>
      <c r="AN870">
        <v>1180.8</v>
      </c>
      <c r="AO870" s="24" t="str">
        <f>INDEX('Step 2-12'!$Z:$Z,MATCH('Step 2-12'!$AH870,'Step 2-12'!$R:$R,0))</f>
        <v>Social Media</v>
      </c>
      <c r="AP870" s="24" t="str">
        <f>INDEX('Step 2-12'!$V:$V,MATCH('Step 2-12'!$AH870,'Step 2-12'!$R:$R,0))</f>
        <v>Europe</v>
      </c>
      <c r="AQ870" s="24" t="str">
        <f>INDEX('Step 2-12'!$W:$W,MATCH('Step 2-12'!$AH870,'Step 2-12'!$R:$R,0))</f>
        <v>Healthcare</v>
      </c>
      <c r="AR870" s="24" t="str">
        <f>INDEX('Step 2-12'!$X:$X,MATCH('Step 2-12'!$AH870,'Step 2-12'!$R:$R,0))</f>
        <v>SMBs</v>
      </c>
      <c r="AS870" s="23" t="str">
        <f>INDEX('Step 2-12'!$AA:$AA,MATCH('Step 2-12'!$AH870,'Step 2-12'!$R:$R,0))</f>
        <v>Basic</v>
      </c>
      <c r="AT870" s="23" t="str">
        <f>INDEX('Step 2-12'!$AB:$AB,MATCH('Step 2-12'!$AH870,'Step 2-12'!$R:$R,0))</f>
        <v>Monthly</v>
      </c>
      <c r="AU870" s="23" t="str">
        <f>INDEX($J$20:$J$1603,MATCH($AH870,$B$20:$B$1603,0))</f>
        <v/>
      </c>
    </row>
    <row r="871" spans="1:47" x14ac:dyDescent="0.25">
      <c r="A871" t="s">
        <v>971</v>
      </c>
      <c r="B871" t="s">
        <v>970</v>
      </c>
      <c r="C871" t="s">
        <v>17</v>
      </c>
      <c r="D871" t="s">
        <v>18</v>
      </c>
      <c r="E871" s="1">
        <v>44858</v>
      </c>
      <c r="F871" s="1">
        <v>44888</v>
      </c>
      <c r="G871" t="s">
        <v>19</v>
      </c>
      <c r="H871">
        <v>75</v>
      </c>
      <c r="I871" s="23" t="str">
        <f>IF(AND(E871&lt;=EOMONTH('Step 1'!$C$7,0),F871&gt;='Step 1'!$C$7),"Yes","No")</f>
        <v>No</v>
      </c>
      <c r="J871" s="23" t="str">
        <f>IF(I871="Yes",IF(COUNTIFS($B$21:$B871,B871,$I$21:$I871,"Yes")=1,"Yes",""),"")</f>
        <v/>
      </c>
      <c r="K871" s="23" t="str">
        <f>IF(J871="Yes",IF(COUNTIFS($B:$B,B871,$F:$F,"&gt;="&amp;'Step 1'!$C$8)&gt;0,"Retained","Churned"),"")</f>
        <v/>
      </c>
      <c r="L871" s="24">
        <f>_xlfn.MINIFS($E:$E,$B:$B,B871)</f>
        <v>44827</v>
      </c>
      <c r="M871" s="24" t="str">
        <f>INDEX($C:$C,MATCH($L871,$E:$E,0))</f>
        <v>Basic</v>
      </c>
      <c r="N871" s="24" t="str">
        <f>INDEX($D:$D,MATCH($L871,$E:$E,0))</f>
        <v>Monthly</v>
      </c>
      <c r="O871" s="23" t="str">
        <f>INDEX('Step 2-12'!$W:$W,MATCH('Step 2-12'!$B871,'Step 2-12'!$R:$R,0))</f>
        <v>Other</v>
      </c>
      <c r="P871" s="23" t="str">
        <f>INDEX('Step 2-12'!$Z:$Z,MATCH('Step 2-12'!$B871,'Step 2-12'!$R:$R,0))</f>
        <v>Content</v>
      </c>
      <c r="AG871" t="s">
        <v>2663</v>
      </c>
      <c r="AH871" t="s">
        <v>62</v>
      </c>
      <c r="AI871" t="s">
        <v>61</v>
      </c>
      <c r="AJ871" s="1">
        <v>44718</v>
      </c>
      <c r="AK871" t="s">
        <v>17</v>
      </c>
      <c r="AL871" t="s">
        <v>18</v>
      </c>
      <c r="AM871">
        <v>75</v>
      </c>
      <c r="AN871">
        <v>60</v>
      </c>
      <c r="AO871" s="24" t="str">
        <f>INDEX('Step 2-12'!$Z:$Z,MATCH('Step 2-12'!$AH871,'Step 2-12'!$R:$R,0))</f>
        <v>Social Media</v>
      </c>
      <c r="AP871" s="24" t="str">
        <f>INDEX('Step 2-12'!$V:$V,MATCH('Step 2-12'!$AH871,'Step 2-12'!$R:$R,0))</f>
        <v>Asia-Pacific</v>
      </c>
      <c r="AQ871" s="24" t="str">
        <f>INDEX('Step 2-12'!$W:$W,MATCH('Step 2-12'!$AH871,'Step 2-12'!$R:$R,0))</f>
        <v>Retail</v>
      </c>
      <c r="AR871" s="24" t="str">
        <f>INDEX('Step 2-12'!$X:$X,MATCH('Step 2-12'!$AH871,'Step 2-12'!$R:$R,0))</f>
        <v>Mid-Market</v>
      </c>
      <c r="AS871" s="23" t="str">
        <f>INDEX('Step 2-12'!$AA:$AA,MATCH('Step 2-12'!$AH871,'Step 2-12'!$R:$R,0))</f>
        <v>Basic</v>
      </c>
      <c r="AT871" s="23" t="str">
        <f>INDEX('Step 2-12'!$AB:$AB,MATCH('Step 2-12'!$AH871,'Step 2-12'!$R:$R,0))</f>
        <v>Monthly</v>
      </c>
      <c r="AU871" s="23" t="str">
        <f>INDEX($J$20:$J$1603,MATCH($AH871,$B$20:$B$1603,0))</f>
        <v/>
      </c>
    </row>
    <row r="872" spans="1:47" x14ac:dyDescent="0.25">
      <c r="A872" t="s">
        <v>972</v>
      </c>
      <c r="B872" t="s">
        <v>970</v>
      </c>
      <c r="C872" t="s">
        <v>17</v>
      </c>
      <c r="D872" t="s">
        <v>18</v>
      </c>
      <c r="E872" s="1">
        <v>44889</v>
      </c>
      <c r="F872" s="1">
        <v>44919</v>
      </c>
      <c r="G872" t="s">
        <v>19</v>
      </c>
      <c r="H872">
        <v>75</v>
      </c>
      <c r="I872" s="23" t="str">
        <f>IF(AND(E872&lt;=EOMONTH('Step 1'!$C$7,0),F872&gt;='Step 1'!$C$7),"Yes","No")</f>
        <v>No</v>
      </c>
      <c r="J872" s="23" t="str">
        <f>IF(I872="Yes",IF(COUNTIFS($B$21:$B872,B872,$I$21:$I872,"Yes")=1,"Yes",""),"")</f>
        <v/>
      </c>
      <c r="K872" s="23" t="str">
        <f>IF(J872="Yes",IF(COUNTIFS($B:$B,B872,$F:$F,"&gt;="&amp;'Step 1'!$C$8)&gt;0,"Retained","Churned"),"")</f>
        <v/>
      </c>
      <c r="L872" s="24">
        <f>_xlfn.MINIFS($E:$E,$B:$B,B872)</f>
        <v>44827</v>
      </c>
      <c r="M872" s="24" t="str">
        <f>INDEX($C:$C,MATCH($L872,$E:$E,0))</f>
        <v>Basic</v>
      </c>
      <c r="N872" s="24" t="str">
        <f>INDEX($D:$D,MATCH($L872,$E:$E,0))</f>
        <v>Monthly</v>
      </c>
      <c r="O872" s="23" t="str">
        <f>INDEX('Step 2-12'!$W:$W,MATCH('Step 2-12'!$B872,'Step 2-12'!$R:$R,0))</f>
        <v>Other</v>
      </c>
      <c r="P872" s="23" t="str">
        <f>INDEX('Step 2-12'!$Z:$Z,MATCH('Step 2-12'!$B872,'Step 2-12'!$R:$R,0))</f>
        <v>Content</v>
      </c>
      <c r="AG872" t="s">
        <v>2664</v>
      </c>
      <c r="AH872" t="s">
        <v>62</v>
      </c>
      <c r="AI872" t="s">
        <v>61</v>
      </c>
      <c r="AJ872" s="1">
        <v>44748</v>
      </c>
      <c r="AK872" t="s">
        <v>17</v>
      </c>
      <c r="AL872" t="s">
        <v>18</v>
      </c>
      <c r="AM872">
        <v>75</v>
      </c>
      <c r="AN872">
        <v>60</v>
      </c>
      <c r="AO872" s="24" t="str">
        <f>INDEX('Step 2-12'!$Z:$Z,MATCH('Step 2-12'!$AH872,'Step 2-12'!$R:$R,0))</f>
        <v>Social Media</v>
      </c>
      <c r="AP872" s="24" t="str">
        <f>INDEX('Step 2-12'!$V:$V,MATCH('Step 2-12'!$AH872,'Step 2-12'!$R:$R,0))</f>
        <v>Asia-Pacific</v>
      </c>
      <c r="AQ872" s="24" t="str">
        <f>INDEX('Step 2-12'!$W:$W,MATCH('Step 2-12'!$AH872,'Step 2-12'!$R:$R,0))</f>
        <v>Retail</v>
      </c>
      <c r="AR872" s="24" t="str">
        <f>INDEX('Step 2-12'!$X:$X,MATCH('Step 2-12'!$AH872,'Step 2-12'!$R:$R,0))</f>
        <v>Mid-Market</v>
      </c>
      <c r="AS872" s="23" t="str">
        <f>INDEX('Step 2-12'!$AA:$AA,MATCH('Step 2-12'!$AH872,'Step 2-12'!$R:$R,0))</f>
        <v>Basic</v>
      </c>
      <c r="AT872" s="23" t="str">
        <f>INDEX('Step 2-12'!$AB:$AB,MATCH('Step 2-12'!$AH872,'Step 2-12'!$R:$R,0))</f>
        <v>Monthly</v>
      </c>
      <c r="AU872" s="23" t="str">
        <f>INDEX($J$20:$J$1603,MATCH($AH872,$B$20:$B$1603,0))</f>
        <v/>
      </c>
    </row>
    <row r="873" spans="1:47" x14ac:dyDescent="0.25">
      <c r="A873" t="s">
        <v>973</v>
      </c>
      <c r="B873" t="s">
        <v>970</v>
      </c>
      <c r="C873" t="s">
        <v>17</v>
      </c>
      <c r="D873" t="s">
        <v>18</v>
      </c>
      <c r="E873" s="1">
        <v>44920</v>
      </c>
      <c r="F873" s="1">
        <v>44950</v>
      </c>
      <c r="G873" t="s">
        <v>73</v>
      </c>
      <c r="H873">
        <v>75</v>
      </c>
      <c r="I873" s="23" t="str">
        <f>IF(AND(E873&lt;=EOMONTH('Step 1'!$C$7,0),F873&gt;='Step 1'!$C$7),"Yes","No")</f>
        <v>Yes</v>
      </c>
      <c r="J873" s="23" t="str">
        <f>IF(I873="Yes",IF(COUNTIFS($B$21:$B873,B873,$I$21:$I873,"Yes")=1,"Yes",""),"")</f>
        <v>Yes</v>
      </c>
      <c r="K873" s="23" t="str">
        <f>IF(J873="Yes",IF(COUNTIFS($B:$B,B873,$F:$F,"&gt;="&amp;'Step 1'!$C$8)&gt;0,"Retained","Churned"),"")</f>
        <v>Churned</v>
      </c>
      <c r="L873" s="24">
        <f>_xlfn.MINIFS($E:$E,$B:$B,B873)</f>
        <v>44827</v>
      </c>
      <c r="M873" s="24" t="str">
        <f>INDEX($C:$C,MATCH($L873,$E:$E,0))</f>
        <v>Basic</v>
      </c>
      <c r="N873" s="24" t="str">
        <f>INDEX($D:$D,MATCH($L873,$E:$E,0))</f>
        <v>Monthly</v>
      </c>
      <c r="O873" s="23" t="str">
        <f>INDEX('Step 2-12'!$W:$W,MATCH('Step 2-12'!$B873,'Step 2-12'!$R:$R,0))</f>
        <v>Other</v>
      </c>
      <c r="P873" s="23" t="str">
        <f>INDEX('Step 2-12'!$Z:$Z,MATCH('Step 2-12'!$B873,'Step 2-12'!$R:$R,0))</f>
        <v>Content</v>
      </c>
      <c r="AG873" t="s">
        <v>2665</v>
      </c>
      <c r="AH873" t="s">
        <v>62</v>
      </c>
      <c r="AI873" t="s">
        <v>63</v>
      </c>
      <c r="AJ873" s="1">
        <v>44749</v>
      </c>
      <c r="AK873" t="s">
        <v>17</v>
      </c>
      <c r="AL873" t="s">
        <v>18</v>
      </c>
      <c r="AM873">
        <v>75</v>
      </c>
      <c r="AN873">
        <v>60</v>
      </c>
      <c r="AO873" s="24" t="str">
        <f>INDEX('Step 2-12'!$Z:$Z,MATCH('Step 2-12'!$AH873,'Step 2-12'!$R:$R,0))</f>
        <v>Social Media</v>
      </c>
      <c r="AP873" s="24" t="str">
        <f>INDEX('Step 2-12'!$V:$V,MATCH('Step 2-12'!$AH873,'Step 2-12'!$R:$R,0))</f>
        <v>Asia-Pacific</v>
      </c>
      <c r="AQ873" s="24" t="str">
        <f>INDEX('Step 2-12'!$W:$W,MATCH('Step 2-12'!$AH873,'Step 2-12'!$R:$R,0))</f>
        <v>Retail</v>
      </c>
      <c r="AR873" s="24" t="str">
        <f>INDEX('Step 2-12'!$X:$X,MATCH('Step 2-12'!$AH873,'Step 2-12'!$R:$R,0))</f>
        <v>Mid-Market</v>
      </c>
      <c r="AS873" s="23" t="str">
        <f>INDEX('Step 2-12'!$AA:$AA,MATCH('Step 2-12'!$AH873,'Step 2-12'!$R:$R,0))</f>
        <v>Basic</v>
      </c>
      <c r="AT873" s="23" t="str">
        <f>INDEX('Step 2-12'!$AB:$AB,MATCH('Step 2-12'!$AH873,'Step 2-12'!$R:$R,0))</f>
        <v>Monthly</v>
      </c>
      <c r="AU873" s="23" t="str">
        <f>INDEX($J$20:$J$1603,MATCH($AH873,$B$20:$B$1603,0))</f>
        <v/>
      </c>
    </row>
    <row r="874" spans="1:47" x14ac:dyDescent="0.25">
      <c r="A874" t="s">
        <v>974</v>
      </c>
      <c r="B874" t="s">
        <v>970</v>
      </c>
      <c r="C874" t="s">
        <v>50</v>
      </c>
      <c r="D874" t="s">
        <v>18</v>
      </c>
      <c r="E874" s="1">
        <v>44951</v>
      </c>
      <c r="F874" s="1">
        <v>44981</v>
      </c>
      <c r="G874" t="s">
        <v>19</v>
      </c>
      <c r="H874">
        <v>135</v>
      </c>
      <c r="I874" s="23" t="str">
        <f>IF(AND(E874&lt;=EOMONTH('Step 1'!$C$7,0),F874&gt;='Step 1'!$C$7),"Yes","No")</f>
        <v>Yes</v>
      </c>
      <c r="J874" s="23" t="str">
        <f>IF(I874="Yes",IF(COUNTIFS($B$21:$B874,B874,$I$21:$I874,"Yes")=1,"Yes",""),"")</f>
        <v/>
      </c>
      <c r="K874" s="23" t="str">
        <f>IF(J874="Yes",IF(COUNTIFS($B:$B,B874,$F:$F,"&gt;="&amp;'Step 1'!$C$8)&gt;0,"Retained","Churned"),"")</f>
        <v/>
      </c>
      <c r="L874" s="24">
        <f>_xlfn.MINIFS($E:$E,$B:$B,B874)</f>
        <v>44827</v>
      </c>
      <c r="M874" s="24" t="str">
        <f>INDEX($C:$C,MATCH($L874,$E:$E,0))</f>
        <v>Basic</v>
      </c>
      <c r="N874" s="24" t="str">
        <f>INDEX($D:$D,MATCH($L874,$E:$E,0))</f>
        <v>Monthly</v>
      </c>
      <c r="O874" s="23" t="str">
        <f>INDEX('Step 2-12'!$W:$W,MATCH('Step 2-12'!$B874,'Step 2-12'!$R:$R,0))</f>
        <v>Other</v>
      </c>
      <c r="P874" s="23" t="str">
        <f>INDEX('Step 2-12'!$Z:$Z,MATCH('Step 2-12'!$B874,'Step 2-12'!$R:$R,0))</f>
        <v>Content</v>
      </c>
      <c r="AG874" t="s">
        <v>2666</v>
      </c>
      <c r="AH874" t="s">
        <v>1021</v>
      </c>
      <c r="AI874" t="s">
        <v>1020</v>
      </c>
      <c r="AJ874" s="1">
        <v>45108</v>
      </c>
      <c r="AK874" t="s">
        <v>17</v>
      </c>
      <c r="AL874" t="s">
        <v>18</v>
      </c>
      <c r="AM874">
        <v>75</v>
      </c>
      <c r="AN874">
        <v>60</v>
      </c>
      <c r="AO874" s="24" t="str">
        <f>INDEX('Step 2-12'!$Z:$Z,MATCH('Step 2-12'!$AH874,'Step 2-12'!$R:$R,0))</f>
        <v>Affiliate</v>
      </c>
      <c r="AP874" s="24" t="str">
        <f>INDEX('Step 2-12'!$V:$V,MATCH('Step 2-12'!$AH874,'Step 2-12'!$R:$R,0))</f>
        <v>Europe</v>
      </c>
      <c r="AQ874" s="24" t="str">
        <f>INDEX('Step 2-12'!$W:$W,MATCH('Step 2-12'!$AH874,'Step 2-12'!$R:$R,0))</f>
        <v>Retail</v>
      </c>
      <c r="AR874" s="24" t="str">
        <f>INDEX('Step 2-12'!$X:$X,MATCH('Step 2-12'!$AH874,'Step 2-12'!$R:$R,0))</f>
        <v>Mid-Market</v>
      </c>
      <c r="AS874" s="23" t="str">
        <f>INDEX('Step 2-12'!$AA:$AA,MATCH('Step 2-12'!$AH874,'Step 2-12'!$R:$R,0))</f>
        <v>Pro</v>
      </c>
      <c r="AT874" s="23" t="str">
        <f>INDEX('Step 2-12'!$AB:$AB,MATCH('Step 2-12'!$AH874,'Step 2-12'!$R:$R,0))</f>
        <v>Monthly</v>
      </c>
      <c r="AU874" s="23" t="str">
        <f>INDEX($J$20:$J$1603,MATCH($AH874,$B$20:$B$1603,0))</f>
        <v/>
      </c>
    </row>
    <row r="875" spans="1:47" x14ac:dyDescent="0.25">
      <c r="A875" t="s">
        <v>975</v>
      </c>
      <c r="B875" t="s">
        <v>970</v>
      </c>
      <c r="C875" t="s">
        <v>50</v>
      </c>
      <c r="D875" t="s">
        <v>18</v>
      </c>
      <c r="E875" s="1">
        <v>44982</v>
      </c>
      <c r="F875" s="1">
        <v>45012</v>
      </c>
      <c r="G875" t="s">
        <v>19</v>
      </c>
      <c r="H875">
        <v>135</v>
      </c>
      <c r="I875" s="23" t="str">
        <f>IF(AND(E875&lt;=EOMONTH('Step 1'!$C$7,0),F875&gt;='Step 1'!$C$7),"Yes","No")</f>
        <v>No</v>
      </c>
      <c r="J875" s="23" t="str">
        <f>IF(I875="Yes",IF(COUNTIFS($B$21:$B875,B875,$I$21:$I875,"Yes")=1,"Yes",""),"")</f>
        <v/>
      </c>
      <c r="K875" s="23" t="str">
        <f>IF(J875="Yes",IF(COUNTIFS($B:$B,B875,$F:$F,"&gt;="&amp;'Step 1'!$C$8)&gt;0,"Retained","Churned"),"")</f>
        <v/>
      </c>
      <c r="L875" s="24">
        <f>_xlfn.MINIFS($E:$E,$B:$B,B875)</f>
        <v>44827</v>
      </c>
      <c r="M875" s="24" t="str">
        <f>INDEX($C:$C,MATCH($L875,$E:$E,0))</f>
        <v>Basic</v>
      </c>
      <c r="N875" s="24" t="str">
        <f>INDEX($D:$D,MATCH($L875,$E:$E,0))</f>
        <v>Monthly</v>
      </c>
      <c r="O875" s="23" t="str">
        <f>INDEX('Step 2-12'!$W:$W,MATCH('Step 2-12'!$B875,'Step 2-12'!$R:$R,0))</f>
        <v>Other</v>
      </c>
      <c r="P875" s="23" t="str">
        <f>INDEX('Step 2-12'!$Z:$Z,MATCH('Step 2-12'!$B875,'Step 2-12'!$R:$R,0))</f>
        <v>Content</v>
      </c>
      <c r="AG875" t="s">
        <v>2667</v>
      </c>
      <c r="AH875" t="s">
        <v>1021</v>
      </c>
      <c r="AI875" t="s">
        <v>1022</v>
      </c>
      <c r="AJ875" s="1">
        <v>45139</v>
      </c>
      <c r="AK875" t="s">
        <v>17</v>
      </c>
      <c r="AL875" t="s">
        <v>18</v>
      </c>
      <c r="AM875">
        <v>75</v>
      </c>
      <c r="AN875">
        <v>60</v>
      </c>
      <c r="AO875" s="24" t="str">
        <f>INDEX('Step 2-12'!$Z:$Z,MATCH('Step 2-12'!$AH875,'Step 2-12'!$R:$R,0))</f>
        <v>Affiliate</v>
      </c>
      <c r="AP875" s="24" t="str">
        <f>INDEX('Step 2-12'!$V:$V,MATCH('Step 2-12'!$AH875,'Step 2-12'!$R:$R,0))</f>
        <v>Europe</v>
      </c>
      <c r="AQ875" s="24" t="str">
        <f>INDEX('Step 2-12'!$W:$W,MATCH('Step 2-12'!$AH875,'Step 2-12'!$R:$R,0))</f>
        <v>Retail</v>
      </c>
      <c r="AR875" s="24" t="str">
        <f>INDEX('Step 2-12'!$X:$X,MATCH('Step 2-12'!$AH875,'Step 2-12'!$R:$R,0))</f>
        <v>Mid-Market</v>
      </c>
      <c r="AS875" s="23" t="str">
        <f>INDEX('Step 2-12'!$AA:$AA,MATCH('Step 2-12'!$AH875,'Step 2-12'!$R:$R,0))</f>
        <v>Pro</v>
      </c>
      <c r="AT875" s="23" t="str">
        <f>INDEX('Step 2-12'!$AB:$AB,MATCH('Step 2-12'!$AH875,'Step 2-12'!$R:$R,0))</f>
        <v>Monthly</v>
      </c>
      <c r="AU875" s="23" t="str">
        <f>INDEX($J$20:$J$1603,MATCH($AH875,$B$20:$B$1603,0))</f>
        <v/>
      </c>
    </row>
    <row r="876" spans="1:47" x14ac:dyDescent="0.25">
      <c r="A876" t="s">
        <v>976</v>
      </c>
      <c r="B876" t="s">
        <v>970</v>
      </c>
      <c r="C876" t="s">
        <v>50</v>
      </c>
      <c r="D876" t="s">
        <v>18</v>
      </c>
      <c r="E876" s="1">
        <v>45013</v>
      </c>
      <c r="F876" s="1">
        <v>45036</v>
      </c>
      <c r="G876" t="s">
        <v>47</v>
      </c>
      <c r="H876">
        <v>135</v>
      </c>
      <c r="I876" s="23" t="str">
        <f>IF(AND(E876&lt;=EOMONTH('Step 1'!$C$7,0),F876&gt;='Step 1'!$C$7),"Yes","No")</f>
        <v>No</v>
      </c>
      <c r="J876" s="23" t="str">
        <f>IF(I876="Yes",IF(COUNTIFS($B$21:$B876,B876,$I$21:$I876,"Yes")=1,"Yes",""),"")</f>
        <v/>
      </c>
      <c r="K876" s="23" t="str">
        <f>IF(J876="Yes",IF(COUNTIFS($B:$B,B876,$F:$F,"&gt;="&amp;'Step 1'!$C$8)&gt;0,"Retained","Churned"),"")</f>
        <v/>
      </c>
      <c r="L876" s="24">
        <f>_xlfn.MINIFS($E:$E,$B:$B,B876)</f>
        <v>44827</v>
      </c>
      <c r="M876" s="24" t="str">
        <f>INDEX($C:$C,MATCH($L876,$E:$E,0))</f>
        <v>Basic</v>
      </c>
      <c r="N876" s="24" t="str">
        <f>INDEX($D:$D,MATCH($L876,$E:$E,0))</f>
        <v>Monthly</v>
      </c>
      <c r="O876" s="23" t="str">
        <f>INDEX('Step 2-12'!$W:$W,MATCH('Step 2-12'!$B876,'Step 2-12'!$R:$R,0))</f>
        <v>Other</v>
      </c>
      <c r="P876" s="23" t="str">
        <f>INDEX('Step 2-12'!$Z:$Z,MATCH('Step 2-12'!$B876,'Step 2-12'!$R:$R,0))</f>
        <v>Content</v>
      </c>
      <c r="AG876" t="s">
        <v>2668</v>
      </c>
      <c r="AH876" t="s">
        <v>1021</v>
      </c>
      <c r="AI876" t="s">
        <v>1023</v>
      </c>
      <c r="AJ876" s="1">
        <v>45170</v>
      </c>
      <c r="AK876" t="s">
        <v>17</v>
      </c>
      <c r="AL876" t="s">
        <v>18</v>
      </c>
      <c r="AM876">
        <v>75</v>
      </c>
      <c r="AN876">
        <v>60</v>
      </c>
      <c r="AO876" s="24" t="str">
        <f>INDEX('Step 2-12'!$Z:$Z,MATCH('Step 2-12'!$AH876,'Step 2-12'!$R:$R,0))</f>
        <v>Affiliate</v>
      </c>
      <c r="AP876" s="24" t="str">
        <f>INDEX('Step 2-12'!$V:$V,MATCH('Step 2-12'!$AH876,'Step 2-12'!$R:$R,0))</f>
        <v>Europe</v>
      </c>
      <c r="AQ876" s="24" t="str">
        <f>INDEX('Step 2-12'!$W:$W,MATCH('Step 2-12'!$AH876,'Step 2-12'!$R:$R,0))</f>
        <v>Retail</v>
      </c>
      <c r="AR876" s="24" t="str">
        <f>INDEX('Step 2-12'!$X:$X,MATCH('Step 2-12'!$AH876,'Step 2-12'!$R:$R,0))</f>
        <v>Mid-Market</v>
      </c>
      <c r="AS876" s="23" t="str">
        <f>INDEX('Step 2-12'!$AA:$AA,MATCH('Step 2-12'!$AH876,'Step 2-12'!$R:$R,0))</f>
        <v>Pro</v>
      </c>
      <c r="AT876" s="23" t="str">
        <f>INDEX('Step 2-12'!$AB:$AB,MATCH('Step 2-12'!$AH876,'Step 2-12'!$R:$R,0))</f>
        <v>Monthly</v>
      </c>
      <c r="AU876" s="23" t="str">
        <f>INDEX($J$20:$J$1603,MATCH($AH876,$B$20:$B$1603,0))</f>
        <v/>
      </c>
    </row>
    <row r="877" spans="1:47" x14ac:dyDescent="0.25">
      <c r="A877" t="s">
        <v>977</v>
      </c>
      <c r="B877" t="s">
        <v>978</v>
      </c>
      <c r="C877" t="s">
        <v>17</v>
      </c>
      <c r="D877" t="s">
        <v>18</v>
      </c>
      <c r="E877" s="1">
        <v>44699</v>
      </c>
      <c r="F877" s="1">
        <v>44729</v>
      </c>
      <c r="G877" t="s">
        <v>19</v>
      </c>
      <c r="H877">
        <v>75</v>
      </c>
      <c r="I877" s="23" t="str">
        <f>IF(AND(E877&lt;=EOMONTH('Step 1'!$C$7,0),F877&gt;='Step 1'!$C$7),"Yes","No")</f>
        <v>No</v>
      </c>
      <c r="J877" s="23" t="str">
        <f>IF(I877="Yes",IF(COUNTIFS($B$21:$B877,B877,$I$21:$I877,"Yes")=1,"Yes",""),"")</f>
        <v/>
      </c>
      <c r="K877" s="23" t="str">
        <f>IF(J877="Yes",IF(COUNTIFS($B:$B,B877,$F:$F,"&gt;="&amp;'Step 1'!$C$8)&gt;0,"Retained","Churned"),"")</f>
        <v/>
      </c>
      <c r="L877" s="24">
        <f>_xlfn.MINIFS($E:$E,$B:$B,B877)</f>
        <v>44699</v>
      </c>
      <c r="M877" s="24" t="str">
        <f>INDEX($C:$C,MATCH($L877,$E:$E,0))</f>
        <v>Basic</v>
      </c>
      <c r="N877" s="24" t="str">
        <f>INDEX($D:$D,MATCH($L877,$E:$E,0))</f>
        <v>Monthly</v>
      </c>
      <c r="O877" s="23" t="str">
        <f>INDEX('Step 2-12'!$W:$W,MATCH('Step 2-12'!$B877,'Step 2-12'!$R:$R,0))</f>
        <v>Healthcare</v>
      </c>
      <c r="P877" s="23" t="str">
        <f>INDEX('Step 2-12'!$Z:$Z,MATCH('Step 2-12'!$B877,'Step 2-12'!$R:$R,0))</f>
        <v>Paid Search</v>
      </c>
      <c r="AG877" t="s">
        <v>2669</v>
      </c>
      <c r="AH877" t="s">
        <v>1021</v>
      </c>
      <c r="AI877" t="s">
        <v>1023</v>
      </c>
      <c r="AJ877" s="1">
        <v>45200</v>
      </c>
      <c r="AK877" t="s">
        <v>17</v>
      </c>
      <c r="AL877" t="s">
        <v>18</v>
      </c>
      <c r="AM877">
        <v>75</v>
      </c>
      <c r="AN877">
        <v>60</v>
      </c>
      <c r="AO877" s="24" t="str">
        <f>INDEX('Step 2-12'!$Z:$Z,MATCH('Step 2-12'!$AH877,'Step 2-12'!$R:$R,0))</f>
        <v>Affiliate</v>
      </c>
      <c r="AP877" s="24" t="str">
        <f>INDEX('Step 2-12'!$V:$V,MATCH('Step 2-12'!$AH877,'Step 2-12'!$R:$R,0))</f>
        <v>Europe</v>
      </c>
      <c r="AQ877" s="24" t="str">
        <f>INDEX('Step 2-12'!$W:$W,MATCH('Step 2-12'!$AH877,'Step 2-12'!$R:$R,0))</f>
        <v>Retail</v>
      </c>
      <c r="AR877" s="24" t="str">
        <f>INDEX('Step 2-12'!$X:$X,MATCH('Step 2-12'!$AH877,'Step 2-12'!$R:$R,0))</f>
        <v>Mid-Market</v>
      </c>
      <c r="AS877" s="23" t="str">
        <f>INDEX('Step 2-12'!$AA:$AA,MATCH('Step 2-12'!$AH877,'Step 2-12'!$R:$R,0))</f>
        <v>Pro</v>
      </c>
      <c r="AT877" s="23" t="str">
        <f>INDEX('Step 2-12'!$AB:$AB,MATCH('Step 2-12'!$AH877,'Step 2-12'!$R:$R,0))</f>
        <v>Monthly</v>
      </c>
      <c r="AU877" s="23" t="str">
        <f>INDEX($J$20:$J$1603,MATCH($AH877,$B$20:$B$1603,0))</f>
        <v/>
      </c>
    </row>
    <row r="878" spans="1:47" x14ac:dyDescent="0.25">
      <c r="A878" t="s">
        <v>979</v>
      </c>
      <c r="B878" t="s">
        <v>978</v>
      </c>
      <c r="C878" t="s">
        <v>17</v>
      </c>
      <c r="D878" t="s">
        <v>18</v>
      </c>
      <c r="E878" s="1">
        <v>44730</v>
      </c>
      <c r="F878" s="1">
        <v>44760</v>
      </c>
      <c r="G878" t="s">
        <v>19</v>
      </c>
      <c r="H878">
        <v>75</v>
      </c>
      <c r="I878" s="23" t="str">
        <f>IF(AND(E878&lt;=EOMONTH('Step 1'!$C$7,0),F878&gt;='Step 1'!$C$7),"Yes","No")</f>
        <v>No</v>
      </c>
      <c r="J878" s="23" t="str">
        <f>IF(I878="Yes",IF(COUNTIFS($B$21:$B878,B878,$I$21:$I878,"Yes")=1,"Yes",""),"")</f>
        <v/>
      </c>
      <c r="K878" s="23" t="str">
        <f>IF(J878="Yes",IF(COUNTIFS($B:$B,B878,$F:$F,"&gt;="&amp;'Step 1'!$C$8)&gt;0,"Retained","Churned"),"")</f>
        <v/>
      </c>
      <c r="L878" s="24">
        <f>_xlfn.MINIFS($E:$E,$B:$B,B878)</f>
        <v>44699</v>
      </c>
      <c r="M878" s="24" t="str">
        <f>INDEX($C:$C,MATCH($L878,$E:$E,0))</f>
        <v>Basic</v>
      </c>
      <c r="N878" s="24" t="str">
        <f>INDEX($D:$D,MATCH($L878,$E:$E,0))</f>
        <v>Monthly</v>
      </c>
      <c r="O878" s="23" t="str">
        <f>INDEX('Step 2-12'!$W:$W,MATCH('Step 2-12'!$B878,'Step 2-12'!$R:$R,0))</f>
        <v>Healthcare</v>
      </c>
      <c r="P878" s="23" t="str">
        <f>INDEX('Step 2-12'!$Z:$Z,MATCH('Step 2-12'!$B878,'Step 2-12'!$R:$R,0))</f>
        <v>Paid Search</v>
      </c>
      <c r="AG878" t="s">
        <v>2670</v>
      </c>
      <c r="AH878" t="s">
        <v>1021</v>
      </c>
      <c r="AI878" t="s">
        <v>1024</v>
      </c>
      <c r="AJ878" s="1">
        <v>45201</v>
      </c>
      <c r="AK878" t="s">
        <v>17</v>
      </c>
      <c r="AL878" t="s">
        <v>18</v>
      </c>
      <c r="AM878">
        <v>75</v>
      </c>
      <c r="AN878">
        <v>60</v>
      </c>
      <c r="AO878" s="24" t="str">
        <f>INDEX('Step 2-12'!$Z:$Z,MATCH('Step 2-12'!$AH878,'Step 2-12'!$R:$R,0))</f>
        <v>Affiliate</v>
      </c>
      <c r="AP878" s="24" t="str">
        <f>INDEX('Step 2-12'!$V:$V,MATCH('Step 2-12'!$AH878,'Step 2-12'!$R:$R,0))</f>
        <v>Europe</v>
      </c>
      <c r="AQ878" s="24" t="str">
        <f>INDEX('Step 2-12'!$W:$W,MATCH('Step 2-12'!$AH878,'Step 2-12'!$R:$R,0))</f>
        <v>Retail</v>
      </c>
      <c r="AR878" s="24" t="str">
        <f>INDEX('Step 2-12'!$X:$X,MATCH('Step 2-12'!$AH878,'Step 2-12'!$R:$R,0))</f>
        <v>Mid-Market</v>
      </c>
      <c r="AS878" s="23" t="str">
        <f>INDEX('Step 2-12'!$AA:$AA,MATCH('Step 2-12'!$AH878,'Step 2-12'!$R:$R,0))</f>
        <v>Pro</v>
      </c>
      <c r="AT878" s="23" t="str">
        <f>INDEX('Step 2-12'!$AB:$AB,MATCH('Step 2-12'!$AH878,'Step 2-12'!$R:$R,0))</f>
        <v>Monthly</v>
      </c>
      <c r="AU878" s="23" t="str">
        <f>INDEX($J$20:$J$1603,MATCH($AH878,$B$20:$B$1603,0))</f>
        <v/>
      </c>
    </row>
    <row r="879" spans="1:47" x14ac:dyDescent="0.25">
      <c r="A879" t="s">
        <v>980</v>
      </c>
      <c r="B879" t="s">
        <v>978</v>
      </c>
      <c r="C879" t="s">
        <v>17</v>
      </c>
      <c r="D879" t="s">
        <v>18</v>
      </c>
      <c r="E879" s="1">
        <v>44761</v>
      </c>
      <c r="F879" s="1">
        <v>44791</v>
      </c>
      <c r="G879" t="s">
        <v>19</v>
      </c>
      <c r="H879">
        <v>75</v>
      </c>
      <c r="I879" s="23" t="str">
        <f>IF(AND(E879&lt;=EOMONTH('Step 1'!$C$7,0),F879&gt;='Step 1'!$C$7),"Yes","No")</f>
        <v>No</v>
      </c>
      <c r="J879" s="23" t="str">
        <f>IF(I879="Yes",IF(COUNTIFS($B$21:$B879,B879,$I$21:$I879,"Yes")=1,"Yes",""),"")</f>
        <v/>
      </c>
      <c r="K879" s="23" t="str">
        <f>IF(J879="Yes",IF(COUNTIFS($B:$B,B879,$F:$F,"&gt;="&amp;'Step 1'!$C$8)&gt;0,"Retained","Churned"),"")</f>
        <v/>
      </c>
      <c r="L879" s="24">
        <f>_xlfn.MINIFS($E:$E,$B:$B,B879)</f>
        <v>44699</v>
      </c>
      <c r="M879" s="24" t="str">
        <f>INDEX($C:$C,MATCH($L879,$E:$E,0))</f>
        <v>Basic</v>
      </c>
      <c r="N879" s="24" t="str">
        <f>INDEX($D:$D,MATCH($L879,$E:$E,0))</f>
        <v>Monthly</v>
      </c>
      <c r="O879" s="23" t="str">
        <f>INDEX('Step 2-12'!$W:$W,MATCH('Step 2-12'!$B879,'Step 2-12'!$R:$R,0))</f>
        <v>Healthcare</v>
      </c>
      <c r="P879" s="23" t="str">
        <f>INDEX('Step 2-12'!$Z:$Z,MATCH('Step 2-12'!$B879,'Step 2-12'!$R:$R,0))</f>
        <v>Paid Search</v>
      </c>
      <c r="AG879" t="s">
        <v>2671</v>
      </c>
      <c r="AH879" t="s">
        <v>1021</v>
      </c>
      <c r="AI879" t="s">
        <v>1025</v>
      </c>
      <c r="AJ879" s="1">
        <v>45232</v>
      </c>
      <c r="AK879" t="s">
        <v>17</v>
      </c>
      <c r="AL879" t="s">
        <v>18</v>
      </c>
      <c r="AM879">
        <v>75</v>
      </c>
      <c r="AN879">
        <v>60</v>
      </c>
      <c r="AO879" s="24" t="str">
        <f>INDEX('Step 2-12'!$Z:$Z,MATCH('Step 2-12'!$AH879,'Step 2-12'!$R:$R,0))</f>
        <v>Affiliate</v>
      </c>
      <c r="AP879" s="24" t="str">
        <f>INDEX('Step 2-12'!$V:$V,MATCH('Step 2-12'!$AH879,'Step 2-12'!$R:$R,0))</f>
        <v>Europe</v>
      </c>
      <c r="AQ879" s="24" t="str">
        <f>INDEX('Step 2-12'!$W:$W,MATCH('Step 2-12'!$AH879,'Step 2-12'!$R:$R,0))</f>
        <v>Retail</v>
      </c>
      <c r="AR879" s="24" t="str">
        <f>INDEX('Step 2-12'!$X:$X,MATCH('Step 2-12'!$AH879,'Step 2-12'!$R:$R,0))</f>
        <v>Mid-Market</v>
      </c>
      <c r="AS879" s="23" t="str">
        <f>INDEX('Step 2-12'!$AA:$AA,MATCH('Step 2-12'!$AH879,'Step 2-12'!$R:$R,0))</f>
        <v>Pro</v>
      </c>
      <c r="AT879" s="23" t="str">
        <f>INDEX('Step 2-12'!$AB:$AB,MATCH('Step 2-12'!$AH879,'Step 2-12'!$R:$R,0))</f>
        <v>Monthly</v>
      </c>
      <c r="AU879" s="23" t="str">
        <f>INDEX($J$20:$J$1603,MATCH($AH879,$B$20:$B$1603,0))</f>
        <v/>
      </c>
    </row>
    <row r="880" spans="1:47" x14ac:dyDescent="0.25">
      <c r="A880" t="s">
        <v>981</v>
      </c>
      <c r="B880" t="s">
        <v>978</v>
      </c>
      <c r="C880" t="s">
        <v>17</v>
      </c>
      <c r="D880" t="s">
        <v>18</v>
      </c>
      <c r="E880" s="1">
        <v>44792</v>
      </c>
      <c r="F880" s="1">
        <v>44822</v>
      </c>
      <c r="G880" t="s">
        <v>19</v>
      </c>
      <c r="H880">
        <v>75</v>
      </c>
      <c r="I880" s="23" t="str">
        <f>IF(AND(E880&lt;=EOMONTH('Step 1'!$C$7,0),F880&gt;='Step 1'!$C$7),"Yes","No")</f>
        <v>No</v>
      </c>
      <c r="J880" s="23" t="str">
        <f>IF(I880="Yes",IF(COUNTIFS($B$21:$B880,B880,$I$21:$I880,"Yes")=1,"Yes",""),"")</f>
        <v/>
      </c>
      <c r="K880" s="23" t="str">
        <f>IF(J880="Yes",IF(COUNTIFS($B:$B,B880,$F:$F,"&gt;="&amp;'Step 1'!$C$8)&gt;0,"Retained","Churned"),"")</f>
        <v/>
      </c>
      <c r="L880" s="24">
        <f>_xlfn.MINIFS($E:$E,$B:$B,B880)</f>
        <v>44699</v>
      </c>
      <c r="M880" s="24" t="str">
        <f>INDEX($C:$C,MATCH($L880,$E:$E,0))</f>
        <v>Basic</v>
      </c>
      <c r="N880" s="24" t="str">
        <f>INDEX($D:$D,MATCH($L880,$E:$E,0))</f>
        <v>Monthly</v>
      </c>
      <c r="O880" s="23" t="str">
        <f>INDEX('Step 2-12'!$W:$W,MATCH('Step 2-12'!$B880,'Step 2-12'!$R:$R,0))</f>
        <v>Healthcare</v>
      </c>
      <c r="P880" s="23" t="str">
        <f>INDEX('Step 2-12'!$Z:$Z,MATCH('Step 2-12'!$B880,'Step 2-12'!$R:$R,0))</f>
        <v>Paid Search</v>
      </c>
      <c r="AG880" t="s">
        <v>2672</v>
      </c>
      <c r="AH880" t="s">
        <v>1021</v>
      </c>
      <c r="AI880" t="s">
        <v>1025</v>
      </c>
      <c r="AJ880" s="1">
        <v>45262</v>
      </c>
      <c r="AK880" t="s">
        <v>17</v>
      </c>
      <c r="AL880" t="s">
        <v>18</v>
      </c>
      <c r="AM880">
        <v>75</v>
      </c>
      <c r="AN880">
        <v>60</v>
      </c>
      <c r="AO880" s="24" t="str">
        <f>INDEX('Step 2-12'!$Z:$Z,MATCH('Step 2-12'!$AH880,'Step 2-12'!$R:$R,0))</f>
        <v>Affiliate</v>
      </c>
      <c r="AP880" s="24" t="str">
        <f>INDEX('Step 2-12'!$V:$V,MATCH('Step 2-12'!$AH880,'Step 2-12'!$R:$R,0))</f>
        <v>Europe</v>
      </c>
      <c r="AQ880" s="24" t="str">
        <f>INDEX('Step 2-12'!$W:$W,MATCH('Step 2-12'!$AH880,'Step 2-12'!$R:$R,0))</f>
        <v>Retail</v>
      </c>
      <c r="AR880" s="24" t="str">
        <f>INDEX('Step 2-12'!$X:$X,MATCH('Step 2-12'!$AH880,'Step 2-12'!$R:$R,0))</f>
        <v>Mid-Market</v>
      </c>
      <c r="AS880" s="23" t="str">
        <f>INDEX('Step 2-12'!$AA:$AA,MATCH('Step 2-12'!$AH880,'Step 2-12'!$R:$R,0))</f>
        <v>Pro</v>
      </c>
      <c r="AT880" s="23" t="str">
        <f>INDEX('Step 2-12'!$AB:$AB,MATCH('Step 2-12'!$AH880,'Step 2-12'!$R:$R,0))</f>
        <v>Monthly</v>
      </c>
      <c r="AU880" s="23" t="str">
        <f>INDEX($J$20:$J$1603,MATCH($AH880,$B$20:$B$1603,0))</f>
        <v/>
      </c>
    </row>
    <row r="881" spans="1:47" x14ac:dyDescent="0.25">
      <c r="A881" t="s">
        <v>982</v>
      </c>
      <c r="B881" t="s">
        <v>978</v>
      </c>
      <c r="C881" t="s">
        <v>17</v>
      </c>
      <c r="D881" t="s">
        <v>18</v>
      </c>
      <c r="E881" s="1">
        <v>44823</v>
      </c>
      <c r="F881" s="1">
        <v>44853</v>
      </c>
      <c r="G881" t="s">
        <v>19</v>
      </c>
      <c r="H881">
        <v>75</v>
      </c>
      <c r="I881" s="23" t="str">
        <f>IF(AND(E881&lt;=EOMONTH('Step 1'!$C$7,0),F881&gt;='Step 1'!$C$7),"Yes","No")</f>
        <v>No</v>
      </c>
      <c r="J881" s="23" t="str">
        <f>IF(I881="Yes",IF(COUNTIFS($B$21:$B881,B881,$I$21:$I881,"Yes")=1,"Yes",""),"")</f>
        <v/>
      </c>
      <c r="K881" s="23" t="str">
        <f>IF(J881="Yes",IF(COUNTIFS($B:$B,B881,$F:$F,"&gt;="&amp;'Step 1'!$C$8)&gt;0,"Retained","Churned"),"")</f>
        <v/>
      </c>
      <c r="L881" s="24">
        <f>_xlfn.MINIFS($E:$E,$B:$B,B881)</f>
        <v>44699</v>
      </c>
      <c r="M881" s="24" t="str">
        <f>INDEX($C:$C,MATCH($L881,$E:$E,0))</f>
        <v>Basic</v>
      </c>
      <c r="N881" s="24" t="str">
        <f>INDEX($D:$D,MATCH($L881,$E:$E,0))</f>
        <v>Monthly</v>
      </c>
      <c r="O881" s="23" t="str">
        <f>INDEX('Step 2-12'!$W:$W,MATCH('Step 2-12'!$B881,'Step 2-12'!$R:$R,0))</f>
        <v>Healthcare</v>
      </c>
      <c r="P881" s="23" t="str">
        <f>INDEX('Step 2-12'!$Z:$Z,MATCH('Step 2-12'!$B881,'Step 2-12'!$R:$R,0))</f>
        <v>Paid Search</v>
      </c>
      <c r="AG881" t="s">
        <v>2673</v>
      </c>
      <c r="AH881" t="s">
        <v>1021</v>
      </c>
      <c r="AI881" t="s">
        <v>1026</v>
      </c>
      <c r="AJ881" s="1">
        <v>45263</v>
      </c>
      <c r="AK881" t="s">
        <v>17</v>
      </c>
      <c r="AL881" t="s">
        <v>18</v>
      </c>
      <c r="AM881">
        <v>75</v>
      </c>
      <c r="AN881">
        <v>60</v>
      </c>
      <c r="AO881" s="24" t="str">
        <f>INDEX('Step 2-12'!$Z:$Z,MATCH('Step 2-12'!$AH881,'Step 2-12'!$R:$R,0))</f>
        <v>Affiliate</v>
      </c>
      <c r="AP881" s="24" t="str">
        <f>INDEX('Step 2-12'!$V:$V,MATCH('Step 2-12'!$AH881,'Step 2-12'!$R:$R,0))</f>
        <v>Europe</v>
      </c>
      <c r="AQ881" s="24" t="str">
        <f>INDEX('Step 2-12'!$W:$W,MATCH('Step 2-12'!$AH881,'Step 2-12'!$R:$R,0))</f>
        <v>Retail</v>
      </c>
      <c r="AR881" s="24" t="str">
        <f>INDEX('Step 2-12'!$X:$X,MATCH('Step 2-12'!$AH881,'Step 2-12'!$R:$R,0))</f>
        <v>Mid-Market</v>
      </c>
      <c r="AS881" s="23" t="str">
        <f>INDEX('Step 2-12'!$AA:$AA,MATCH('Step 2-12'!$AH881,'Step 2-12'!$R:$R,0))</f>
        <v>Pro</v>
      </c>
      <c r="AT881" s="23" t="str">
        <f>INDEX('Step 2-12'!$AB:$AB,MATCH('Step 2-12'!$AH881,'Step 2-12'!$R:$R,0))</f>
        <v>Monthly</v>
      </c>
      <c r="AU881" s="23" t="str">
        <f>INDEX($J$20:$J$1603,MATCH($AH881,$B$20:$B$1603,0))</f>
        <v/>
      </c>
    </row>
    <row r="882" spans="1:47" x14ac:dyDescent="0.25">
      <c r="A882" t="s">
        <v>983</v>
      </c>
      <c r="B882" t="s">
        <v>978</v>
      </c>
      <c r="C882" t="s">
        <v>17</v>
      </c>
      <c r="D882" t="s">
        <v>18</v>
      </c>
      <c r="E882" s="1">
        <v>44854</v>
      </c>
      <c r="F882" s="1">
        <v>44875</v>
      </c>
      <c r="G882" t="s">
        <v>47</v>
      </c>
      <c r="H882">
        <v>75</v>
      </c>
      <c r="I882" s="23" t="str">
        <f>IF(AND(E882&lt;=EOMONTH('Step 1'!$C$7,0),F882&gt;='Step 1'!$C$7),"Yes","No")</f>
        <v>No</v>
      </c>
      <c r="J882" s="23" t="str">
        <f>IF(I882="Yes",IF(COUNTIFS($B$21:$B882,B882,$I$21:$I882,"Yes")=1,"Yes",""),"")</f>
        <v/>
      </c>
      <c r="K882" s="23" t="str">
        <f>IF(J882="Yes",IF(COUNTIFS($B:$B,B882,$F:$F,"&gt;="&amp;'Step 1'!$C$8)&gt;0,"Retained","Churned"),"")</f>
        <v/>
      </c>
      <c r="L882" s="24">
        <f>_xlfn.MINIFS($E:$E,$B:$B,B882)</f>
        <v>44699</v>
      </c>
      <c r="M882" s="24" t="str">
        <f>INDEX($C:$C,MATCH($L882,$E:$E,0))</f>
        <v>Basic</v>
      </c>
      <c r="N882" s="24" t="str">
        <f>INDEX($D:$D,MATCH($L882,$E:$E,0))</f>
        <v>Monthly</v>
      </c>
      <c r="O882" s="23" t="str">
        <f>INDEX('Step 2-12'!$W:$W,MATCH('Step 2-12'!$B882,'Step 2-12'!$R:$R,0))</f>
        <v>Healthcare</v>
      </c>
      <c r="P882" s="23" t="str">
        <f>INDEX('Step 2-12'!$Z:$Z,MATCH('Step 2-12'!$B882,'Step 2-12'!$R:$R,0))</f>
        <v>Paid Search</v>
      </c>
      <c r="AG882" t="s">
        <v>2674</v>
      </c>
      <c r="AH882" t="s">
        <v>1021</v>
      </c>
      <c r="AI882" t="s">
        <v>1027</v>
      </c>
      <c r="AJ882" s="1">
        <v>45294</v>
      </c>
      <c r="AK882" t="s">
        <v>17</v>
      </c>
      <c r="AL882" t="s">
        <v>18</v>
      </c>
      <c r="AM882">
        <v>75</v>
      </c>
      <c r="AN882">
        <v>60</v>
      </c>
      <c r="AO882" s="24" t="str">
        <f>INDEX('Step 2-12'!$Z:$Z,MATCH('Step 2-12'!$AH882,'Step 2-12'!$R:$R,0))</f>
        <v>Affiliate</v>
      </c>
      <c r="AP882" s="24" t="str">
        <f>INDEX('Step 2-12'!$V:$V,MATCH('Step 2-12'!$AH882,'Step 2-12'!$R:$R,0))</f>
        <v>Europe</v>
      </c>
      <c r="AQ882" s="24" t="str">
        <f>INDEX('Step 2-12'!$W:$W,MATCH('Step 2-12'!$AH882,'Step 2-12'!$R:$R,0))</f>
        <v>Retail</v>
      </c>
      <c r="AR882" s="24" t="str">
        <f>INDEX('Step 2-12'!$X:$X,MATCH('Step 2-12'!$AH882,'Step 2-12'!$R:$R,0))</f>
        <v>Mid-Market</v>
      </c>
      <c r="AS882" s="23" t="str">
        <f>INDEX('Step 2-12'!$AA:$AA,MATCH('Step 2-12'!$AH882,'Step 2-12'!$R:$R,0))</f>
        <v>Pro</v>
      </c>
      <c r="AT882" s="23" t="str">
        <f>INDEX('Step 2-12'!$AB:$AB,MATCH('Step 2-12'!$AH882,'Step 2-12'!$R:$R,0))</f>
        <v>Monthly</v>
      </c>
      <c r="AU882" s="23" t="str">
        <f>INDEX($J$20:$J$1603,MATCH($AH882,$B$20:$B$1603,0))</f>
        <v/>
      </c>
    </row>
    <row r="883" spans="1:47" x14ac:dyDescent="0.25">
      <c r="A883" t="s">
        <v>984</v>
      </c>
      <c r="B883" t="s">
        <v>985</v>
      </c>
      <c r="C883" t="s">
        <v>50</v>
      </c>
      <c r="D883" t="s">
        <v>18</v>
      </c>
      <c r="E883" s="1">
        <v>45363</v>
      </c>
      <c r="F883" s="1">
        <v>45393</v>
      </c>
      <c r="G883" t="s">
        <v>19</v>
      </c>
      <c r="H883">
        <v>135</v>
      </c>
      <c r="I883" s="23" t="str">
        <f>IF(AND(E883&lt;=EOMONTH('Step 1'!$C$7,0),F883&gt;='Step 1'!$C$7),"Yes","No")</f>
        <v>No</v>
      </c>
      <c r="J883" s="23" t="str">
        <f>IF(I883="Yes",IF(COUNTIFS($B$21:$B883,B883,$I$21:$I883,"Yes")=1,"Yes",""),"")</f>
        <v/>
      </c>
      <c r="K883" s="23" t="str">
        <f>IF(J883="Yes",IF(COUNTIFS($B:$B,B883,$F:$F,"&gt;="&amp;'Step 1'!$C$8)&gt;0,"Retained","Churned"),"")</f>
        <v/>
      </c>
      <c r="L883" s="24">
        <f>_xlfn.MINIFS($E:$E,$B:$B,B883)</f>
        <v>45363</v>
      </c>
      <c r="M883" s="24" t="str">
        <f>INDEX($C:$C,MATCH($L883,$E:$E,0))</f>
        <v>Pro</v>
      </c>
      <c r="N883" s="24" t="str">
        <f>INDEX($D:$D,MATCH($L883,$E:$E,0))</f>
        <v>Monthly</v>
      </c>
      <c r="O883" s="23" t="str">
        <f>INDEX('Step 2-12'!$W:$W,MATCH('Step 2-12'!$B883,'Step 2-12'!$R:$R,0))</f>
        <v>Healthcare</v>
      </c>
      <c r="P883" s="23" t="str">
        <f>INDEX('Step 2-12'!$Z:$Z,MATCH('Step 2-12'!$B883,'Step 2-12'!$R:$R,0))</f>
        <v>Content</v>
      </c>
      <c r="AG883" t="s">
        <v>2675</v>
      </c>
      <c r="AH883" t="s">
        <v>1021</v>
      </c>
      <c r="AI883" t="s">
        <v>1028</v>
      </c>
      <c r="AJ883" s="1">
        <v>45325</v>
      </c>
      <c r="AK883" t="s">
        <v>17</v>
      </c>
      <c r="AL883" t="s">
        <v>18</v>
      </c>
      <c r="AM883">
        <v>75</v>
      </c>
      <c r="AN883">
        <v>60</v>
      </c>
      <c r="AO883" s="24" t="str">
        <f>INDEX('Step 2-12'!$Z:$Z,MATCH('Step 2-12'!$AH883,'Step 2-12'!$R:$R,0))</f>
        <v>Affiliate</v>
      </c>
      <c r="AP883" s="24" t="str">
        <f>INDEX('Step 2-12'!$V:$V,MATCH('Step 2-12'!$AH883,'Step 2-12'!$R:$R,0))</f>
        <v>Europe</v>
      </c>
      <c r="AQ883" s="24" t="str">
        <f>INDEX('Step 2-12'!$W:$W,MATCH('Step 2-12'!$AH883,'Step 2-12'!$R:$R,0))</f>
        <v>Retail</v>
      </c>
      <c r="AR883" s="24" t="str">
        <f>INDEX('Step 2-12'!$X:$X,MATCH('Step 2-12'!$AH883,'Step 2-12'!$R:$R,0))</f>
        <v>Mid-Market</v>
      </c>
      <c r="AS883" s="23" t="str">
        <f>INDEX('Step 2-12'!$AA:$AA,MATCH('Step 2-12'!$AH883,'Step 2-12'!$R:$R,0))</f>
        <v>Pro</v>
      </c>
      <c r="AT883" s="23" t="str">
        <f>INDEX('Step 2-12'!$AB:$AB,MATCH('Step 2-12'!$AH883,'Step 2-12'!$R:$R,0))</f>
        <v>Monthly</v>
      </c>
      <c r="AU883" s="23" t="str">
        <f>INDEX($J$20:$J$1603,MATCH($AH883,$B$20:$B$1603,0))</f>
        <v/>
      </c>
    </row>
    <row r="884" spans="1:47" x14ac:dyDescent="0.25">
      <c r="A884" t="s">
        <v>986</v>
      </c>
      <c r="B884" t="s">
        <v>985</v>
      </c>
      <c r="C884" t="s">
        <v>50</v>
      </c>
      <c r="D884" t="s">
        <v>18</v>
      </c>
      <c r="E884" s="1">
        <v>45394</v>
      </c>
      <c r="F884" s="1">
        <v>45424</v>
      </c>
      <c r="G884" t="s">
        <v>73</v>
      </c>
      <c r="H884">
        <v>135</v>
      </c>
      <c r="I884" s="23" t="str">
        <f>IF(AND(E884&lt;=EOMONTH('Step 1'!$C$7,0),F884&gt;='Step 1'!$C$7),"Yes","No")</f>
        <v>No</v>
      </c>
      <c r="J884" s="23" t="str">
        <f>IF(I884="Yes",IF(COUNTIFS($B$21:$B884,B884,$I$21:$I884,"Yes")=1,"Yes",""),"")</f>
        <v/>
      </c>
      <c r="K884" s="23" t="str">
        <f>IF(J884="Yes",IF(COUNTIFS($B:$B,B884,$F:$F,"&gt;="&amp;'Step 1'!$C$8)&gt;0,"Retained","Churned"),"")</f>
        <v/>
      </c>
      <c r="L884" s="24">
        <f>_xlfn.MINIFS($E:$E,$B:$B,B884)</f>
        <v>45363</v>
      </c>
      <c r="M884" s="24" t="str">
        <f>INDEX($C:$C,MATCH($L884,$E:$E,0))</f>
        <v>Pro</v>
      </c>
      <c r="N884" s="24" t="str">
        <f>INDEX($D:$D,MATCH($L884,$E:$E,0))</f>
        <v>Monthly</v>
      </c>
      <c r="O884" s="23" t="str">
        <f>INDEX('Step 2-12'!$W:$W,MATCH('Step 2-12'!$B884,'Step 2-12'!$R:$R,0))</f>
        <v>Healthcare</v>
      </c>
      <c r="P884" s="23" t="str">
        <f>INDEX('Step 2-12'!$Z:$Z,MATCH('Step 2-12'!$B884,'Step 2-12'!$R:$R,0))</f>
        <v>Content</v>
      </c>
      <c r="AG884" t="s">
        <v>2676</v>
      </c>
      <c r="AH884" t="s">
        <v>1021</v>
      </c>
      <c r="AI884" t="s">
        <v>1028</v>
      </c>
      <c r="AJ884" s="1">
        <v>45354</v>
      </c>
      <c r="AK884" t="s">
        <v>17</v>
      </c>
      <c r="AL884" t="s">
        <v>18</v>
      </c>
      <c r="AM884">
        <v>75</v>
      </c>
      <c r="AN884">
        <v>60</v>
      </c>
      <c r="AO884" s="24" t="str">
        <f>INDEX('Step 2-12'!$Z:$Z,MATCH('Step 2-12'!$AH884,'Step 2-12'!$R:$R,0))</f>
        <v>Affiliate</v>
      </c>
      <c r="AP884" s="24" t="str">
        <f>INDEX('Step 2-12'!$V:$V,MATCH('Step 2-12'!$AH884,'Step 2-12'!$R:$R,0))</f>
        <v>Europe</v>
      </c>
      <c r="AQ884" s="24" t="str">
        <f>INDEX('Step 2-12'!$W:$W,MATCH('Step 2-12'!$AH884,'Step 2-12'!$R:$R,0))</f>
        <v>Retail</v>
      </c>
      <c r="AR884" s="24" t="str">
        <f>INDEX('Step 2-12'!$X:$X,MATCH('Step 2-12'!$AH884,'Step 2-12'!$R:$R,0))</f>
        <v>Mid-Market</v>
      </c>
      <c r="AS884" s="23" t="str">
        <f>INDEX('Step 2-12'!$AA:$AA,MATCH('Step 2-12'!$AH884,'Step 2-12'!$R:$R,0))</f>
        <v>Pro</v>
      </c>
      <c r="AT884" s="23" t="str">
        <f>INDEX('Step 2-12'!$AB:$AB,MATCH('Step 2-12'!$AH884,'Step 2-12'!$R:$R,0))</f>
        <v>Monthly</v>
      </c>
      <c r="AU884" s="23" t="str">
        <f>INDEX($J$20:$J$1603,MATCH($AH884,$B$20:$B$1603,0))</f>
        <v/>
      </c>
    </row>
    <row r="885" spans="1:47" x14ac:dyDescent="0.25">
      <c r="A885" t="s">
        <v>987</v>
      </c>
      <c r="B885" t="s">
        <v>985</v>
      </c>
      <c r="C885" t="s">
        <v>86</v>
      </c>
      <c r="D885" t="s">
        <v>18</v>
      </c>
      <c r="E885" s="1">
        <v>45425</v>
      </c>
      <c r="F885" s="1">
        <v>45455</v>
      </c>
      <c r="G885" t="s">
        <v>55</v>
      </c>
      <c r="H885">
        <v>315</v>
      </c>
      <c r="I885" s="23" t="str">
        <f>IF(AND(E885&lt;=EOMONTH('Step 1'!$C$7,0),F885&gt;='Step 1'!$C$7),"Yes","No")</f>
        <v>No</v>
      </c>
      <c r="J885" s="23" t="str">
        <f>IF(I885="Yes",IF(COUNTIFS($B$21:$B885,B885,$I$21:$I885,"Yes")=1,"Yes",""),"")</f>
        <v/>
      </c>
      <c r="K885" s="23" t="str">
        <f>IF(J885="Yes",IF(COUNTIFS($B:$B,B885,$F:$F,"&gt;="&amp;'Step 1'!$C$8)&gt;0,"Retained","Churned"),"")</f>
        <v/>
      </c>
      <c r="L885" s="24">
        <f>_xlfn.MINIFS($E:$E,$B:$B,B885)</f>
        <v>45363</v>
      </c>
      <c r="M885" s="24" t="str">
        <f>INDEX($C:$C,MATCH($L885,$E:$E,0))</f>
        <v>Pro</v>
      </c>
      <c r="N885" s="24" t="str">
        <f>INDEX($D:$D,MATCH($L885,$E:$E,0))</f>
        <v>Monthly</v>
      </c>
      <c r="O885" s="23" t="str">
        <f>INDEX('Step 2-12'!$W:$W,MATCH('Step 2-12'!$B885,'Step 2-12'!$R:$R,0))</f>
        <v>Healthcare</v>
      </c>
      <c r="P885" s="23" t="str">
        <f>INDEX('Step 2-12'!$Z:$Z,MATCH('Step 2-12'!$B885,'Step 2-12'!$R:$R,0))</f>
        <v>Content</v>
      </c>
      <c r="AG885" t="s">
        <v>2677</v>
      </c>
      <c r="AH885" t="s">
        <v>1021</v>
      </c>
      <c r="AI885" t="s">
        <v>1029</v>
      </c>
      <c r="AJ885" s="1">
        <v>45356</v>
      </c>
      <c r="AK885" t="s">
        <v>17</v>
      </c>
      <c r="AL885" t="s">
        <v>18</v>
      </c>
      <c r="AM885">
        <v>75</v>
      </c>
      <c r="AN885">
        <v>60</v>
      </c>
      <c r="AO885" s="24" t="str">
        <f>INDEX('Step 2-12'!$Z:$Z,MATCH('Step 2-12'!$AH885,'Step 2-12'!$R:$R,0))</f>
        <v>Affiliate</v>
      </c>
      <c r="AP885" s="24" t="str">
        <f>INDEX('Step 2-12'!$V:$V,MATCH('Step 2-12'!$AH885,'Step 2-12'!$R:$R,0))</f>
        <v>Europe</v>
      </c>
      <c r="AQ885" s="24" t="str">
        <f>INDEX('Step 2-12'!$W:$W,MATCH('Step 2-12'!$AH885,'Step 2-12'!$R:$R,0))</f>
        <v>Retail</v>
      </c>
      <c r="AR885" s="24" t="str">
        <f>INDEX('Step 2-12'!$X:$X,MATCH('Step 2-12'!$AH885,'Step 2-12'!$R:$R,0))</f>
        <v>Mid-Market</v>
      </c>
      <c r="AS885" s="23" t="str">
        <f>INDEX('Step 2-12'!$AA:$AA,MATCH('Step 2-12'!$AH885,'Step 2-12'!$R:$R,0))</f>
        <v>Pro</v>
      </c>
      <c r="AT885" s="23" t="str">
        <f>INDEX('Step 2-12'!$AB:$AB,MATCH('Step 2-12'!$AH885,'Step 2-12'!$R:$R,0))</f>
        <v>Monthly</v>
      </c>
      <c r="AU885" s="23" t="str">
        <f>INDEX($J$20:$J$1603,MATCH($AH885,$B$20:$B$1603,0))</f>
        <v/>
      </c>
    </row>
    <row r="886" spans="1:47" x14ac:dyDescent="0.25">
      <c r="A886" t="s">
        <v>988</v>
      </c>
      <c r="B886" t="s">
        <v>985</v>
      </c>
      <c r="C886" t="s">
        <v>50</v>
      </c>
      <c r="D886" t="s">
        <v>18</v>
      </c>
      <c r="E886" s="1">
        <v>45456</v>
      </c>
      <c r="F886" s="1">
        <v>45486</v>
      </c>
      <c r="G886" t="s">
        <v>19</v>
      </c>
      <c r="H886">
        <v>135</v>
      </c>
      <c r="I886" s="23" t="str">
        <f>IF(AND(E886&lt;=EOMONTH('Step 1'!$C$7,0),F886&gt;='Step 1'!$C$7),"Yes","No")</f>
        <v>No</v>
      </c>
      <c r="J886" s="23" t="str">
        <f>IF(I886="Yes",IF(COUNTIFS($B$21:$B886,B886,$I$21:$I886,"Yes")=1,"Yes",""),"")</f>
        <v/>
      </c>
      <c r="K886" s="23" t="str">
        <f>IF(J886="Yes",IF(COUNTIFS($B:$B,B886,$F:$F,"&gt;="&amp;'Step 1'!$C$8)&gt;0,"Retained","Churned"),"")</f>
        <v/>
      </c>
      <c r="L886" s="24">
        <f>_xlfn.MINIFS($E:$E,$B:$B,B886)</f>
        <v>45363</v>
      </c>
      <c r="M886" s="24" t="str">
        <f>INDEX($C:$C,MATCH($L886,$E:$E,0))</f>
        <v>Pro</v>
      </c>
      <c r="N886" s="24" t="str">
        <f>INDEX($D:$D,MATCH($L886,$E:$E,0))</f>
        <v>Monthly</v>
      </c>
      <c r="O886" s="23" t="str">
        <f>INDEX('Step 2-12'!$W:$W,MATCH('Step 2-12'!$B886,'Step 2-12'!$R:$R,0))</f>
        <v>Healthcare</v>
      </c>
      <c r="P886" s="23" t="str">
        <f>INDEX('Step 2-12'!$Z:$Z,MATCH('Step 2-12'!$B886,'Step 2-12'!$R:$R,0))</f>
        <v>Content</v>
      </c>
      <c r="AG886" t="s">
        <v>2678</v>
      </c>
      <c r="AH886" t="s">
        <v>1021</v>
      </c>
      <c r="AI886" t="s">
        <v>1030</v>
      </c>
      <c r="AJ886" s="1">
        <v>45387</v>
      </c>
      <c r="AK886" t="s">
        <v>17</v>
      </c>
      <c r="AL886" t="s">
        <v>18</v>
      </c>
      <c r="AM886">
        <v>75</v>
      </c>
      <c r="AN886">
        <v>60</v>
      </c>
      <c r="AO886" s="24" t="str">
        <f>INDEX('Step 2-12'!$Z:$Z,MATCH('Step 2-12'!$AH886,'Step 2-12'!$R:$R,0))</f>
        <v>Affiliate</v>
      </c>
      <c r="AP886" s="24" t="str">
        <f>INDEX('Step 2-12'!$V:$V,MATCH('Step 2-12'!$AH886,'Step 2-12'!$R:$R,0))</f>
        <v>Europe</v>
      </c>
      <c r="AQ886" s="24" t="str">
        <f>INDEX('Step 2-12'!$W:$W,MATCH('Step 2-12'!$AH886,'Step 2-12'!$R:$R,0))</f>
        <v>Retail</v>
      </c>
      <c r="AR886" s="24" t="str">
        <f>INDEX('Step 2-12'!$X:$X,MATCH('Step 2-12'!$AH886,'Step 2-12'!$R:$R,0))</f>
        <v>Mid-Market</v>
      </c>
      <c r="AS886" s="23" t="str">
        <f>INDEX('Step 2-12'!$AA:$AA,MATCH('Step 2-12'!$AH886,'Step 2-12'!$R:$R,0))</f>
        <v>Pro</v>
      </c>
      <c r="AT886" s="23" t="str">
        <f>INDEX('Step 2-12'!$AB:$AB,MATCH('Step 2-12'!$AH886,'Step 2-12'!$R:$R,0))</f>
        <v>Monthly</v>
      </c>
      <c r="AU886" s="23" t="str">
        <f>INDEX($J$20:$J$1603,MATCH($AH886,$B$20:$B$1603,0))</f>
        <v/>
      </c>
    </row>
    <row r="887" spans="1:47" x14ac:dyDescent="0.25">
      <c r="A887" t="s">
        <v>989</v>
      </c>
      <c r="B887" t="s">
        <v>985</v>
      </c>
      <c r="C887" t="s">
        <v>50</v>
      </c>
      <c r="D887" t="s">
        <v>18</v>
      </c>
      <c r="E887" s="1">
        <v>45487</v>
      </c>
      <c r="F887" s="1">
        <v>45517</v>
      </c>
      <c r="G887" t="s">
        <v>19</v>
      </c>
      <c r="H887">
        <v>135</v>
      </c>
      <c r="I887" s="23" t="str">
        <f>IF(AND(E887&lt;=EOMONTH('Step 1'!$C$7,0),F887&gt;='Step 1'!$C$7),"Yes","No")</f>
        <v>No</v>
      </c>
      <c r="J887" s="23" t="str">
        <f>IF(I887="Yes",IF(COUNTIFS($B$21:$B887,B887,$I$21:$I887,"Yes")=1,"Yes",""),"")</f>
        <v/>
      </c>
      <c r="K887" s="23" t="str">
        <f>IF(J887="Yes",IF(COUNTIFS($B:$B,B887,$F:$F,"&gt;="&amp;'Step 1'!$C$8)&gt;0,"Retained","Churned"),"")</f>
        <v/>
      </c>
      <c r="L887" s="24">
        <f>_xlfn.MINIFS($E:$E,$B:$B,B887)</f>
        <v>45363</v>
      </c>
      <c r="M887" s="24" t="str">
        <f>INDEX($C:$C,MATCH($L887,$E:$E,0))</f>
        <v>Pro</v>
      </c>
      <c r="N887" s="24" t="str">
        <f>INDEX($D:$D,MATCH($L887,$E:$E,0))</f>
        <v>Monthly</v>
      </c>
      <c r="O887" s="23" t="str">
        <f>INDEX('Step 2-12'!$W:$W,MATCH('Step 2-12'!$B887,'Step 2-12'!$R:$R,0))</f>
        <v>Healthcare</v>
      </c>
      <c r="P887" s="23" t="str">
        <f>INDEX('Step 2-12'!$Z:$Z,MATCH('Step 2-12'!$B887,'Step 2-12'!$R:$R,0))</f>
        <v>Content</v>
      </c>
      <c r="AG887" t="s">
        <v>2679</v>
      </c>
      <c r="AH887" t="s">
        <v>1021</v>
      </c>
      <c r="AI887" t="s">
        <v>1030</v>
      </c>
      <c r="AJ887" s="1">
        <v>45417</v>
      </c>
      <c r="AK887" t="s">
        <v>17</v>
      </c>
      <c r="AL887" t="s">
        <v>18</v>
      </c>
      <c r="AM887">
        <v>75</v>
      </c>
      <c r="AN887">
        <v>60</v>
      </c>
      <c r="AO887" s="24" t="str">
        <f>INDEX('Step 2-12'!$Z:$Z,MATCH('Step 2-12'!$AH887,'Step 2-12'!$R:$R,0))</f>
        <v>Affiliate</v>
      </c>
      <c r="AP887" s="24" t="str">
        <f>INDEX('Step 2-12'!$V:$V,MATCH('Step 2-12'!$AH887,'Step 2-12'!$R:$R,0))</f>
        <v>Europe</v>
      </c>
      <c r="AQ887" s="24" t="str">
        <f>INDEX('Step 2-12'!$W:$W,MATCH('Step 2-12'!$AH887,'Step 2-12'!$R:$R,0))</f>
        <v>Retail</v>
      </c>
      <c r="AR887" s="24" t="str">
        <f>INDEX('Step 2-12'!$X:$X,MATCH('Step 2-12'!$AH887,'Step 2-12'!$R:$R,0))</f>
        <v>Mid-Market</v>
      </c>
      <c r="AS887" s="23" t="str">
        <f>INDEX('Step 2-12'!$AA:$AA,MATCH('Step 2-12'!$AH887,'Step 2-12'!$R:$R,0))</f>
        <v>Pro</v>
      </c>
      <c r="AT887" s="23" t="str">
        <f>INDEX('Step 2-12'!$AB:$AB,MATCH('Step 2-12'!$AH887,'Step 2-12'!$R:$R,0))</f>
        <v>Monthly</v>
      </c>
      <c r="AU887" s="23" t="str">
        <f>INDEX($J$20:$J$1603,MATCH($AH887,$B$20:$B$1603,0))</f>
        <v/>
      </c>
    </row>
    <row r="888" spans="1:47" x14ac:dyDescent="0.25">
      <c r="A888" t="s">
        <v>990</v>
      </c>
      <c r="B888" t="s">
        <v>985</v>
      </c>
      <c r="C888" t="s">
        <v>50</v>
      </c>
      <c r="D888" t="s">
        <v>18</v>
      </c>
      <c r="E888" s="1">
        <v>45518</v>
      </c>
      <c r="F888" s="1">
        <v>45548</v>
      </c>
      <c r="G888" t="s">
        <v>19</v>
      </c>
      <c r="H888">
        <v>135</v>
      </c>
      <c r="I888" s="23" t="str">
        <f>IF(AND(E888&lt;=EOMONTH('Step 1'!$C$7,0),F888&gt;='Step 1'!$C$7),"Yes","No")</f>
        <v>No</v>
      </c>
      <c r="J888" s="23" t="str">
        <f>IF(I888="Yes",IF(COUNTIFS($B$21:$B888,B888,$I$21:$I888,"Yes")=1,"Yes",""),"")</f>
        <v/>
      </c>
      <c r="K888" s="23" t="str">
        <f>IF(J888="Yes",IF(COUNTIFS($B:$B,B888,$F:$F,"&gt;="&amp;'Step 1'!$C$8)&gt;0,"Retained","Churned"),"")</f>
        <v/>
      </c>
      <c r="L888" s="24">
        <f>_xlfn.MINIFS($E:$E,$B:$B,B888)</f>
        <v>45363</v>
      </c>
      <c r="M888" s="24" t="str">
        <f>INDEX($C:$C,MATCH($L888,$E:$E,0))</f>
        <v>Pro</v>
      </c>
      <c r="N888" s="24" t="str">
        <f>INDEX($D:$D,MATCH($L888,$E:$E,0))</f>
        <v>Monthly</v>
      </c>
      <c r="O888" s="23" t="str">
        <f>INDEX('Step 2-12'!$W:$W,MATCH('Step 2-12'!$B888,'Step 2-12'!$R:$R,0))</f>
        <v>Healthcare</v>
      </c>
      <c r="P888" s="23" t="str">
        <f>INDEX('Step 2-12'!$Z:$Z,MATCH('Step 2-12'!$B888,'Step 2-12'!$R:$R,0))</f>
        <v>Content</v>
      </c>
      <c r="AG888" t="s">
        <v>2680</v>
      </c>
      <c r="AH888" t="s">
        <v>1021</v>
      </c>
      <c r="AI888" t="s">
        <v>1031</v>
      </c>
      <c r="AJ888" s="1">
        <v>45418</v>
      </c>
      <c r="AK888" t="s">
        <v>17</v>
      </c>
      <c r="AL888" t="s">
        <v>18</v>
      </c>
      <c r="AM888">
        <v>75</v>
      </c>
      <c r="AN888">
        <v>60</v>
      </c>
      <c r="AO888" s="24" t="str">
        <f>INDEX('Step 2-12'!$Z:$Z,MATCH('Step 2-12'!$AH888,'Step 2-12'!$R:$R,0))</f>
        <v>Affiliate</v>
      </c>
      <c r="AP888" s="24" t="str">
        <f>INDEX('Step 2-12'!$V:$V,MATCH('Step 2-12'!$AH888,'Step 2-12'!$R:$R,0))</f>
        <v>Europe</v>
      </c>
      <c r="AQ888" s="24" t="str">
        <f>INDEX('Step 2-12'!$W:$W,MATCH('Step 2-12'!$AH888,'Step 2-12'!$R:$R,0))</f>
        <v>Retail</v>
      </c>
      <c r="AR888" s="24" t="str">
        <f>INDEX('Step 2-12'!$X:$X,MATCH('Step 2-12'!$AH888,'Step 2-12'!$R:$R,0))</f>
        <v>Mid-Market</v>
      </c>
      <c r="AS888" s="23" t="str">
        <f>INDEX('Step 2-12'!$AA:$AA,MATCH('Step 2-12'!$AH888,'Step 2-12'!$R:$R,0))</f>
        <v>Pro</v>
      </c>
      <c r="AT888" s="23" t="str">
        <f>INDEX('Step 2-12'!$AB:$AB,MATCH('Step 2-12'!$AH888,'Step 2-12'!$R:$R,0))</f>
        <v>Monthly</v>
      </c>
      <c r="AU888" s="23" t="str">
        <f>INDEX($J$20:$J$1603,MATCH($AH888,$B$20:$B$1603,0))</f>
        <v/>
      </c>
    </row>
    <row r="889" spans="1:47" x14ac:dyDescent="0.25">
      <c r="A889" t="s">
        <v>991</v>
      </c>
      <c r="B889" t="s">
        <v>985</v>
      </c>
      <c r="C889" t="s">
        <v>50</v>
      </c>
      <c r="D889" t="s">
        <v>18</v>
      </c>
      <c r="E889" s="1">
        <v>45549</v>
      </c>
      <c r="F889" s="1">
        <v>45579</v>
      </c>
      <c r="G889" t="s">
        <v>19</v>
      </c>
      <c r="H889">
        <v>135</v>
      </c>
      <c r="I889" s="23" t="str">
        <f>IF(AND(E889&lt;=EOMONTH('Step 1'!$C$7,0),F889&gt;='Step 1'!$C$7),"Yes","No")</f>
        <v>No</v>
      </c>
      <c r="J889" s="23" t="str">
        <f>IF(I889="Yes",IF(COUNTIFS($B$21:$B889,B889,$I$21:$I889,"Yes")=1,"Yes",""),"")</f>
        <v/>
      </c>
      <c r="K889" s="23" t="str">
        <f>IF(J889="Yes",IF(COUNTIFS($B:$B,B889,$F:$F,"&gt;="&amp;'Step 1'!$C$8)&gt;0,"Retained","Churned"),"")</f>
        <v/>
      </c>
      <c r="L889" s="24">
        <f>_xlfn.MINIFS($E:$E,$B:$B,B889)</f>
        <v>45363</v>
      </c>
      <c r="M889" s="24" t="str">
        <f>INDEX($C:$C,MATCH($L889,$E:$E,0))</f>
        <v>Pro</v>
      </c>
      <c r="N889" s="24" t="str">
        <f>INDEX($D:$D,MATCH($L889,$E:$E,0))</f>
        <v>Monthly</v>
      </c>
      <c r="O889" s="23" t="str">
        <f>INDEX('Step 2-12'!$W:$W,MATCH('Step 2-12'!$B889,'Step 2-12'!$R:$R,0))</f>
        <v>Healthcare</v>
      </c>
      <c r="P889" s="23" t="str">
        <f>INDEX('Step 2-12'!$Z:$Z,MATCH('Step 2-12'!$B889,'Step 2-12'!$R:$R,0))</f>
        <v>Content</v>
      </c>
      <c r="AG889" t="s">
        <v>2681</v>
      </c>
      <c r="AH889" t="s">
        <v>1021</v>
      </c>
      <c r="AI889" t="s">
        <v>1032</v>
      </c>
      <c r="AJ889" s="1">
        <v>45449</v>
      </c>
      <c r="AK889" t="s">
        <v>50</v>
      </c>
      <c r="AL889" t="s">
        <v>18</v>
      </c>
      <c r="AM889">
        <v>135</v>
      </c>
      <c r="AN889">
        <v>110.7</v>
      </c>
      <c r="AO889" s="24" t="str">
        <f>INDEX('Step 2-12'!$Z:$Z,MATCH('Step 2-12'!$AH889,'Step 2-12'!$R:$R,0))</f>
        <v>Affiliate</v>
      </c>
      <c r="AP889" s="24" t="str">
        <f>INDEX('Step 2-12'!$V:$V,MATCH('Step 2-12'!$AH889,'Step 2-12'!$R:$R,0))</f>
        <v>Europe</v>
      </c>
      <c r="AQ889" s="24" t="str">
        <f>INDEX('Step 2-12'!$W:$W,MATCH('Step 2-12'!$AH889,'Step 2-12'!$R:$R,0))</f>
        <v>Retail</v>
      </c>
      <c r="AR889" s="24" t="str">
        <f>INDEX('Step 2-12'!$X:$X,MATCH('Step 2-12'!$AH889,'Step 2-12'!$R:$R,0))</f>
        <v>Mid-Market</v>
      </c>
      <c r="AS889" s="23" t="str">
        <f>INDEX('Step 2-12'!$AA:$AA,MATCH('Step 2-12'!$AH889,'Step 2-12'!$R:$R,0))</f>
        <v>Pro</v>
      </c>
      <c r="AT889" s="23" t="str">
        <f>INDEX('Step 2-12'!$AB:$AB,MATCH('Step 2-12'!$AH889,'Step 2-12'!$R:$R,0))</f>
        <v>Monthly</v>
      </c>
      <c r="AU889" s="23" t="str">
        <f>INDEX($J$20:$J$1603,MATCH($AH889,$B$20:$B$1603,0))</f>
        <v/>
      </c>
    </row>
    <row r="890" spans="1:47" x14ac:dyDescent="0.25">
      <c r="A890" t="s">
        <v>992</v>
      </c>
      <c r="B890" t="s">
        <v>985</v>
      </c>
      <c r="C890" t="s">
        <v>50</v>
      </c>
      <c r="D890" t="s">
        <v>18</v>
      </c>
      <c r="E890" s="1">
        <v>45580</v>
      </c>
      <c r="F890" s="1">
        <v>45610</v>
      </c>
      <c r="G890" t="s">
        <v>19</v>
      </c>
      <c r="H890">
        <v>135</v>
      </c>
      <c r="I890" s="23" t="str">
        <f>IF(AND(E890&lt;=EOMONTH('Step 1'!$C$7,0),F890&gt;='Step 1'!$C$7),"Yes","No")</f>
        <v>No</v>
      </c>
      <c r="J890" s="23" t="str">
        <f>IF(I890="Yes",IF(COUNTIFS($B$21:$B890,B890,$I$21:$I890,"Yes")=1,"Yes",""),"")</f>
        <v/>
      </c>
      <c r="K890" s="23" t="str">
        <f>IF(J890="Yes",IF(COUNTIFS($B:$B,B890,$F:$F,"&gt;="&amp;'Step 1'!$C$8)&gt;0,"Retained","Churned"),"")</f>
        <v/>
      </c>
      <c r="L890" s="24">
        <f>_xlfn.MINIFS($E:$E,$B:$B,B890)</f>
        <v>45363</v>
      </c>
      <c r="M890" s="24" t="str">
        <f>INDEX($C:$C,MATCH($L890,$E:$E,0))</f>
        <v>Pro</v>
      </c>
      <c r="N890" s="24" t="str">
        <f>INDEX($D:$D,MATCH($L890,$E:$E,0))</f>
        <v>Monthly</v>
      </c>
      <c r="O890" s="23" t="str">
        <f>INDEX('Step 2-12'!$W:$W,MATCH('Step 2-12'!$B890,'Step 2-12'!$R:$R,0))</f>
        <v>Healthcare</v>
      </c>
      <c r="P890" s="23" t="str">
        <f>INDEX('Step 2-12'!$Z:$Z,MATCH('Step 2-12'!$B890,'Step 2-12'!$R:$R,0))</f>
        <v>Content</v>
      </c>
      <c r="AG890" t="s">
        <v>2682</v>
      </c>
      <c r="AH890" t="s">
        <v>1021</v>
      </c>
      <c r="AI890" t="s">
        <v>1032</v>
      </c>
      <c r="AJ890" s="1">
        <v>45479</v>
      </c>
      <c r="AK890" t="s">
        <v>50</v>
      </c>
      <c r="AL890" t="s">
        <v>18</v>
      </c>
      <c r="AM890">
        <v>135</v>
      </c>
      <c r="AN890">
        <v>110.7</v>
      </c>
      <c r="AO890" s="24" t="str">
        <f>INDEX('Step 2-12'!$Z:$Z,MATCH('Step 2-12'!$AH890,'Step 2-12'!$R:$R,0))</f>
        <v>Affiliate</v>
      </c>
      <c r="AP890" s="24" t="str">
        <f>INDEX('Step 2-12'!$V:$V,MATCH('Step 2-12'!$AH890,'Step 2-12'!$R:$R,0))</f>
        <v>Europe</v>
      </c>
      <c r="AQ890" s="24" t="str">
        <f>INDEX('Step 2-12'!$W:$W,MATCH('Step 2-12'!$AH890,'Step 2-12'!$R:$R,0))</f>
        <v>Retail</v>
      </c>
      <c r="AR890" s="24" t="str">
        <f>INDEX('Step 2-12'!$X:$X,MATCH('Step 2-12'!$AH890,'Step 2-12'!$R:$R,0))</f>
        <v>Mid-Market</v>
      </c>
      <c r="AS890" s="23" t="str">
        <f>INDEX('Step 2-12'!$AA:$AA,MATCH('Step 2-12'!$AH890,'Step 2-12'!$R:$R,0))</f>
        <v>Pro</v>
      </c>
      <c r="AT890" s="23" t="str">
        <f>INDEX('Step 2-12'!$AB:$AB,MATCH('Step 2-12'!$AH890,'Step 2-12'!$R:$R,0))</f>
        <v>Monthly</v>
      </c>
      <c r="AU890" s="23" t="str">
        <f>INDEX($J$20:$J$1603,MATCH($AH890,$B$20:$B$1603,0))</f>
        <v/>
      </c>
    </row>
    <row r="891" spans="1:47" x14ac:dyDescent="0.25">
      <c r="A891" t="s">
        <v>993</v>
      </c>
      <c r="B891" t="s">
        <v>985</v>
      </c>
      <c r="C891" t="s">
        <v>50</v>
      </c>
      <c r="D891" t="s">
        <v>18</v>
      </c>
      <c r="E891" s="1">
        <v>45611</v>
      </c>
      <c r="F891" s="1">
        <v>45641</v>
      </c>
      <c r="G891" t="s">
        <v>19</v>
      </c>
      <c r="H891">
        <v>135</v>
      </c>
      <c r="I891" s="23" t="str">
        <f>IF(AND(E891&lt;=EOMONTH('Step 1'!$C$7,0),F891&gt;='Step 1'!$C$7),"Yes","No")</f>
        <v>No</v>
      </c>
      <c r="J891" s="23" t="str">
        <f>IF(I891="Yes",IF(COUNTIFS($B$21:$B891,B891,$I$21:$I891,"Yes")=1,"Yes",""),"")</f>
        <v/>
      </c>
      <c r="K891" s="23" t="str">
        <f>IF(J891="Yes",IF(COUNTIFS($B:$B,B891,$F:$F,"&gt;="&amp;'Step 1'!$C$8)&gt;0,"Retained","Churned"),"")</f>
        <v/>
      </c>
      <c r="L891" s="24">
        <f>_xlfn.MINIFS($E:$E,$B:$B,B891)</f>
        <v>45363</v>
      </c>
      <c r="M891" s="24" t="str">
        <f>INDEX($C:$C,MATCH($L891,$E:$E,0))</f>
        <v>Pro</v>
      </c>
      <c r="N891" s="24" t="str">
        <f>INDEX($D:$D,MATCH($L891,$E:$E,0))</f>
        <v>Monthly</v>
      </c>
      <c r="O891" s="23" t="str">
        <f>INDEX('Step 2-12'!$W:$W,MATCH('Step 2-12'!$B891,'Step 2-12'!$R:$R,0))</f>
        <v>Healthcare</v>
      </c>
      <c r="P891" s="23" t="str">
        <f>INDEX('Step 2-12'!$Z:$Z,MATCH('Step 2-12'!$B891,'Step 2-12'!$R:$R,0))</f>
        <v>Content</v>
      </c>
      <c r="AG891" t="s">
        <v>2683</v>
      </c>
      <c r="AH891" t="s">
        <v>1021</v>
      </c>
      <c r="AI891" t="s">
        <v>1033</v>
      </c>
      <c r="AJ891" s="1">
        <v>45480</v>
      </c>
      <c r="AK891" t="s">
        <v>50</v>
      </c>
      <c r="AL891" t="s">
        <v>18</v>
      </c>
      <c r="AM891">
        <v>135</v>
      </c>
      <c r="AN891">
        <v>110.7</v>
      </c>
      <c r="AO891" s="24" t="str">
        <f>INDEX('Step 2-12'!$Z:$Z,MATCH('Step 2-12'!$AH891,'Step 2-12'!$R:$R,0))</f>
        <v>Affiliate</v>
      </c>
      <c r="AP891" s="24" t="str">
        <f>INDEX('Step 2-12'!$V:$V,MATCH('Step 2-12'!$AH891,'Step 2-12'!$R:$R,0))</f>
        <v>Europe</v>
      </c>
      <c r="AQ891" s="24" t="str">
        <f>INDEX('Step 2-12'!$W:$W,MATCH('Step 2-12'!$AH891,'Step 2-12'!$R:$R,0))</f>
        <v>Retail</v>
      </c>
      <c r="AR891" s="24" t="str">
        <f>INDEX('Step 2-12'!$X:$X,MATCH('Step 2-12'!$AH891,'Step 2-12'!$R:$R,0))</f>
        <v>Mid-Market</v>
      </c>
      <c r="AS891" s="23" t="str">
        <f>INDEX('Step 2-12'!$AA:$AA,MATCH('Step 2-12'!$AH891,'Step 2-12'!$R:$R,0))</f>
        <v>Pro</v>
      </c>
      <c r="AT891" s="23" t="str">
        <f>INDEX('Step 2-12'!$AB:$AB,MATCH('Step 2-12'!$AH891,'Step 2-12'!$R:$R,0))</f>
        <v>Monthly</v>
      </c>
      <c r="AU891" s="23" t="str">
        <f>INDEX($J$20:$J$1603,MATCH($AH891,$B$20:$B$1603,0))</f>
        <v/>
      </c>
    </row>
    <row r="892" spans="1:47" x14ac:dyDescent="0.25">
      <c r="A892" t="s">
        <v>994</v>
      </c>
      <c r="B892" t="s">
        <v>985</v>
      </c>
      <c r="C892" t="s">
        <v>50</v>
      </c>
      <c r="D892" t="s">
        <v>18</v>
      </c>
      <c r="E892" s="1">
        <v>45642</v>
      </c>
      <c r="F892" s="1">
        <v>45658</v>
      </c>
      <c r="G892" t="s">
        <v>19</v>
      </c>
      <c r="H892">
        <v>135</v>
      </c>
      <c r="I892" s="23" t="str">
        <f>IF(AND(E892&lt;=EOMONTH('Step 1'!$C$7,0),F892&gt;='Step 1'!$C$7),"Yes","No")</f>
        <v>No</v>
      </c>
      <c r="J892" s="23" t="str">
        <f>IF(I892="Yes",IF(COUNTIFS($B$21:$B892,B892,$I$21:$I892,"Yes")=1,"Yes",""),"")</f>
        <v/>
      </c>
      <c r="K892" s="23" t="str">
        <f>IF(J892="Yes",IF(COUNTIFS($B:$B,B892,$F:$F,"&gt;="&amp;'Step 1'!$C$8)&gt;0,"Retained","Churned"),"")</f>
        <v/>
      </c>
      <c r="L892" s="24">
        <f>_xlfn.MINIFS($E:$E,$B:$B,B892)</f>
        <v>45363</v>
      </c>
      <c r="M892" s="24" t="str">
        <f>INDEX($C:$C,MATCH($L892,$E:$E,0))</f>
        <v>Pro</v>
      </c>
      <c r="N892" s="24" t="str">
        <f>INDEX($D:$D,MATCH($L892,$E:$E,0))</f>
        <v>Monthly</v>
      </c>
      <c r="O892" s="23" t="str">
        <f>INDEX('Step 2-12'!$W:$W,MATCH('Step 2-12'!$B892,'Step 2-12'!$R:$R,0))</f>
        <v>Healthcare</v>
      </c>
      <c r="P892" s="23" t="str">
        <f>INDEX('Step 2-12'!$Z:$Z,MATCH('Step 2-12'!$B892,'Step 2-12'!$R:$R,0))</f>
        <v>Content</v>
      </c>
      <c r="AG892" t="s">
        <v>2684</v>
      </c>
      <c r="AH892" t="s">
        <v>1021</v>
      </c>
      <c r="AI892" t="s">
        <v>1034</v>
      </c>
      <c r="AJ892" s="1">
        <v>45511</v>
      </c>
      <c r="AK892" t="s">
        <v>50</v>
      </c>
      <c r="AL892" t="s">
        <v>18</v>
      </c>
      <c r="AM892">
        <v>135</v>
      </c>
      <c r="AN892">
        <v>110.7</v>
      </c>
      <c r="AO892" s="24" t="str">
        <f>INDEX('Step 2-12'!$Z:$Z,MATCH('Step 2-12'!$AH892,'Step 2-12'!$R:$R,0))</f>
        <v>Affiliate</v>
      </c>
      <c r="AP892" s="24" t="str">
        <f>INDEX('Step 2-12'!$V:$V,MATCH('Step 2-12'!$AH892,'Step 2-12'!$R:$R,0))</f>
        <v>Europe</v>
      </c>
      <c r="AQ892" s="24" t="str">
        <f>INDEX('Step 2-12'!$W:$W,MATCH('Step 2-12'!$AH892,'Step 2-12'!$R:$R,0))</f>
        <v>Retail</v>
      </c>
      <c r="AR892" s="24" t="str">
        <f>INDEX('Step 2-12'!$X:$X,MATCH('Step 2-12'!$AH892,'Step 2-12'!$R:$R,0))</f>
        <v>Mid-Market</v>
      </c>
      <c r="AS892" s="23" t="str">
        <f>INDEX('Step 2-12'!$AA:$AA,MATCH('Step 2-12'!$AH892,'Step 2-12'!$R:$R,0))</f>
        <v>Pro</v>
      </c>
      <c r="AT892" s="23" t="str">
        <f>INDEX('Step 2-12'!$AB:$AB,MATCH('Step 2-12'!$AH892,'Step 2-12'!$R:$R,0))</f>
        <v>Monthly</v>
      </c>
      <c r="AU892" s="23" t="str">
        <f>INDEX($J$20:$J$1603,MATCH($AH892,$B$20:$B$1603,0))</f>
        <v/>
      </c>
    </row>
    <row r="893" spans="1:47" x14ac:dyDescent="0.25">
      <c r="A893" t="s">
        <v>995</v>
      </c>
      <c r="B893" t="s">
        <v>996</v>
      </c>
      <c r="C893" t="s">
        <v>17</v>
      </c>
      <c r="D893" t="s">
        <v>51</v>
      </c>
      <c r="E893" s="1">
        <v>44726</v>
      </c>
      <c r="F893" s="1">
        <v>45091</v>
      </c>
      <c r="G893" t="s">
        <v>19</v>
      </c>
      <c r="H893">
        <v>50</v>
      </c>
      <c r="I893" s="23" t="str">
        <f>IF(AND(E893&lt;=EOMONTH('Step 1'!$C$7,0),F893&gt;='Step 1'!$C$7),"Yes","No")</f>
        <v>Yes</v>
      </c>
      <c r="J893" s="23" t="str">
        <f>IF(I893="Yes",IF(COUNTIFS($B$21:$B893,B893,$I$21:$I893,"Yes")=1,"Yes",""),"")</f>
        <v>Yes</v>
      </c>
      <c r="K893" s="23" t="str">
        <f>IF(J893="Yes",IF(COUNTIFS($B:$B,B893,$F:$F,"&gt;="&amp;'Step 1'!$C$8)&gt;0,"Retained","Churned"),"")</f>
        <v>Retained</v>
      </c>
      <c r="L893" s="24">
        <f>_xlfn.MINIFS($E:$E,$B:$B,B893)</f>
        <v>44726</v>
      </c>
      <c r="M893" s="24" t="str">
        <f>INDEX($C:$C,MATCH($L893,$E:$E,0))</f>
        <v>Basic</v>
      </c>
      <c r="N893" s="24" t="str">
        <f>INDEX($D:$D,MATCH($L893,$E:$E,0))</f>
        <v>Annual</v>
      </c>
      <c r="O893" s="23" t="str">
        <f>INDEX('Step 2-12'!$W:$W,MATCH('Step 2-12'!$B893,'Step 2-12'!$R:$R,0))</f>
        <v>Tech</v>
      </c>
      <c r="P893" s="23" t="str">
        <f>INDEX('Step 2-12'!$Z:$Z,MATCH('Step 2-12'!$B893,'Step 2-12'!$R:$R,0))</f>
        <v>Affiliate</v>
      </c>
      <c r="AG893" t="s">
        <v>2685</v>
      </c>
      <c r="AH893" t="s">
        <v>1021</v>
      </c>
      <c r="AI893" t="s">
        <v>1035</v>
      </c>
      <c r="AJ893" s="1">
        <v>45542</v>
      </c>
      <c r="AK893" t="s">
        <v>50</v>
      </c>
      <c r="AL893" t="s">
        <v>18</v>
      </c>
      <c r="AM893">
        <v>135</v>
      </c>
      <c r="AN893">
        <v>110.7</v>
      </c>
      <c r="AO893" s="24" t="str">
        <f>INDEX('Step 2-12'!$Z:$Z,MATCH('Step 2-12'!$AH893,'Step 2-12'!$R:$R,0))</f>
        <v>Affiliate</v>
      </c>
      <c r="AP893" s="24" t="str">
        <f>INDEX('Step 2-12'!$V:$V,MATCH('Step 2-12'!$AH893,'Step 2-12'!$R:$R,0))</f>
        <v>Europe</v>
      </c>
      <c r="AQ893" s="24" t="str">
        <f>INDEX('Step 2-12'!$W:$W,MATCH('Step 2-12'!$AH893,'Step 2-12'!$R:$R,0))</f>
        <v>Retail</v>
      </c>
      <c r="AR893" s="24" t="str">
        <f>INDEX('Step 2-12'!$X:$X,MATCH('Step 2-12'!$AH893,'Step 2-12'!$R:$R,0))</f>
        <v>Mid-Market</v>
      </c>
      <c r="AS893" s="23" t="str">
        <f>INDEX('Step 2-12'!$AA:$AA,MATCH('Step 2-12'!$AH893,'Step 2-12'!$R:$R,0))</f>
        <v>Pro</v>
      </c>
      <c r="AT893" s="23" t="str">
        <f>INDEX('Step 2-12'!$AB:$AB,MATCH('Step 2-12'!$AH893,'Step 2-12'!$R:$R,0))</f>
        <v>Monthly</v>
      </c>
      <c r="AU893" s="23" t="str">
        <f>INDEX($J$20:$J$1603,MATCH($AH893,$B$20:$B$1603,0))</f>
        <v/>
      </c>
    </row>
    <row r="894" spans="1:47" x14ac:dyDescent="0.25">
      <c r="A894" t="s">
        <v>997</v>
      </c>
      <c r="B894" t="s">
        <v>996</v>
      </c>
      <c r="C894" t="s">
        <v>17</v>
      </c>
      <c r="D894" t="s">
        <v>51</v>
      </c>
      <c r="E894" s="1">
        <v>45092</v>
      </c>
      <c r="F894" s="1">
        <v>45457</v>
      </c>
      <c r="G894" t="s">
        <v>19</v>
      </c>
      <c r="H894">
        <v>50</v>
      </c>
      <c r="I894" s="23" t="str">
        <f>IF(AND(E894&lt;=EOMONTH('Step 1'!$C$7,0),F894&gt;='Step 1'!$C$7),"Yes","No")</f>
        <v>No</v>
      </c>
      <c r="J894" s="23" t="str">
        <f>IF(I894="Yes",IF(COUNTIFS($B$21:$B894,B894,$I$21:$I894,"Yes")=1,"Yes",""),"")</f>
        <v/>
      </c>
      <c r="K894" s="23" t="str">
        <f>IF(J894="Yes",IF(COUNTIFS($B:$B,B894,$F:$F,"&gt;="&amp;'Step 1'!$C$8)&gt;0,"Retained","Churned"),"")</f>
        <v/>
      </c>
      <c r="L894" s="24">
        <f>_xlfn.MINIFS($E:$E,$B:$B,B894)</f>
        <v>44726</v>
      </c>
      <c r="M894" s="24" t="str">
        <f>INDEX($C:$C,MATCH($L894,$E:$E,0))</f>
        <v>Basic</v>
      </c>
      <c r="N894" s="24" t="str">
        <f>INDEX($D:$D,MATCH($L894,$E:$E,0))</f>
        <v>Annual</v>
      </c>
      <c r="O894" s="23" t="str">
        <f>INDEX('Step 2-12'!$W:$W,MATCH('Step 2-12'!$B894,'Step 2-12'!$R:$R,0))</f>
        <v>Tech</v>
      </c>
      <c r="P894" s="23" t="str">
        <f>INDEX('Step 2-12'!$Z:$Z,MATCH('Step 2-12'!$B894,'Step 2-12'!$R:$R,0))</f>
        <v>Affiliate</v>
      </c>
      <c r="AG894" t="s">
        <v>2686</v>
      </c>
      <c r="AH894" t="s">
        <v>1021</v>
      </c>
      <c r="AI894" t="s">
        <v>1035</v>
      </c>
      <c r="AJ894" s="1">
        <v>45572</v>
      </c>
      <c r="AK894" t="s">
        <v>50</v>
      </c>
      <c r="AL894" t="s">
        <v>18</v>
      </c>
      <c r="AM894">
        <v>135</v>
      </c>
      <c r="AN894">
        <v>110.7</v>
      </c>
      <c r="AO894" s="24" t="str">
        <f>INDEX('Step 2-12'!$Z:$Z,MATCH('Step 2-12'!$AH894,'Step 2-12'!$R:$R,0))</f>
        <v>Affiliate</v>
      </c>
      <c r="AP894" s="24" t="str">
        <f>INDEX('Step 2-12'!$V:$V,MATCH('Step 2-12'!$AH894,'Step 2-12'!$R:$R,0))</f>
        <v>Europe</v>
      </c>
      <c r="AQ894" s="24" t="str">
        <f>INDEX('Step 2-12'!$W:$W,MATCH('Step 2-12'!$AH894,'Step 2-12'!$R:$R,0))</f>
        <v>Retail</v>
      </c>
      <c r="AR894" s="24" t="str">
        <f>INDEX('Step 2-12'!$X:$X,MATCH('Step 2-12'!$AH894,'Step 2-12'!$R:$R,0))</f>
        <v>Mid-Market</v>
      </c>
      <c r="AS894" s="23" t="str">
        <f>INDEX('Step 2-12'!$AA:$AA,MATCH('Step 2-12'!$AH894,'Step 2-12'!$R:$R,0))</f>
        <v>Pro</v>
      </c>
      <c r="AT894" s="23" t="str">
        <f>INDEX('Step 2-12'!$AB:$AB,MATCH('Step 2-12'!$AH894,'Step 2-12'!$R:$R,0))</f>
        <v>Monthly</v>
      </c>
      <c r="AU894" s="23" t="str">
        <f>INDEX($J$20:$J$1603,MATCH($AH894,$B$20:$B$1603,0))</f>
        <v/>
      </c>
    </row>
    <row r="895" spans="1:47" x14ac:dyDescent="0.25">
      <c r="A895" t="s">
        <v>998</v>
      </c>
      <c r="B895" t="s">
        <v>996</v>
      </c>
      <c r="C895" t="s">
        <v>17</v>
      </c>
      <c r="D895" t="s">
        <v>51</v>
      </c>
      <c r="E895" s="1">
        <v>45458</v>
      </c>
      <c r="F895" s="1">
        <v>45658</v>
      </c>
      <c r="G895" t="s">
        <v>19</v>
      </c>
      <c r="H895">
        <v>50</v>
      </c>
      <c r="I895" s="23" t="str">
        <f>IF(AND(E895&lt;=EOMONTH('Step 1'!$C$7,0),F895&gt;='Step 1'!$C$7),"Yes","No")</f>
        <v>No</v>
      </c>
      <c r="J895" s="23" t="str">
        <f>IF(I895="Yes",IF(COUNTIFS($B$21:$B895,B895,$I$21:$I895,"Yes")=1,"Yes",""),"")</f>
        <v/>
      </c>
      <c r="K895" s="23" t="str">
        <f>IF(J895="Yes",IF(COUNTIFS($B:$B,B895,$F:$F,"&gt;="&amp;'Step 1'!$C$8)&gt;0,"Retained","Churned"),"")</f>
        <v/>
      </c>
      <c r="L895" s="24">
        <f>_xlfn.MINIFS($E:$E,$B:$B,B895)</f>
        <v>44726</v>
      </c>
      <c r="M895" s="24" t="str">
        <f>INDEX($C:$C,MATCH($L895,$E:$E,0))</f>
        <v>Basic</v>
      </c>
      <c r="N895" s="24" t="str">
        <f>INDEX($D:$D,MATCH($L895,$E:$E,0))</f>
        <v>Annual</v>
      </c>
      <c r="O895" s="23" t="str">
        <f>INDEX('Step 2-12'!$W:$W,MATCH('Step 2-12'!$B895,'Step 2-12'!$R:$R,0))</f>
        <v>Tech</v>
      </c>
      <c r="P895" s="23" t="str">
        <f>INDEX('Step 2-12'!$Z:$Z,MATCH('Step 2-12'!$B895,'Step 2-12'!$R:$R,0))</f>
        <v>Affiliate</v>
      </c>
      <c r="AG895" t="s">
        <v>2687</v>
      </c>
      <c r="AH895" t="s">
        <v>1021</v>
      </c>
      <c r="AI895" t="s">
        <v>1036</v>
      </c>
      <c r="AJ895" s="1">
        <v>45573</v>
      </c>
      <c r="AK895" t="s">
        <v>50</v>
      </c>
      <c r="AL895" t="s">
        <v>18</v>
      </c>
      <c r="AM895">
        <v>135</v>
      </c>
      <c r="AN895">
        <v>110.7</v>
      </c>
      <c r="AO895" s="24" t="str">
        <f>INDEX('Step 2-12'!$Z:$Z,MATCH('Step 2-12'!$AH895,'Step 2-12'!$R:$R,0))</f>
        <v>Affiliate</v>
      </c>
      <c r="AP895" s="24" t="str">
        <f>INDEX('Step 2-12'!$V:$V,MATCH('Step 2-12'!$AH895,'Step 2-12'!$R:$R,0))</f>
        <v>Europe</v>
      </c>
      <c r="AQ895" s="24" t="str">
        <f>INDEX('Step 2-12'!$W:$W,MATCH('Step 2-12'!$AH895,'Step 2-12'!$R:$R,0))</f>
        <v>Retail</v>
      </c>
      <c r="AR895" s="24" t="str">
        <f>INDEX('Step 2-12'!$X:$X,MATCH('Step 2-12'!$AH895,'Step 2-12'!$R:$R,0))</f>
        <v>Mid-Market</v>
      </c>
      <c r="AS895" s="23" t="str">
        <f>INDEX('Step 2-12'!$AA:$AA,MATCH('Step 2-12'!$AH895,'Step 2-12'!$R:$R,0))</f>
        <v>Pro</v>
      </c>
      <c r="AT895" s="23" t="str">
        <f>INDEX('Step 2-12'!$AB:$AB,MATCH('Step 2-12'!$AH895,'Step 2-12'!$R:$R,0))</f>
        <v>Monthly</v>
      </c>
      <c r="AU895" s="23" t="str">
        <f>INDEX($J$20:$J$1603,MATCH($AH895,$B$20:$B$1603,0))</f>
        <v/>
      </c>
    </row>
    <row r="896" spans="1:47" x14ac:dyDescent="0.25">
      <c r="A896" t="s">
        <v>999</v>
      </c>
      <c r="B896" t="s">
        <v>1000</v>
      </c>
      <c r="C896" t="s">
        <v>17</v>
      </c>
      <c r="D896" t="s">
        <v>18</v>
      </c>
      <c r="E896" s="1">
        <v>44684</v>
      </c>
      <c r="F896" s="1">
        <v>44714</v>
      </c>
      <c r="G896" t="s">
        <v>19</v>
      </c>
      <c r="H896">
        <v>75</v>
      </c>
      <c r="I896" s="23" t="str">
        <f>IF(AND(E896&lt;=EOMONTH('Step 1'!$C$7,0),F896&gt;='Step 1'!$C$7),"Yes","No")</f>
        <v>No</v>
      </c>
      <c r="J896" s="23" t="str">
        <f>IF(I896="Yes",IF(COUNTIFS($B$21:$B896,B896,$I$21:$I896,"Yes")=1,"Yes",""),"")</f>
        <v/>
      </c>
      <c r="K896" s="23" t="str">
        <f>IF(J896="Yes",IF(COUNTIFS($B:$B,B896,$F:$F,"&gt;="&amp;'Step 1'!$C$8)&gt;0,"Retained","Churned"),"")</f>
        <v/>
      </c>
      <c r="L896" s="24">
        <f>_xlfn.MINIFS($E:$E,$B:$B,B896)</f>
        <v>44684</v>
      </c>
      <c r="M896" s="24" t="str">
        <f>INDEX($C:$C,MATCH($L896,$E:$E,0))</f>
        <v>Basic</v>
      </c>
      <c r="N896" s="24" t="str">
        <f>INDEX($D:$D,MATCH($L896,$E:$E,0))</f>
        <v>Monthly</v>
      </c>
      <c r="O896" s="23" t="str">
        <f>INDEX('Step 2-12'!$W:$W,MATCH('Step 2-12'!$B896,'Step 2-12'!$R:$R,0))</f>
        <v>Tech</v>
      </c>
      <c r="P896" s="23" t="str">
        <f>INDEX('Step 2-12'!$Z:$Z,MATCH('Step 2-12'!$B896,'Step 2-12'!$R:$R,0))</f>
        <v>Paid Search</v>
      </c>
      <c r="AG896" t="s">
        <v>2688</v>
      </c>
      <c r="AH896" t="s">
        <v>1021</v>
      </c>
      <c r="AI896" t="s">
        <v>1037</v>
      </c>
      <c r="AJ896" s="1">
        <v>45604</v>
      </c>
      <c r="AK896" t="s">
        <v>50</v>
      </c>
      <c r="AL896" t="s">
        <v>18</v>
      </c>
      <c r="AM896">
        <v>135</v>
      </c>
      <c r="AN896">
        <v>110.7</v>
      </c>
      <c r="AO896" s="24" t="str">
        <f>INDEX('Step 2-12'!$Z:$Z,MATCH('Step 2-12'!$AH896,'Step 2-12'!$R:$R,0))</f>
        <v>Affiliate</v>
      </c>
      <c r="AP896" s="24" t="str">
        <f>INDEX('Step 2-12'!$V:$V,MATCH('Step 2-12'!$AH896,'Step 2-12'!$R:$R,0))</f>
        <v>Europe</v>
      </c>
      <c r="AQ896" s="24" t="str">
        <f>INDEX('Step 2-12'!$W:$W,MATCH('Step 2-12'!$AH896,'Step 2-12'!$R:$R,0))</f>
        <v>Retail</v>
      </c>
      <c r="AR896" s="24" t="str">
        <f>INDEX('Step 2-12'!$X:$X,MATCH('Step 2-12'!$AH896,'Step 2-12'!$R:$R,0))</f>
        <v>Mid-Market</v>
      </c>
      <c r="AS896" s="23" t="str">
        <f>INDEX('Step 2-12'!$AA:$AA,MATCH('Step 2-12'!$AH896,'Step 2-12'!$R:$R,0))</f>
        <v>Pro</v>
      </c>
      <c r="AT896" s="23" t="str">
        <f>INDEX('Step 2-12'!$AB:$AB,MATCH('Step 2-12'!$AH896,'Step 2-12'!$R:$R,0))</f>
        <v>Monthly</v>
      </c>
      <c r="AU896" s="23" t="str">
        <f>INDEX($J$20:$J$1603,MATCH($AH896,$B$20:$B$1603,0))</f>
        <v/>
      </c>
    </row>
    <row r="897" spans="1:47" x14ac:dyDescent="0.25">
      <c r="A897" t="s">
        <v>1001</v>
      </c>
      <c r="B897" t="s">
        <v>1000</v>
      </c>
      <c r="C897" t="s">
        <v>17</v>
      </c>
      <c r="D897" t="s">
        <v>18</v>
      </c>
      <c r="E897" s="1">
        <v>44715</v>
      </c>
      <c r="F897" s="1">
        <v>44745</v>
      </c>
      <c r="G897" t="s">
        <v>19</v>
      </c>
      <c r="H897">
        <v>75</v>
      </c>
      <c r="I897" s="23" t="str">
        <f>IF(AND(E897&lt;=EOMONTH('Step 1'!$C$7,0),F897&gt;='Step 1'!$C$7),"Yes","No")</f>
        <v>No</v>
      </c>
      <c r="J897" s="23" t="str">
        <f>IF(I897="Yes",IF(COUNTIFS($B$21:$B897,B897,$I$21:$I897,"Yes")=1,"Yes",""),"")</f>
        <v/>
      </c>
      <c r="K897" s="23" t="str">
        <f>IF(J897="Yes",IF(COUNTIFS($B:$B,B897,$F:$F,"&gt;="&amp;'Step 1'!$C$8)&gt;0,"Retained","Churned"),"")</f>
        <v/>
      </c>
      <c r="L897" s="24">
        <f>_xlfn.MINIFS($E:$E,$B:$B,B897)</f>
        <v>44684</v>
      </c>
      <c r="M897" s="24" t="str">
        <f>INDEX($C:$C,MATCH($L897,$E:$E,0))</f>
        <v>Basic</v>
      </c>
      <c r="N897" s="24" t="str">
        <f>INDEX($D:$D,MATCH($L897,$E:$E,0))</f>
        <v>Monthly</v>
      </c>
      <c r="O897" s="23" t="str">
        <f>INDEX('Step 2-12'!$W:$W,MATCH('Step 2-12'!$B897,'Step 2-12'!$R:$R,0))</f>
        <v>Tech</v>
      </c>
      <c r="P897" s="23" t="str">
        <f>INDEX('Step 2-12'!$Z:$Z,MATCH('Step 2-12'!$B897,'Step 2-12'!$R:$R,0))</f>
        <v>Paid Search</v>
      </c>
      <c r="AG897" t="s">
        <v>2689</v>
      </c>
      <c r="AH897" t="s">
        <v>1021</v>
      </c>
      <c r="AI897" t="s">
        <v>1037</v>
      </c>
      <c r="AJ897" s="1">
        <v>45634</v>
      </c>
      <c r="AK897" t="s">
        <v>50</v>
      </c>
      <c r="AL897" t="s">
        <v>18</v>
      </c>
      <c r="AM897">
        <v>135</v>
      </c>
      <c r="AN897">
        <v>110.7</v>
      </c>
      <c r="AO897" s="24" t="str">
        <f>INDEX('Step 2-12'!$Z:$Z,MATCH('Step 2-12'!$AH897,'Step 2-12'!$R:$R,0))</f>
        <v>Affiliate</v>
      </c>
      <c r="AP897" s="24" t="str">
        <f>INDEX('Step 2-12'!$V:$V,MATCH('Step 2-12'!$AH897,'Step 2-12'!$R:$R,0))</f>
        <v>Europe</v>
      </c>
      <c r="AQ897" s="24" t="str">
        <f>INDEX('Step 2-12'!$W:$W,MATCH('Step 2-12'!$AH897,'Step 2-12'!$R:$R,0))</f>
        <v>Retail</v>
      </c>
      <c r="AR897" s="24" t="str">
        <f>INDEX('Step 2-12'!$X:$X,MATCH('Step 2-12'!$AH897,'Step 2-12'!$R:$R,0))</f>
        <v>Mid-Market</v>
      </c>
      <c r="AS897" s="23" t="str">
        <f>INDEX('Step 2-12'!$AA:$AA,MATCH('Step 2-12'!$AH897,'Step 2-12'!$R:$R,0))</f>
        <v>Pro</v>
      </c>
      <c r="AT897" s="23" t="str">
        <f>INDEX('Step 2-12'!$AB:$AB,MATCH('Step 2-12'!$AH897,'Step 2-12'!$R:$R,0))</f>
        <v>Monthly</v>
      </c>
      <c r="AU897" s="23" t="str">
        <f>INDEX($J$20:$J$1603,MATCH($AH897,$B$20:$B$1603,0))</f>
        <v/>
      </c>
    </row>
    <row r="898" spans="1:47" x14ac:dyDescent="0.25">
      <c r="A898" t="s">
        <v>1002</v>
      </c>
      <c r="B898" t="s">
        <v>1000</v>
      </c>
      <c r="C898" t="s">
        <v>17</v>
      </c>
      <c r="D898" t="s">
        <v>18</v>
      </c>
      <c r="E898" s="1">
        <v>44746</v>
      </c>
      <c r="F898" s="1">
        <v>44776</v>
      </c>
      <c r="G898" t="s">
        <v>19</v>
      </c>
      <c r="H898">
        <v>75</v>
      </c>
      <c r="I898" s="23" t="str">
        <f>IF(AND(E898&lt;=EOMONTH('Step 1'!$C$7,0),F898&gt;='Step 1'!$C$7),"Yes","No")</f>
        <v>No</v>
      </c>
      <c r="J898" s="23" t="str">
        <f>IF(I898="Yes",IF(COUNTIFS($B$21:$B898,B898,$I$21:$I898,"Yes")=1,"Yes",""),"")</f>
        <v/>
      </c>
      <c r="K898" s="23" t="str">
        <f>IF(J898="Yes",IF(COUNTIFS($B:$B,B898,$F:$F,"&gt;="&amp;'Step 1'!$C$8)&gt;0,"Retained","Churned"),"")</f>
        <v/>
      </c>
      <c r="L898" s="24">
        <f>_xlfn.MINIFS($E:$E,$B:$B,B898)</f>
        <v>44684</v>
      </c>
      <c r="M898" s="24" t="str">
        <f>INDEX($C:$C,MATCH($L898,$E:$E,0))</f>
        <v>Basic</v>
      </c>
      <c r="N898" s="24" t="str">
        <f>INDEX($D:$D,MATCH($L898,$E:$E,0))</f>
        <v>Monthly</v>
      </c>
      <c r="O898" s="23" t="str">
        <f>INDEX('Step 2-12'!$W:$W,MATCH('Step 2-12'!$B898,'Step 2-12'!$R:$R,0))</f>
        <v>Tech</v>
      </c>
      <c r="P898" s="23" t="str">
        <f>INDEX('Step 2-12'!$Z:$Z,MATCH('Step 2-12'!$B898,'Step 2-12'!$R:$R,0))</f>
        <v>Paid Search</v>
      </c>
      <c r="AG898" t="s">
        <v>2690</v>
      </c>
      <c r="AH898" t="s">
        <v>1021</v>
      </c>
      <c r="AI898" t="s">
        <v>1038</v>
      </c>
      <c r="AJ898" s="1">
        <v>45635</v>
      </c>
      <c r="AK898" t="s">
        <v>50</v>
      </c>
      <c r="AL898" t="s">
        <v>18</v>
      </c>
      <c r="AM898">
        <v>135</v>
      </c>
      <c r="AN898">
        <v>110.7</v>
      </c>
      <c r="AO898" s="24" t="str">
        <f>INDEX('Step 2-12'!$Z:$Z,MATCH('Step 2-12'!$AH898,'Step 2-12'!$R:$R,0))</f>
        <v>Affiliate</v>
      </c>
      <c r="AP898" s="24" t="str">
        <f>INDEX('Step 2-12'!$V:$V,MATCH('Step 2-12'!$AH898,'Step 2-12'!$R:$R,0))</f>
        <v>Europe</v>
      </c>
      <c r="AQ898" s="24" t="str">
        <f>INDEX('Step 2-12'!$W:$W,MATCH('Step 2-12'!$AH898,'Step 2-12'!$R:$R,0))</f>
        <v>Retail</v>
      </c>
      <c r="AR898" s="24" t="str">
        <f>INDEX('Step 2-12'!$X:$X,MATCH('Step 2-12'!$AH898,'Step 2-12'!$R:$R,0))</f>
        <v>Mid-Market</v>
      </c>
      <c r="AS898" s="23" t="str">
        <f>INDEX('Step 2-12'!$AA:$AA,MATCH('Step 2-12'!$AH898,'Step 2-12'!$R:$R,0))</f>
        <v>Pro</v>
      </c>
      <c r="AT898" s="23" t="str">
        <f>INDEX('Step 2-12'!$AB:$AB,MATCH('Step 2-12'!$AH898,'Step 2-12'!$R:$R,0))</f>
        <v>Monthly</v>
      </c>
      <c r="AU898" s="23" t="str">
        <f>INDEX($J$20:$J$1603,MATCH($AH898,$B$20:$B$1603,0))</f>
        <v/>
      </c>
    </row>
    <row r="899" spans="1:47" x14ac:dyDescent="0.25">
      <c r="A899" t="s">
        <v>1003</v>
      </c>
      <c r="B899" t="s">
        <v>1000</v>
      </c>
      <c r="C899" t="s">
        <v>17</v>
      </c>
      <c r="D899" t="s">
        <v>18</v>
      </c>
      <c r="E899" s="1">
        <v>44777</v>
      </c>
      <c r="F899" s="1">
        <v>44807</v>
      </c>
      <c r="G899" t="s">
        <v>19</v>
      </c>
      <c r="H899">
        <v>75</v>
      </c>
      <c r="I899" s="23" t="str">
        <f>IF(AND(E899&lt;=EOMONTH('Step 1'!$C$7,0),F899&gt;='Step 1'!$C$7),"Yes","No")</f>
        <v>No</v>
      </c>
      <c r="J899" s="23" t="str">
        <f>IF(I899="Yes",IF(COUNTIFS($B$21:$B899,B899,$I$21:$I899,"Yes")=1,"Yes",""),"")</f>
        <v/>
      </c>
      <c r="K899" s="23" t="str">
        <f>IF(J899="Yes",IF(COUNTIFS($B:$B,B899,$F:$F,"&gt;="&amp;'Step 1'!$C$8)&gt;0,"Retained","Churned"),"")</f>
        <v/>
      </c>
      <c r="L899" s="24">
        <f>_xlfn.MINIFS($E:$E,$B:$B,B899)</f>
        <v>44684</v>
      </c>
      <c r="M899" s="24" t="str">
        <f>INDEX($C:$C,MATCH($L899,$E:$E,0))</f>
        <v>Basic</v>
      </c>
      <c r="N899" s="24" t="str">
        <f>INDEX($D:$D,MATCH($L899,$E:$E,0))</f>
        <v>Monthly</v>
      </c>
      <c r="O899" s="23" t="str">
        <f>INDEX('Step 2-12'!$W:$W,MATCH('Step 2-12'!$B899,'Step 2-12'!$R:$R,0))</f>
        <v>Tech</v>
      </c>
      <c r="P899" s="23" t="str">
        <f>INDEX('Step 2-12'!$Z:$Z,MATCH('Step 2-12'!$B899,'Step 2-12'!$R:$R,0))</f>
        <v>Paid Search</v>
      </c>
      <c r="AG899" t="s">
        <v>2691</v>
      </c>
      <c r="AH899" t="s">
        <v>861</v>
      </c>
      <c r="AI899" t="s">
        <v>860</v>
      </c>
      <c r="AJ899" s="1">
        <v>45163</v>
      </c>
      <c r="AK899" t="s">
        <v>17</v>
      </c>
      <c r="AL899" t="s">
        <v>51</v>
      </c>
      <c r="AM899">
        <v>600</v>
      </c>
      <c r="AN899">
        <v>480</v>
      </c>
      <c r="AO899" s="24" t="str">
        <f>INDEX('Step 2-12'!$Z:$Z,MATCH('Step 2-12'!$AH899,'Step 2-12'!$R:$R,0))</f>
        <v>Content</v>
      </c>
      <c r="AP899" s="24" t="str">
        <f>INDEX('Step 2-12'!$V:$V,MATCH('Step 2-12'!$AH899,'Step 2-12'!$R:$R,0))</f>
        <v>North America</v>
      </c>
      <c r="AQ899" s="24" t="str">
        <f>INDEX('Step 2-12'!$W:$W,MATCH('Step 2-12'!$AH899,'Step 2-12'!$R:$R,0))</f>
        <v>Tech</v>
      </c>
      <c r="AR899" s="24" t="str">
        <f>INDEX('Step 2-12'!$X:$X,MATCH('Step 2-12'!$AH899,'Step 2-12'!$R:$R,0))</f>
        <v>SMBs</v>
      </c>
      <c r="AS899" s="23" t="str">
        <f>INDEX('Step 2-12'!$AA:$AA,MATCH('Step 2-12'!$AH899,'Step 2-12'!$R:$R,0))</f>
        <v>Basic</v>
      </c>
      <c r="AT899" s="23" t="str">
        <f>INDEX('Step 2-12'!$AB:$AB,MATCH('Step 2-12'!$AH899,'Step 2-12'!$R:$R,0))</f>
        <v>Monthly</v>
      </c>
      <c r="AU899" s="23" t="str">
        <f>INDEX($J$20:$J$1603,MATCH($AH899,$B$20:$B$1603,0))</f>
        <v/>
      </c>
    </row>
    <row r="900" spans="1:47" x14ac:dyDescent="0.25">
      <c r="A900" t="s">
        <v>1004</v>
      </c>
      <c r="B900" t="s">
        <v>1000</v>
      </c>
      <c r="C900" t="s">
        <v>17</v>
      </c>
      <c r="D900" t="s">
        <v>18</v>
      </c>
      <c r="E900" s="1">
        <v>44808</v>
      </c>
      <c r="F900" s="1">
        <v>44838</v>
      </c>
      <c r="G900" t="s">
        <v>19</v>
      </c>
      <c r="H900">
        <v>75</v>
      </c>
      <c r="I900" s="23" t="str">
        <f>IF(AND(E900&lt;=EOMONTH('Step 1'!$C$7,0),F900&gt;='Step 1'!$C$7),"Yes","No")</f>
        <v>No</v>
      </c>
      <c r="J900" s="23" t="str">
        <f>IF(I900="Yes",IF(COUNTIFS($B$21:$B900,B900,$I$21:$I900,"Yes")=1,"Yes",""),"")</f>
        <v/>
      </c>
      <c r="K900" s="23" t="str">
        <f>IF(J900="Yes",IF(COUNTIFS($B:$B,B900,$F:$F,"&gt;="&amp;'Step 1'!$C$8)&gt;0,"Retained","Churned"),"")</f>
        <v/>
      </c>
      <c r="L900" s="24">
        <f>_xlfn.MINIFS($E:$E,$B:$B,B900)</f>
        <v>44684</v>
      </c>
      <c r="M900" s="24" t="str">
        <f>INDEX($C:$C,MATCH($L900,$E:$E,0))</f>
        <v>Basic</v>
      </c>
      <c r="N900" s="24" t="str">
        <f>INDEX($D:$D,MATCH($L900,$E:$E,0))</f>
        <v>Monthly</v>
      </c>
      <c r="O900" s="23" t="str">
        <f>INDEX('Step 2-12'!$W:$W,MATCH('Step 2-12'!$B900,'Step 2-12'!$R:$R,0))</f>
        <v>Tech</v>
      </c>
      <c r="P900" s="23" t="str">
        <f>INDEX('Step 2-12'!$Z:$Z,MATCH('Step 2-12'!$B900,'Step 2-12'!$R:$R,0))</f>
        <v>Paid Search</v>
      </c>
      <c r="AG900" t="s">
        <v>2692</v>
      </c>
      <c r="AH900" t="s">
        <v>1164</v>
      </c>
      <c r="AI900" t="s">
        <v>1163</v>
      </c>
      <c r="AJ900" s="1">
        <v>45250</v>
      </c>
      <c r="AK900" t="s">
        <v>17</v>
      </c>
      <c r="AL900" t="s">
        <v>18</v>
      </c>
      <c r="AM900">
        <v>75</v>
      </c>
      <c r="AN900">
        <v>60</v>
      </c>
      <c r="AO900" s="24" t="str">
        <f>INDEX('Step 2-12'!$Z:$Z,MATCH('Step 2-12'!$AH900,'Step 2-12'!$R:$R,0))</f>
        <v>Affiliate</v>
      </c>
      <c r="AP900" s="24" t="str">
        <f>INDEX('Step 2-12'!$V:$V,MATCH('Step 2-12'!$AH900,'Step 2-12'!$R:$R,0))</f>
        <v>Europe</v>
      </c>
      <c r="AQ900" s="24" t="str">
        <f>INDEX('Step 2-12'!$W:$W,MATCH('Step 2-12'!$AH900,'Step 2-12'!$R:$R,0))</f>
        <v>Education</v>
      </c>
      <c r="AR900" s="24" t="str">
        <f>INDEX('Step 2-12'!$X:$X,MATCH('Step 2-12'!$AH900,'Step 2-12'!$R:$R,0))</f>
        <v>SMBs</v>
      </c>
      <c r="AS900" s="23" t="str">
        <f>INDEX('Step 2-12'!$AA:$AA,MATCH('Step 2-12'!$AH900,'Step 2-12'!$R:$R,0))</f>
        <v>Basic</v>
      </c>
      <c r="AT900" s="23" t="str">
        <f>INDEX('Step 2-12'!$AB:$AB,MATCH('Step 2-12'!$AH900,'Step 2-12'!$R:$R,0))</f>
        <v>Monthly</v>
      </c>
      <c r="AU900" s="23" t="str">
        <f>INDEX($J$20:$J$1603,MATCH($AH900,$B$20:$B$1603,0))</f>
        <v/>
      </c>
    </row>
    <row r="901" spans="1:47" x14ac:dyDescent="0.25">
      <c r="A901" t="s">
        <v>1005</v>
      </c>
      <c r="B901" t="s">
        <v>1000</v>
      </c>
      <c r="C901" t="s">
        <v>17</v>
      </c>
      <c r="D901" t="s">
        <v>18</v>
      </c>
      <c r="E901" s="1">
        <v>44839</v>
      </c>
      <c r="F901" s="1">
        <v>44869</v>
      </c>
      <c r="G901" t="s">
        <v>19</v>
      </c>
      <c r="H901">
        <v>75</v>
      </c>
      <c r="I901" s="23" t="str">
        <f>IF(AND(E901&lt;=EOMONTH('Step 1'!$C$7,0),F901&gt;='Step 1'!$C$7),"Yes","No")</f>
        <v>No</v>
      </c>
      <c r="J901" s="23" t="str">
        <f>IF(I901="Yes",IF(COUNTIFS($B$21:$B901,B901,$I$21:$I901,"Yes")=1,"Yes",""),"")</f>
        <v/>
      </c>
      <c r="K901" s="23" t="str">
        <f>IF(J901="Yes",IF(COUNTIFS($B:$B,B901,$F:$F,"&gt;="&amp;'Step 1'!$C$8)&gt;0,"Retained","Churned"),"")</f>
        <v/>
      </c>
      <c r="L901" s="24">
        <f>_xlfn.MINIFS($E:$E,$B:$B,B901)</f>
        <v>44684</v>
      </c>
      <c r="M901" s="24" t="str">
        <f>INDEX($C:$C,MATCH($L901,$E:$E,0))</f>
        <v>Basic</v>
      </c>
      <c r="N901" s="24" t="str">
        <f>INDEX($D:$D,MATCH($L901,$E:$E,0))</f>
        <v>Monthly</v>
      </c>
      <c r="O901" s="23" t="str">
        <f>INDEX('Step 2-12'!$W:$W,MATCH('Step 2-12'!$B901,'Step 2-12'!$R:$R,0))</f>
        <v>Tech</v>
      </c>
      <c r="P901" s="23" t="str">
        <f>INDEX('Step 2-12'!$Z:$Z,MATCH('Step 2-12'!$B901,'Step 2-12'!$R:$R,0))</f>
        <v>Paid Search</v>
      </c>
      <c r="AG901" t="s">
        <v>2693</v>
      </c>
      <c r="AH901" t="s">
        <v>1164</v>
      </c>
      <c r="AI901" t="s">
        <v>1163</v>
      </c>
      <c r="AJ901" s="1">
        <v>45280</v>
      </c>
      <c r="AK901" t="s">
        <v>17</v>
      </c>
      <c r="AL901" t="s">
        <v>18</v>
      </c>
      <c r="AM901">
        <v>75</v>
      </c>
      <c r="AN901">
        <v>60</v>
      </c>
      <c r="AO901" s="24" t="str">
        <f>INDEX('Step 2-12'!$Z:$Z,MATCH('Step 2-12'!$AH901,'Step 2-12'!$R:$R,0))</f>
        <v>Affiliate</v>
      </c>
      <c r="AP901" s="24" t="str">
        <f>INDEX('Step 2-12'!$V:$V,MATCH('Step 2-12'!$AH901,'Step 2-12'!$R:$R,0))</f>
        <v>Europe</v>
      </c>
      <c r="AQ901" s="24" t="str">
        <f>INDEX('Step 2-12'!$W:$W,MATCH('Step 2-12'!$AH901,'Step 2-12'!$R:$R,0))</f>
        <v>Education</v>
      </c>
      <c r="AR901" s="24" t="str">
        <f>INDEX('Step 2-12'!$X:$X,MATCH('Step 2-12'!$AH901,'Step 2-12'!$R:$R,0))</f>
        <v>SMBs</v>
      </c>
      <c r="AS901" s="23" t="str">
        <f>INDEX('Step 2-12'!$AA:$AA,MATCH('Step 2-12'!$AH901,'Step 2-12'!$R:$R,0))</f>
        <v>Basic</v>
      </c>
      <c r="AT901" s="23" t="str">
        <f>INDEX('Step 2-12'!$AB:$AB,MATCH('Step 2-12'!$AH901,'Step 2-12'!$R:$R,0))</f>
        <v>Monthly</v>
      </c>
      <c r="AU901" s="23" t="str">
        <f>INDEX($J$20:$J$1603,MATCH($AH901,$B$20:$B$1603,0))</f>
        <v/>
      </c>
    </row>
    <row r="902" spans="1:47" x14ac:dyDescent="0.25">
      <c r="A902" t="s">
        <v>1006</v>
      </c>
      <c r="B902" t="s">
        <v>1000</v>
      </c>
      <c r="C902" t="s">
        <v>17</v>
      </c>
      <c r="D902" t="s">
        <v>18</v>
      </c>
      <c r="E902" s="1">
        <v>44870</v>
      </c>
      <c r="F902" s="1">
        <v>44900</v>
      </c>
      <c r="G902" t="s">
        <v>19</v>
      </c>
      <c r="H902">
        <v>75</v>
      </c>
      <c r="I902" s="23" t="str">
        <f>IF(AND(E902&lt;=EOMONTH('Step 1'!$C$7,0),F902&gt;='Step 1'!$C$7),"Yes","No")</f>
        <v>No</v>
      </c>
      <c r="J902" s="23" t="str">
        <f>IF(I902="Yes",IF(COUNTIFS($B$21:$B902,B902,$I$21:$I902,"Yes")=1,"Yes",""),"")</f>
        <v/>
      </c>
      <c r="K902" s="23" t="str">
        <f>IF(J902="Yes",IF(COUNTIFS($B:$B,B902,$F:$F,"&gt;="&amp;'Step 1'!$C$8)&gt;0,"Retained","Churned"),"")</f>
        <v/>
      </c>
      <c r="L902" s="24">
        <f>_xlfn.MINIFS($E:$E,$B:$B,B902)</f>
        <v>44684</v>
      </c>
      <c r="M902" s="24" t="str">
        <f>INDEX($C:$C,MATCH($L902,$E:$E,0))</f>
        <v>Basic</v>
      </c>
      <c r="N902" s="24" t="str">
        <f>INDEX($D:$D,MATCH($L902,$E:$E,0))</f>
        <v>Monthly</v>
      </c>
      <c r="O902" s="23" t="str">
        <f>INDEX('Step 2-12'!$W:$W,MATCH('Step 2-12'!$B902,'Step 2-12'!$R:$R,0))</f>
        <v>Tech</v>
      </c>
      <c r="P902" s="23" t="str">
        <f>INDEX('Step 2-12'!$Z:$Z,MATCH('Step 2-12'!$B902,'Step 2-12'!$R:$R,0))</f>
        <v>Paid Search</v>
      </c>
      <c r="AG902" t="s">
        <v>2694</v>
      </c>
      <c r="AH902" t="s">
        <v>1164</v>
      </c>
      <c r="AI902" t="s">
        <v>1165</v>
      </c>
      <c r="AJ902" s="1">
        <v>45281</v>
      </c>
      <c r="AK902" t="s">
        <v>17</v>
      </c>
      <c r="AL902" t="s">
        <v>18</v>
      </c>
      <c r="AM902">
        <v>75</v>
      </c>
      <c r="AN902">
        <v>60</v>
      </c>
      <c r="AO902" s="24" t="str">
        <f>INDEX('Step 2-12'!$Z:$Z,MATCH('Step 2-12'!$AH902,'Step 2-12'!$R:$R,0))</f>
        <v>Affiliate</v>
      </c>
      <c r="AP902" s="24" t="str">
        <f>INDEX('Step 2-12'!$V:$V,MATCH('Step 2-12'!$AH902,'Step 2-12'!$R:$R,0))</f>
        <v>Europe</v>
      </c>
      <c r="AQ902" s="24" t="str">
        <f>INDEX('Step 2-12'!$W:$W,MATCH('Step 2-12'!$AH902,'Step 2-12'!$R:$R,0))</f>
        <v>Education</v>
      </c>
      <c r="AR902" s="24" t="str">
        <f>INDEX('Step 2-12'!$X:$X,MATCH('Step 2-12'!$AH902,'Step 2-12'!$R:$R,0))</f>
        <v>SMBs</v>
      </c>
      <c r="AS902" s="23" t="str">
        <f>INDEX('Step 2-12'!$AA:$AA,MATCH('Step 2-12'!$AH902,'Step 2-12'!$R:$R,0))</f>
        <v>Basic</v>
      </c>
      <c r="AT902" s="23" t="str">
        <f>INDEX('Step 2-12'!$AB:$AB,MATCH('Step 2-12'!$AH902,'Step 2-12'!$R:$R,0))</f>
        <v>Monthly</v>
      </c>
      <c r="AU902" s="23" t="str">
        <f>INDEX($J$20:$J$1603,MATCH($AH902,$B$20:$B$1603,0))</f>
        <v/>
      </c>
    </row>
    <row r="903" spans="1:47" x14ac:dyDescent="0.25">
      <c r="A903" t="s">
        <v>1007</v>
      </c>
      <c r="B903" t="s">
        <v>1000</v>
      </c>
      <c r="C903" t="s">
        <v>17</v>
      </c>
      <c r="D903" t="s">
        <v>18</v>
      </c>
      <c r="E903" s="1">
        <v>44901</v>
      </c>
      <c r="F903" s="1">
        <v>44931</v>
      </c>
      <c r="G903" t="s">
        <v>19</v>
      </c>
      <c r="H903">
        <v>75</v>
      </c>
      <c r="I903" s="23" t="str">
        <f>IF(AND(E903&lt;=EOMONTH('Step 1'!$C$7,0),F903&gt;='Step 1'!$C$7),"Yes","No")</f>
        <v>Yes</v>
      </c>
      <c r="J903" s="23" t="str">
        <f>IF(I903="Yes",IF(COUNTIFS($B$21:$B903,B903,$I$21:$I903,"Yes")=1,"Yes",""),"")</f>
        <v>Yes</v>
      </c>
      <c r="K903" s="23" t="str">
        <f>IF(J903="Yes",IF(COUNTIFS($B:$B,B903,$F:$F,"&gt;="&amp;'Step 1'!$C$8)&gt;0,"Retained","Churned"),"")</f>
        <v>Churned</v>
      </c>
      <c r="L903" s="24">
        <f>_xlfn.MINIFS($E:$E,$B:$B,B903)</f>
        <v>44684</v>
      </c>
      <c r="M903" s="24" t="str">
        <f>INDEX($C:$C,MATCH($L903,$E:$E,0))</f>
        <v>Basic</v>
      </c>
      <c r="N903" s="24" t="str">
        <f>INDEX($D:$D,MATCH($L903,$E:$E,0))</f>
        <v>Monthly</v>
      </c>
      <c r="O903" s="23" t="str">
        <f>INDEX('Step 2-12'!$W:$W,MATCH('Step 2-12'!$B903,'Step 2-12'!$R:$R,0))</f>
        <v>Tech</v>
      </c>
      <c r="P903" s="23" t="str">
        <f>INDEX('Step 2-12'!$Z:$Z,MATCH('Step 2-12'!$B903,'Step 2-12'!$R:$R,0))</f>
        <v>Paid Search</v>
      </c>
      <c r="AG903" t="s">
        <v>2695</v>
      </c>
      <c r="AH903" t="s">
        <v>1164</v>
      </c>
      <c r="AI903" t="s">
        <v>1166</v>
      </c>
      <c r="AJ903" s="1">
        <v>45312</v>
      </c>
      <c r="AK903" t="s">
        <v>17</v>
      </c>
      <c r="AL903" t="s">
        <v>18</v>
      </c>
      <c r="AM903">
        <v>75</v>
      </c>
      <c r="AN903">
        <v>60</v>
      </c>
      <c r="AO903" s="24" t="str">
        <f>INDEX('Step 2-12'!$Z:$Z,MATCH('Step 2-12'!$AH903,'Step 2-12'!$R:$R,0))</f>
        <v>Affiliate</v>
      </c>
      <c r="AP903" s="24" t="str">
        <f>INDEX('Step 2-12'!$V:$V,MATCH('Step 2-12'!$AH903,'Step 2-12'!$R:$R,0))</f>
        <v>Europe</v>
      </c>
      <c r="AQ903" s="24" t="str">
        <f>INDEX('Step 2-12'!$W:$W,MATCH('Step 2-12'!$AH903,'Step 2-12'!$R:$R,0))</f>
        <v>Education</v>
      </c>
      <c r="AR903" s="24" t="str">
        <f>INDEX('Step 2-12'!$X:$X,MATCH('Step 2-12'!$AH903,'Step 2-12'!$R:$R,0))</f>
        <v>SMBs</v>
      </c>
      <c r="AS903" s="23" t="str">
        <f>INDEX('Step 2-12'!$AA:$AA,MATCH('Step 2-12'!$AH903,'Step 2-12'!$R:$R,0))</f>
        <v>Basic</v>
      </c>
      <c r="AT903" s="23" t="str">
        <f>INDEX('Step 2-12'!$AB:$AB,MATCH('Step 2-12'!$AH903,'Step 2-12'!$R:$R,0))</f>
        <v>Monthly</v>
      </c>
      <c r="AU903" s="23" t="str">
        <f>INDEX($J$20:$J$1603,MATCH($AH903,$B$20:$B$1603,0))</f>
        <v/>
      </c>
    </row>
    <row r="904" spans="1:47" x14ac:dyDescent="0.25">
      <c r="A904" t="s">
        <v>1008</v>
      </c>
      <c r="B904" t="s">
        <v>1000</v>
      </c>
      <c r="C904" t="s">
        <v>17</v>
      </c>
      <c r="D904" t="s">
        <v>18</v>
      </c>
      <c r="E904" s="1">
        <v>44932</v>
      </c>
      <c r="F904" s="1">
        <v>44962</v>
      </c>
      <c r="G904" t="s">
        <v>19</v>
      </c>
      <c r="H904">
        <v>75</v>
      </c>
      <c r="I904" s="23" t="str">
        <f>IF(AND(E904&lt;=EOMONTH('Step 1'!$C$7,0),F904&gt;='Step 1'!$C$7),"Yes","No")</f>
        <v>Yes</v>
      </c>
      <c r="J904" s="23" t="str">
        <f>IF(I904="Yes",IF(COUNTIFS($B$21:$B904,B904,$I$21:$I904,"Yes")=1,"Yes",""),"")</f>
        <v/>
      </c>
      <c r="K904" s="23" t="str">
        <f>IF(J904="Yes",IF(COUNTIFS($B:$B,B904,$F:$F,"&gt;="&amp;'Step 1'!$C$8)&gt;0,"Retained","Churned"),"")</f>
        <v/>
      </c>
      <c r="L904" s="24">
        <f>_xlfn.MINIFS($E:$E,$B:$B,B904)</f>
        <v>44684</v>
      </c>
      <c r="M904" s="24" t="str">
        <f>INDEX($C:$C,MATCH($L904,$E:$E,0))</f>
        <v>Basic</v>
      </c>
      <c r="N904" s="24" t="str">
        <f>INDEX($D:$D,MATCH($L904,$E:$E,0))</f>
        <v>Monthly</v>
      </c>
      <c r="O904" s="23" t="str">
        <f>INDEX('Step 2-12'!$W:$W,MATCH('Step 2-12'!$B904,'Step 2-12'!$R:$R,0))</f>
        <v>Tech</v>
      </c>
      <c r="P904" s="23" t="str">
        <f>INDEX('Step 2-12'!$Z:$Z,MATCH('Step 2-12'!$B904,'Step 2-12'!$R:$R,0))</f>
        <v>Paid Search</v>
      </c>
      <c r="AG904" t="s">
        <v>2696</v>
      </c>
      <c r="AH904" t="s">
        <v>1164</v>
      </c>
      <c r="AI904" t="s">
        <v>1167</v>
      </c>
      <c r="AJ904" s="1">
        <v>45343</v>
      </c>
      <c r="AK904" t="s">
        <v>17</v>
      </c>
      <c r="AL904" t="s">
        <v>18</v>
      </c>
      <c r="AM904">
        <v>75</v>
      </c>
      <c r="AN904">
        <v>60</v>
      </c>
      <c r="AO904" s="24" t="str">
        <f>INDEX('Step 2-12'!$Z:$Z,MATCH('Step 2-12'!$AH904,'Step 2-12'!$R:$R,0))</f>
        <v>Affiliate</v>
      </c>
      <c r="AP904" s="24" t="str">
        <f>INDEX('Step 2-12'!$V:$V,MATCH('Step 2-12'!$AH904,'Step 2-12'!$R:$R,0))</f>
        <v>Europe</v>
      </c>
      <c r="AQ904" s="24" t="str">
        <f>INDEX('Step 2-12'!$W:$W,MATCH('Step 2-12'!$AH904,'Step 2-12'!$R:$R,0))</f>
        <v>Education</v>
      </c>
      <c r="AR904" s="24" t="str">
        <f>INDEX('Step 2-12'!$X:$X,MATCH('Step 2-12'!$AH904,'Step 2-12'!$R:$R,0))</f>
        <v>SMBs</v>
      </c>
      <c r="AS904" s="23" t="str">
        <f>INDEX('Step 2-12'!$AA:$AA,MATCH('Step 2-12'!$AH904,'Step 2-12'!$R:$R,0))</f>
        <v>Basic</v>
      </c>
      <c r="AT904" s="23" t="str">
        <f>INDEX('Step 2-12'!$AB:$AB,MATCH('Step 2-12'!$AH904,'Step 2-12'!$R:$R,0))</f>
        <v>Monthly</v>
      </c>
      <c r="AU904" s="23" t="str">
        <f>INDEX($J$20:$J$1603,MATCH($AH904,$B$20:$B$1603,0))</f>
        <v/>
      </c>
    </row>
    <row r="905" spans="1:47" x14ac:dyDescent="0.25">
      <c r="A905" t="s">
        <v>1009</v>
      </c>
      <c r="B905" t="s">
        <v>1000</v>
      </c>
      <c r="C905" t="s">
        <v>17</v>
      </c>
      <c r="D905" t="s">
        <v>18</v>
      </c>
      <c r="E905" s="1">
        <v>44963</v>
      </c>
      <c r="F905" s="1">
        <v>44993</v>
      </c>
      <c r="G905" t="s">
        <v>19</v>
      </c>
      <c r="H905">
        <v>75</v>
      </c>
      <c r="I905" s="23" t="str">
        <f>IF(AND(E905&lt;=EOMONTH('Step 1'!$C$7,0),F905&gt;='Step 1'!$C$7),"Yes","No")</f>
        <v>No</v>
      </c>
      <c r="J905" s="23" t="str">
        <f>IF(I905="Yes",IF(COUNTIFS($B$21:$B905,B905,$I$21:$I905,"Yes")=1,"Yes",""),"")</f>
        <v/>
      </c>
      <c r="K905" s="23" t="str">
        <f>IF(J905="Yes",IF(COUNTIFS($B:$B,B905,$F:$F,"&gt;="&amp;'Step 1'!$C$8)&gt;0,"Retained","Churned"),"")</f>
        <v/>
      </c>
      <c r="L905" s="24">
        <f>_xlfn.MINIFS($E:$E,$B:$B,B905)</f>
        <v>44684</v>
      </c>
      <c r="M905" s="24" t="str">
        <f>INDEX($C:$C,MATCH($L905,$E:$E,0))</f>
        <v>Basic</v>
      </c>
      <c r="N905" s="24" t="str">
        <f>INDEX($D:$D,MATCH($L905,$E:$E,0))</f>
        <v>Monthly</v>
      </c>
      <c r="O905" s="23" t="str">
        <f>INDEX('Step 2-12'!$W:$W,MATCH('Step 2-12'!$B905,'Step 2-12'!$R:$R,0))</f>
        <v>Tech</v>
      </c>
      <c r="P905" s="23" t="str">
        <f>INDEX('Step 2-12'!$Z:$Z,MATCH('Step 2-12'!$B905,'Step 2-12'!$R:$R,0))</f>
        <v>Paid Search</v>
      </c>
      <c r="AG905" t="s">
        <v>2697</v>
      </c>
      <c r="AH905" t="s">
        <v>1040</v>
      </c>
      <c r="AI905" t="s">
        <v>1039</v>
      </c>
      <c r="AJ905" s="1">
        <v>44658</v>
      </c>
      <c r="AK905" t="s">
        <v>50</v>
      </c>
      <c r="AL905" t="s">
        <v>18</v>
      </c>
      <c r="AM905">
        <v>135</v>
      </c>
      <c r="AN905">
        <v>110.7</v>
      </c>
      <c r="AO905" s="24" t="str">
        <f>INDEX('Step 2-12'!$Z:$Z,MATCH('Step 2-12'!$AH905,'Step 2-12'!$R:$R,0))</f>
        <v>Email</v>
      </c>
      <c r="AP905" s="24" t="str">
        <f>INDEX('Step 2-12'!$V:$V,MATCH('Step 2-12'!$AH905,'Step 2-12'!$R:$R,0))</f>
        <v>North America</v>
      </c>
      <c r="AQ905" s="24" t="str">
        <f>INDEX('Step 2-12'!$W:$W,MATCH('Step 2-12'!$AH905,'Step 2-12'!$R:$R,0))</f>
        <v>Retail</v>
      </c>
      <c r="AR905" s="24" t="str">
        <f>INDEX('Step 2-12'!$X:$X,MATCH('Step 2-12'!$AH905,'Step 2-12'!$R:$R,0))</f>
        <v>SMBs</v>
      </c>
      <c r="AS905" s="23" t="str">
        <f>INDEX('Step 2-12'!$AA:$AA,MATCH('Step 2-12'!$AH905,'Step 2-12'!$R:$R,0))</f>
        <v>Pro</v>
      </c>
      <c r="AT905" s="23" t="str">
        <f>INDEX('Step 2-12'!$AB:$AB,MATCH('Step 2-12'!$AH905,'Step 2-12'!$R:$R,0))</f>
        <v>Monthly</v>
      </c>
      <c r="AU905" s="23" t="str">
        <f>INDEX($J$20:$J$1603,MATCH($AH905,$B$20:$B$1603,0))</f>
        <v/>
      </c>
    </row>
    <row r="906" spans="1:47" x14ac:dyDescent="0.25">
      <c r="A906" t="s">
        <v>1010</v>
      </c>
      <c r="B906" t="s">
        <v>1000</v>
      </c>
      <c r="C906" t="s">
        <v>17</v>
      </c>
      <c r="D906" t="s">
        <v>18</v>
      </c>
      <c r="E906" s="1">
        <v>44994</v>
      </c>
      <c r="F906" s="1">
        <v>45024</v>
      </c>
      <c r="G906" t="s">
        <v>19</v>
      </c>
      <c r="H906">
        <v>75</v>
      </c>
      <c r="I906" s="23" t="str">
        <f>IF(AND(E906&lt;=EOMONTH('Step 1'!$C$7,0),F906&gt;='Step 1'!$C$7),"Yes","No")</f>
        <v>No</v>
      </c>
      <c r="J906" s="23" t="str">
        <f>IF(I906="Yes",IF(COUNTIFS($B$21:$B906,B906,$I$21:$I906,"Yes")=1,"Yes",""),"")</f>
        <v/>
      </c>
      <c r="K906" s="23" t="str">
        <f>IF(J906="Yes",IF(COUNTIFS($B:$B,B906,$F:$F,"&gt;="&amp;'Step 1'!$C$8)&gt;0,"Retained","Churned"),"")</f>
        <v/>
      </c>
      <c r="L906" s="24">
        <f>_xlfn.MINIFS($E:$E,$B:$B,B906)</f>
        <v>44684</v>
      </c>
      <c r="M906" s="24" t="str">
        <f>INDEX($C:$C,MATCH($L906,$E:$E,0))</f>
        <v>Basic</v>
      </c>
      <c r="N906" s="24" t="str">
        <f>INDEX($D:$D,MATCH($L906,$E:$E,0))</f>
        <v>Monthly</v>
      </c>
      <c r="O906" s="23" t="str">
        <f>INDEX('Step 2-12'!$W:$W,MATCH('Step 2-12'!$B906,'Step 2-12'!$R:$R,0))</f>
        <v>Tech</v>
      </c>
      <c r="P906" s="23" t="str">
        <f>INDEX('Step 2-12'!$Z:$Z,MATCH('Step 2-12'!$B906,'Step 2-12'!$R:$R,0))</f>
        <v>Paid Search</v>
      </c>
      <c r="AG906" t="s">
        <v>2698</v>
      </c>
      <c r="AH906" t="s">
        <v>1040</v>
      </c>
      <c r="AI906" t="s">
        <v>1039</v>
      </c>
      <c r="AJ906" s="1">
        <v>44688</v>
      </c>
      <c r="AK906" t="s">
        <v>50</v>
      </c>
      <c r="AL906" t="s">
        <v>18</v>
      </c>
      <c r="AM906">
        <v>135</v>
      </c>
      <c r="AN906">
        <v>110.7</v>
      </c>
      <c r="AO906" s="24" t="str">
        <f>INDEX('Step 2-12'!$Z:$Z,MATCH('Step 2-12'!$AH906,'Step 2-12'!$R:$R,0))</f>
        <v>Email</v>
      </c>
      <c r="AP906" s="24" t="str">
        <f>INDEX('Step 2-12'!$V:$V,MATCH('Step 2-12'!$AH906,'Step 2-12'!$R:$R,0))</f>
        <v>North America</v>
      </c>
      <c r="AQ906" s="24" t="str">
        <f>INDEX('Step 2-12'!$W:$W,MATCH('Step 2-12'!$AH906,'Step 2-12'!$R:$R,0))</f>
        <v>Retail</v>
      </c>
      <c r="AR906" s="24" t="str">
        <f>INDEX('Step 2-12'!$X:$X,MATCH('Step 2-12'!$AH906,'Step 2-12'!$R:$R,0))</f>
        <v>SMBs</v>
      </c>
      <c r="AS906" s="23" t="str">
        <f>INDEX('Step 2-12'!$AA:$AA,MATCH('Step 2-12'!$AH906,'Step 2-12'!$R:$R,0))</f>
        <v>Pro</v>
      </c>
      <c r="AT906" s="23" t="str">
        <f>INDEX('Step 2-12'!$AB:$AB,MATCH('Step 2-12'!$AH906,'Step 2-12'!$R:$R,0))</f>
        <v>Monthly</v>
      </c>
      <c r="AU906" s="23" t="str">
        <f>INDEX($J$20:$J$1603,MATCH($AH906,$B$20:$B$1603,0))</f>
        <v/>
      </c>
    </row>
    <row r="907" spans="1:47" x14ac:dyDescent="0.25">
      <c r="A907" t="s">
        <v>1011</v>
      </c>
      <c r="B907" t="s">
        <v>1000</v>
      </c>
      <c r="C907" t="s">
        <v>17</v>
      </c>
      <c r="D907" t="s">
        <v>18</v>
      </c>
      <c r="E907" s="1">
        <v>45025</v>
      </c>
      <c r="F907" s="1">
        <v>45055</v>
      </c>
      <c r="G907" t="s">
        <v>19</v>
      </c>
      <c r="H907">
        <v>75</v>
      </c>
      <c r="I907" s="23" t="str">
        <f>IF(AND(E907&lt;=EOMONTH('Step 1'!$C$7,0),F907&gt;='Step 1'!$C$7),"Yes","No")</f>
        <v>No</v>
      </c>
      <c r="J907" s="23" t="str">
        <f>IF(I907="Yes",IF(COUNTIFS($B$21:$B907,B907,$I$21:$I907,"Yes")=1,"Yes",""),"")</f>
        <v/>
      </c>
      <c r="K907" s="23" t="str">
        <f>IF(J907="Yes",IF(COUNTIFS($B:$B,B907,$F:$F,"&gt;="&amp;'Step 1'!$C$8)&gt;0,"Retained","Churned"),"")</f>
        <v/>
      </c>
      <c r="L907" s="24">
        <f>_xlfn.MINIFS($E:$E,$B:$B,B907)</f>
        <v>44684</v>
      </c>
      <c r="M907" s="24" t="str">
        <f>INDEX($C:$C,MATCH($L907,$E:$E,0))</f>
        <v>Basic</v>
      </c>
      <c r="N907" s="24" t="str">
        <f>INDEX($D:$D,MATCH($L907,$E:$E,0))</f>
        <v>Monthly</v>
      </c>
      <c r="O907" s="23" t="str">
        <f>INDEX('Step 2-12'!$W:$W,MATCH('Step 2-12'!$B907,'Step 2-12'!$R:$R,0))</f>
        <v>Tech</v>
      </c>
      <c r="P907" s="23" t="str">
        <f>INDEX('Step 2-12'!$Z:$Z,MATCH('Step 2-12'!$B907,'Step 2-12'!$R:$R,0))</f>
        <v>Paid Search</v>
      </c>
      <c r="AG907" t="s">
        <v>2699</v>
      </c>
      <c r="AH907" t="s">
        <v>1040</v>
      </c>
      <c r="AI907" t="s">
        <v>1041</v>
      </c>
      <c r="AJ907" s="1">
        <v>44689</v>
      </c>
      <c r="AK907" t="s">
        <v>50</v>
      </c>
      <c r="AL907" t="s">
        <v>18</v>
      </c>
      <c r="AM907">
        <v>135</v>
      </c>
      <c r="AN907">
        <v>110.7</v>
      </c>
      <c r="AO907" s="24" t="str">
        <f>INDEX('Step 2-12'!$Z:$Z,MATCH('Step 2-12'!$AH907,'Step 2-12'!$R:$R,0))</f>
        <v>Email</v>
      </c>
      <c r="AP907" s="24" t="str">
        <f>INDEX('Step 2-12'!$V:$V,MATCH('Step 2-12'!$AH907,'Step 2-12'!$R:$R,0))</f>
        <v>North America</v>
      </c>
      <c r="AQ907" s="24" t="str">
        <f>INDEX('Step 2-12'!$W:$W,MATCH('Step 2-12'!$AH907,'Step 2-12'!$R:$R,0))</f>
        <v>Retail</v>
      </c>
      <c r="AR907" s="24" t="str">
        <f>INDEX('Step 2-12'!$X:$X,MATCH('Step 2-12'!$AH907,'Step 2-12'!$R:$R,0))</f>
        <v>SMBs</v>
      </c>
      <c r="AS907" s="23" t="str">
        <f>INDEX('Step 2-12'!$AA:$AA,MATCH('Step 2-12'!$AH907,'Step 2-12'!$R:$R,0))</f>
        <v>Pro</v>
      </c>
      <c r="AT907" s="23" t="str">
        <f>INDEX('Step 2-12'!$AB:$AB,MATCH('Step 2-12'!$AH907,'Step 2-12'!$R:$R,0))</f>
        <v>Monthly</v>
      </c>
      <c r="AU907" s="23" t="str">
        <f>INDEX($J$20:$J$1603,MATCH($AH907,$B$20:$B$1603,0))</f>
        <v/>
      </c>
    </row>
    <row r="908" spans="1:47" x14ac:dyDescent="0.25">
      <c r="A908" t="s">
        <v>1012</v>
      </c>
      <c r="B908" t="s">
        <v>1000</v>
      </c>
      <c r="C908" t="s">
        <v>17</v>
      </c>
      <c r="D908" t="s">
        <v>18</v>
      </c>
      <c r="E908" s="1">
        <v>45056</v>
      </c>
      <c r="F908" s="1">
        <v>45086</v>
      </c>
      <c r="G908" t="s">
        <v>19</v>
      </c>
      <c r="H908">
        <v>75</v>
      </c>
      <c r="I908" s="23" t="str">
        <f>IF(AND(E908&lt;=EOMONTH('Step 1'!$C$7,0),F908&gt;='Step 1'!$C$7),"Yes","No")</f>
        <v>No</v>
      </c>
      <c r="J908" s="23" t="str">
        <f>IF(I908="Yes",IF(COUNTIFS($B$21:$B908,B908,$I$21:$I908,"Yes")=1,"Yes",""),"")</f>
        <v/>
      </c>
      <c r="K908" s="23" t="str">
        <f>IF(J908="Yes",IF(COUNTIFS($B:$B,B908,$F:$F,"&gt;="&amp;'Step 1'!$C$8)&gt;0,"Retained","Churned"),"")</f>
        <v/>
      </c>
      <c r="L908" s="24">
        <f>_xlfn.MINIFS($E:$E,$B:$B,B908)</f>
        <v>44684</v>
      </c>
      <c r="M908" s="24" t="str">
        <f>INDEX($C:$C,MATCH($L908,$E:$E,0))</f>
        <v>Basic</v>
      </c>
      <c r="N908" s="24" t="str">
        <f>INDEX($D:$D,MATCH($L908,$E:$E,0))</f>
        <v>Monthly</v>
      </c>
      <c r="O908" s="23" t="str">
        <f>INDEX('Step 2-12'!$W:$W,MATCH('Step 2-12'!$B908,'Step 2-12'!$R:$R,0))</f>
        <v>Tech</v>
      </c>
      <c r="P908" s="23" t="str">
        <f>INDEX('Step 2-12'!$Z:$Z,MATCH('Step 2-12'!$B908,'Step 2-12'!$R:$R,0))</f>
        <v>Paid Search</v>
      </c>
      <c r="AG908" t="s">
        <v>2700</v>
      </c>
      <c r="AH908" t="s">
        <v>1040</v>
      </c>
      <c r="AI908" t="s">
        <v>1042</v>
      </c>
      <c r="AJ908" s="1">
        <v>44720</v>
      </c>
      <c r="AK908" t="s">
        <v>86</v>
      </c>
      <c r="AL908" t="s">
        <v>18</v>
      </c>
      <c r="AM908">
        <v>315</v>
      </c>
      <c r="AN908">
        <v>267.75</v>
      </c>
      <c r="AO908" s="24" t="str">
        <f>INDEX('Step 2-12'!$Z:$Z,MATCH('Step 2-12'!$AH908,'Step 2-12'!$R:$R,0))</f>
        <v>Email</v>
      </c>
      <c r="AP908" s="24" t="str">
        <f>INDEX('Step 2-12'!$V:$V,MATCH('Step 2-12'!$AH908,'Step 2-12'!$R:$R,0))</f>
        <v>North America</v>
      </c>
      <c r="AQ908" s="24" t="str">
        <f>INDEX('Step 2-12'!$W:$W,MATCH('Step 2-12'!$AH908,'Step 2-12'!$R:$R,0))</f>
        <v>Retail</v>
      </c>
      <c r="AR908" s="24" t="str">
        <f>INDEX('Step 2-12'!$X:$X,MATCH('Step 2-12'!$AH908,'Step 2-12'!$R:$R,0))</f>
        <v>SMBs</v>
      </c>
      <c r="AS908" s="23" t="str">
        <f>INDEX('Step 2-12'!$AA:$AA,MATCH('Step 2-12'!$AH908,'Step 2-12'!$R:$R,0))</f>
        <v>Pro</v>
      </c>
      <c r="AT908" s="23" t="str">
        <f>INDEX('Step 2-12'!$AB:$AB,MATCH('Step 2-12'!$AH908,'Step 2-12'!$R:$R,0))</f>
        <v>Monthly</v>
      </c>
      <c r="AU908" s="23" t="str">
        <f>INDEX($J$20:$J$1603,MATCH($AH908,$B$20:$B$1603,0))</f>
        <v/>
      </c>
    </row>
    <row r="909" spans="1:47" x14ac:dyDescent="0.25">
      <c r="A909" t="s">
        <v>1013</v>
      </c>
      <c r="B909" t="s">
        <v>1000</v>
      </c>
      <c r="C909" t="s">
        <v>17</v>
      </c>
      <c r="D909" t="s">
        <v>18</v>
      </c>
      <c r="E909" s="1">
        <v>45087</v>
      </c>
      <c r="F909" s="1">
        <v>45117</v>
      </c>
      <c r="G909" t="s">
        <v>19</v>
      </c>
      <c r="H909">
        <v>75</v>
      </c>
      <c r="I909" s="23" t="str">
        <f>IF(AND(E909&lt;=EOMONTH('Step 1'!$C$7,0),F909&gt;='Step 1'!$C$7),"Yes","No")</f>
        <v>No</v>
      </c>
      <c r="J909" s="23" t="str">
        <f>IF(I909="Yes",IF(COUNTIFS($B$21:$B909,B909,$I$21:$I909,"Yes")=1,"Yes",""),"")</f>
        <v/>
      </c>
      <c r="K909" s="23" t="str">
        <f>IF(J909="Yes",IF(COUNTIFS($B:$B,B909,$F:$F,"&gt;="&amp;'Step 1'!$C$8)&gt;0,"Retained","Churned"),"")</f>
        <v/>
      </c>
      <c r="L909" s="24">
        <f>_xlfn.MINIFS($E:$E,$B:$B,B909)</f>
        <v>44684</v>
      </c>
      <c r="M909" s="24" t="str">
        <f>INDEX($C:$C,MATCH($L909,$E:$E,0))</f>
        <v>Basic</v>
      </c>
      <c r="N909" s="24" t="str">
        <f>INDEX($D:$D,MATCH($L909,$E:$E,0))</f>
        <v>Monthly</v>
      </c>
      <c r="O909" s="23" t="str">
        <f>INDEX('Step 2-12'!$W:$W,MATCH('Step 2-12'!$B909,'Step 2-12'!$R:$R,0))</f>
        <v>Tech</v>
      </c>
      <c r="P909" s="23" t="str">
        <f>INDEX('Step 2-12'!$Z:$Z,MATCH('Step 2-12'!$B909,'Step 2-12'!$R:$R,0))</f>
        <v>Paid Search</v>
      </c>
      <c r="AG909" t="s">
        <v>2701</v>
      </c>
      <c r="AH909" t="s">
        <v>1040</v>
      </c>
      <c r="AI909" t="s">
        <v>1042</v>
      </c>
      <c r="AJ909" s="1">
        <v>44750</v>
      </c>
      <c r="AK909" t="s">
        <v>86</v>
      </c>
      <c r="AL909" t="s">
        <v>18</v>
      </c>
      <c r="AM909">
        <v>315</v>
      </c>
      <c r="AN909">
        <v>267.75</v>
      </c>
      <c r="AO909" s="24" t="str">
        <f>INDEX('Step 2-12'!$Z:$Z,MATCH('Step 2-12'!$AH909,'Step 2-12'!$R:$R,0))</f>
        <v>Email</v>
      </c>
      <c r="AP909" s="24" t="str">
        <f>INDEX('Step 2-12'!$V:$V,MATCH('Step 2-12'!$AH909,'Step 2-12'!$R:$R,0))</f>
        <v>North America</v>
      </c>
      <c r="AQ909" s="24" t="str">
        <f>INDEX('Step 2-12'!$W:$W,MATCH('Step 2-12'!$AH909,'Step 2-12'!$R:$R,0))</f>
        <v>Retail</v>
      </c>
      <c r="AR909" s="24" t="str">
        <f>INDEX('Step 2-12'!$X:$X,MATCH('Step 2-12'!$AH909,'Step 2-12'!$R:$R,0))</f>
        <v>SMBs</v>
      </c>
      <c r="AS909" s="23" t="str">
        <f>INDEX('Step 2-12'!$AA:$AA,MATCH('Step 2-12'!$AH909,'Step 2-12'!$R:$R,0))</f>
        <v>Pro</v>
      </c>
      <c r="AT909" s="23" t="str">
        <f>INDEX('Step 2-12'!$AB:$AB,MATCH('Step 2-12'!$AH909,'Step 2-12'!$R:$R,0))</f>
        <v>Monthly</v>
      </c>
      <c r="AU909" s="23" t="str">
        <f>INDEX($J$20:$J$1603,MATCH($AH909,$B$20:$B$1603,0))</f>
        <v/>
      </c>
    </row>
    <row r="910" spans="1:47" x14ac:dyDescent="0.25">
      <c r="A910" t="s">
        <v>1014</v>
      </c>
      <c r="B910" t="s">
        <v>1000</v>
      </c>
      <c r="C910" t="s">
        <v>17</v>
      </c>
      <c r="D910" t="s">
        <v>18</v>
      </c>
      <c r="E910" s="1">
        <v>45118</v>
      </c>
      <c r="F910" s="1">
        <v>45148</v>
      </c>
      <c r="G910" t="s">
        <v>73</v>
      </c>
      <c r="H910">
        <v>75</v>
      </c>
      <c r="I910" s="23" t="str">
        <f>IF(AND(E910&lt;=EOMONTH('Step 1'!$C$7,0),F910&gt;='Step 1'!$C$7),"Yes","No")</f>
        <v>No</v>
      </c>
      <c r="J910" s="23" t="str">
        <f>IF(I910="Yes",IF(COUNTIFS($B$21:$B910,B910,$I$21:$I910,"Yes")=1,"Yes",""),"")</f>
        <v/>
      </c>
      <c r="K910" s="23" t="str">
        <f>IF(J910="Yes",IF(COUNTIFS($B:$B,B910,$F:$F,"&gt;="&amp;'Step 1'!$C$8)&gt;0,"Retained","Churned"),"")</f>
        <v/>
      </c>
      <c r="L910" s="24">
        <f>_xlfn.MINIFS($E:$E,$B:$B,B910)</f>
        <v>44684</v>
      </c>
      <c r="M910" s="24" t="str">
        <f>INDEX($C:$C,MATCH($L910,$E:$E,0))</f>
        <v>Basic</v>
      </c>
      <c r="N910" s="24" t="str">
        <f>INDEX($D:$D,MATCH($L910,$E:$E,0))</f>
        <v>Monthly</v>
      </c>
      <c r="O910" s="23" t="str">
        <f>INDEX('Step 2-12'!$W:$W,MATCH('Step 2-12'!$B910,'Step 2-12'!$R:$R,0))</f>
        <v>Tech</v>
      </c>
      <c r="P910" s="23" t="str">
        <f>INDEX('Step 2-12'!$Z:$Z,MATCH('Step 2-12'!$B910,'Step 2-12'!$R:$R,0))</f>
        <v>Paid Search</v>
      </c>
      <c r="AG910" t="s">
        <v>2702</v>
      </c>
      <c r="AH910" t="s">
        <v>1040</v>
      </c>
      <c r="AI910" t="s">
        <v>1043</v>
      </c>
      <c r="AJ910" s="1">
        <v>44751</v>
      </c>
      <c r="AK910" t="s">
        <v>86</v>
      </c>
      <c r="AL910" t="s">
        <v>18</v>
      </c>
      <c r="AM910">
        <v>315</v>
      </c>
      <c r="AN910">
        <v>267.75</v>
      </c>
      <c r="AO910" s="24" t="str">
        <f>INDEX('Step 2-12'!$Z:$Z,MATCH('Step 2-12'!$AH910,'Step 2-12'!$R:$R,0))</f>
        <v>Email</v>
      </c>
      <c r="AP910" s="24" t="str">
        <f>INDEX('Step 2-12'!$V:$V,MATCH('Step 2-12'!$AH910,'Step 2-12'!$R:$R,0))</f>
        <v>North America</v>
      </c>
      <c r="AQ910" s="24" t="str">
        <f>INDEX('Step 2-12'!$W:$W,MATCH('Step 2-12'!$AH910,'Step 2-12'!$R:$R,0))</f>
        <v>Retail</v>
      </c>
      <c r="AR910" s="24" t="str">
        <f>INDEX('Step 2-12'!$X:$X,MATCH('Step 2-12'!$AH910,'Step 2-12'!$R:$R,0))</f>
        <v>SMBs</v>
      </c>
      <c r="AS910" s="23" t="str">
        <f>INDEX('Step 2-12'!$AA:$AA,MATCH('Step 2-12'!$AH910,'Step 2-12'!$R:$R,0))</f>
        <v>Pro</v>
      </c>
      <c r="AT910" s="23" t="str">
        <f>INDEX('Step 2-12'!$AB:$AB,MATCH('Step 2-12'!$AH910,'Step 2-12'!$R:$R,0))</f>
        <v>Monthly</v>
      </c>
      <c r="AU910" s="23" t="str">
        <f>INDEX($J$20:$J$1603,MATCH($AH910,$B$20:$B$1603,0))</f>
        <v/>
      </c>
    </row>
    <row r="911" spans="1:47" x14ac:dyDescent="0.25">
      <c r="A911" t="s">
        <v>1015</v>
      </c>
      <c r="B911" t="s">
        <v>1000</v>
      </c>
      <c r="C911" t="s">
        <v>50</v>
      </c>
      <c r="D911" t="s">
        <v>18</v>
      </c>
      <c r="E911" s="1">
        <v>45149</v>
      </c>
      <c r="F911" s="1">
        <v>45179</v>
      </c>
      <c r="G911" t="s">
        <v>19</v>
      </c>
      <c r="H911">
        <v>135</v>
      </c>
      <c r="I911" s="23" t="str">
        <f>IF(AND(E911&lt;=EOMONTH('Step 1'!$C$7,0),F911&gt;='Step 1'!$C$7),"Yes","No")</f>
        <v>No</v>
      </c>
      <c r="J911" s="23" t="str">
        <f>IF(I911="Yes",IF(COUNTIFS($B$21:$B911,B911,$I$21:$I911,"Yes")=1,"Yes",""),"")</f>
        <v/>
      </c>
      <c r="K911" s="23" t="str">
        <f>IF(J911="Yes",IF(COUNTIFS($B:$B,B911,$F:$F,"&gt;="&amp;'Step 1'!$C$8)&gt;0,"Retained","Churned"),"")</f>
        <v/>
      </c>
      <c r="L911" s="24">
        <f>_xlfn.MINIFS($E:$E,$B:$B,B911)</f>
        <v>44684</v>
      </c>
      <c r="M911" s="24" t="str">
        <f>INDEX($C:$C,MATCH($L911,$E:$E,0))</f>
        <v>Basic</v>
      </c>
      <c r="N911" s="24" t="str">
        <f>INDEX($D:$D,MATCH($L911,$E:$E,0))</f>
        <v>Monthly</v>
      </c>
      <c r="O911" s="23" t="str">
        <f>INDEX('Step 2-12'!$W:$W,MATCH('Step 2-12'!$B911,'Step 2-12'!$R:$R,0))</f>
        <v>Tech</v>
      </c>
      <c r="P911" s="23" t="str">
        <f>INDEX('Step 2-12'!$Z:$Z,MATCH('Step 2-12'!$B911,'Step 2-12'!$R:$R,0))</f>
        <v>Paid Search</v>
      </c>
      <c r="AG911" t="s">
        <v>2703</v>
      </c>
      <c r="AH911" t="s">
        <v>1040</v>
      </c>
      <c r="AI911" t="s">
        <v>1044</v>
      </c>
      <c r="AJ911" s="1">
        <v>44782</v>
      </c>
      <c r="AK911" t="s">
        <v>86</v>
      </c>
      <c r="AL911" t="s">
        <v>18</v>
      </c>
      <c r="AM911">
        <v>315</v>
      </c>
      <c r="AN911">
        <v>267.75</v>
      </c>
      <c r="AO911" s="24" t="str">
        <f>INDEX('Step 2-12'!$Z:$Z,MATCH('Step 2-12'!$AH911,'Step 2-12'!$R:$R,0))</f>
        <v>Email</v>
      </c>
      <c r="AP911" s="24" t="str">
        <f>INDEX('Step 2-12'!$V:$V,MATCH('Step 2-12'!$AH911,'Step 2-12'!$R:$R,0))</f>
        <v>North America</v>
      </c>
      <c r="AQ911" s="24" t="str">
        <f>INDEX('Step 2-12'!$W:$W,MATCH('Step 2-12'!$AH911,'Step 2-12'!$R:$R,0))</f>
        <v>Retail</v>
      </c>
      <c r="AR911" s="24" t="str">
        <f>INDEX('Step 2-12'!$X:$X,MATCH('Step 2-12'!$AH911,'Step 2-12'!$R:$R,0))</f>
        <v>SMBs</v>
      </c>
      <c r="AS911" s="23" t="str">
        <f>INDEX('Step 2-12'!$AA:$AA,MATCH('Step 2-12'!$AH911,'Step 2-12'!$R:$R,0))</f>
        <v>Pro</v>
      </c>
      <c r="AT911" s="23" t="str">
        <f>INDEX('Step 2-12'!$AB:$AB,MATCH('Step 2-12'!$AH911,'Step 2-12'!$R:$R,0))</f>
        <v>Monthly</v>
      </c>
      <c r="AU911" s="23" t="str">
        <f>INDEX($J$20:$J$1603,MATCH($AH911,$B$20:$B$1603,0))</f>
        <v/>
      </c>
    </row>
    <row r="912" spans="1:47" x14ac:dyDescent="0.25">
      <c r="A912" t="s">
        <v>1016</v>
      </c>
      <c r="B912" t="s">
        <v>1000</v>
      </c>
      <c r="C912" t="s">
        <v>50</v>
      </c>
      <c r="D912" t="s">
        <v>18</v>
      </c>
      <c r="E912" s="1">
        <v>45180</v>
      </c>
      <c r="F912" s="1">
        <v>45210</v>
      </c>
      <c r="G912" t="s">
        <v>19</v>
      </c>
      <c r="H912">
        <v>135</v>
      </c>
      <c r="I912" s="23" t="str">
        <f>IF(AND(E912&lt;=EOMONTH('Step 1'!$C$7,0),F912&gt;='Step 1'!$C$7),"Yes","No")</f>
        <v>No</v>
      </c>
      <c r="J912" s="23" t="str">
        <f>IF(I912="Yes",IF(COUNTIFS($B$21:$B912,B912,$I$21:$I912,"Yes")=1,"Yes",""),"")</f>
        <v/>
      </c>
      <c r="K912" s="23" t="str">
        <f>IF(J912="Yes",IF(COUNTIFS($B:$B,B912,$F:$F,"&gt;="&amp;'Step 1'!$C$8)&gt;0,"Retained","Churned"),"")</f>
        <v/>
      </c>
      <c r="L912" s="24">
        <f>_xlfn.MINIFS($E:$E,$B:$B,B912)</f>
        <v>44684</v>
      </c>
      <c r="M912" s="24" t="str">
        <f>INDEX($C:$C,MATCH($L912,$E:$E,0))</f>
        <v>Basic</v>
      </c>
      <c r="N912" s="24" t="str">
        <f>INDEX($D:$D,MATCH($L912,$E:$E,0))</f>
        <v>Monthly</v>
      </c>
      <c r="O912" s="23" t="str">
        <f>INDEX('Step 2-12'!$W:$W,MATCH('Step 2-12'!$B912,'Step 2-12'!$R:$R,0))</f>
        <v>Tech</v>
      </c>
      <c r="P912" s="23" t="str">
        <f>INDEX('Step 2-12'!$Z:$Z,MATCH('Step 2-12'!$B912,'Step 2-12'!$R:$R,0))</f>
        <v>Paid Search</v>
      </c>
      <c r="AG912" t="s">
        <v>2704</v>
      </c>
      <c r="AH912" t="s">
        <v>1040</v>
      </c>
      <c r="AI912" t="s">
        <v>1045</v>
      </c>
      <c r="AJ912" s="1">
        <v>44813</v>
      </c>
      <c r="AK912" t="s">
        <v>86</v>
      </c>
      <c r="AL912" t="s">
        <v>18</v>
      </c>
      <c r="AM912">
        <v>315</v>
      </c>
      <c r="AN912">
        <v>267.75</v>
      </c>
      <c r="AO912" s="24" t="str">
        <f>INDEX('Step 2-12'!$Z:$Z,MATCH('Step 2-12'!$AH912,'Step 2-12'!$R:$R,0))</f>
        <v>Email</v>
      </c>
      <c r="AP912" s="24" t="str">
        <f>INDEX('Step 2-12'!$V:$V,MATCH('Step 2-12'!$AH912,'Step 2-12'!$R:$R,0))</f>
        <v>North America</v>
      </c>
      <c r="AQ912" s="24" t="str">
        <f>INDEX('Step 2-12'!$W:$W,MATCH('Step 2-12'!$AH912,'Step 2-12'!$R:$R,0))</f>
        <v>Retail</v>
      </c>
      <c r="AR912" s="24" t="str">
        <f>INDEX('Step 2-12'!$X:$X,MATCH('Step 2-12'!$AH912,'Step 2-12'!$R:$R,0))</f>
        <v>SMBs</v>
      </c>
      <c r="AS912" s="23" t="str">
        <f>INDEX('Step 2-12'!$AA:$AA,MATCH('Step 2-12'!$AH912,'Step 2-12'!$R:$R,0))</f>
        <v>Pro</v>
      </c>
      <c r="AT912" s="23" t="str">
        <f>INDEX('Step 2-12'!$AB:$AB,MATCH('Step 2-12'!$AH912,'Step 2-12'!$R:$R,0))</f>
        <v>Monthly</v>
      </c>
      <c r="AU912" s="23" t="str">
        <f>INDEX($J$20:$J$1603,MATCH($AH912,$B$20:$B$1603,0))</f>
        <v/>
      </c>
    </row>
    <row r="913" spans="1:47" x14ac:dyDescent="0.25">
      <c r="A913" t="s">
        <v>1017</v>
      </c>
      <c r="B913" t="s">
        <v>1000</v>
      </c>
      <c r="C913" t="s">
        <v>50</v>
      </c>
      <c r="D913" t="s">
        <v>18</v>
      </c>
      <c r="E913" s="1">
        <v>45211</v>
      </c>
      <c r="F913" s="1">
        <v>45217</v>
      </c>
      <c r="G913" t="s">
        <v>47</v>
      </c>
      <c r="H913">
        <v>135</v>
      </c>
      <c r="I913" s="23" t="str">
        <f>IF(AND(E913&lt;=EOMONTH('Step 1'!$C$7,0),F913&gt;='Step 1'!$C$7),"Yes","No")</f>
        <v>No</v>
      </c>
      <c r="J913" s="23" t="str">
        <f>IF(I913="Yes",IF(COUNTIFS($B$21:$B913,B913,$I$21:$I913,"Yes")=1,"Yes",""),"")</f>
        <v/>
      </c>
      <c r="K913" s="23" t="str">
        <f>IF(J913="Yes",IF(COUNTIFS($B:$B,B913,$F:$F,"&gt;="&amp;'Step 1'!$C$8)&gt;0,"Retained","Churned"),"")</f>
        <v/>
      </c>
      <c r="L913" s="24">
        <f>_xlfn.MINIFS($E:$E,$B:$B,B913)</f>
        <v>44684</v>
      </c>
      <c r="M913" s="24" t="str">
        <f>INDEX($C:$C,MATCH($L913,$E:$E,0))</f>
        <v>Basic</v>
      </c>
      <c r="N913" s="24" t="str">
        <f>INDEX($D:$D,MATCH($L913,$E:$E,0))</f>
        <v>Monthly</v>
      </c>
      <c r="O913" s="23" t="str">
        <f>INDEX('Step 2-12'!$W:$W,MATCH('Step 2-12'!$B913,'Step 2-12'!$R:$R,0))</f>
        <v>Tech</v>
      </c>
      <c r="P913" s="23" t="str">
        <f>INDEX('Step 2-12'!$Z:$Z,MATCH('Step 2-12'!$B913,'Step 2-12'!$R:$R,0))</f>
        <v>Paid Search</v>
      </c>
      <c r="AG913" t="s">
        <v>2705</v>
      </c>
      <c r="AH913" t="s">
        <v>1040</v>
      </c>
      <c r="AI913" t="s">
        <v>1045</v>
      </c>
      <c r="AJ913" s="1">
        <v>44843</v>
      </c>
      <c r="AK913" t="s">
        <v>86</v>
      </c>
      <c r="AL913" t="s">
        <v>18</v>
      </c>
      <c r="AM913">
        <v>315</v>
      </c>
      <c r="AN913">
        <v>267.75</v>
      </c>
      <c r="AO913" s="24" t="str">
        <f>INDEX('Step 2-12'!$Z:$Z,MATCH('Step 2-12'!$AH913,'Step 2-12'!$R:$R,0))</f>
        <v>Email</v>
      </c>
      <c r="AP913" s="24" t="str">
        <f>INDEX('Step 2-12'!$V:$V,MATCH('Step 2-12'!$AH913,'Step 2-12'!$R:$R,0))</f>
        <v>North America</v>
      </c>
      <c r="AQ913" s="24" t="str">
        <f>INDEX('Step 2-12'!$W:$W,MATCH('Step 2-12'!$AH913,'Step 2-12'!$R:$R,0))</f>
        <v>Retail</v>
      </c>
      <c r="AR913" s="24" t="str">
        <f>INDEX('Step 2-12'!$X:$X,MATCH('Step 2-12'!$AH913,'Step 2-12'!$R:$R,0))</f>
        <v>SMBs</v>
      </c>
      <c r="AS913" s="23" t="str">
        <f>INDEX('Step 2-12'!$AA:$AA,MATCH('Step 2-12'!$AH913,'Step 2-12'!$R:$R,0))</f>
        <v>Pro</v>
      </c>
      <c r="AT913" s="23" t="str">
        <f>INDEX('Step 2-12'!$AB:$AB,MATCH('Step 2-12'!$AH913,'Step 2-12'!$R:$R,0))</f>
        <v>Monthly</v>
      </c>
      <c r="AU913" s="23" t="str">
        <f>INDEX($J$20:$J$1603,MATCH($AH913,$B$20:$B$1603,0))</f>
        <v/>
      </c>
    </row>
    <row r="914" spans="1:47" x14ac:dyDescent="0.25">
      <c r="A914" t="s">
        <v>1018</v>
      </c>
      <c r="B914" t="s">
        <v>1019</v>
      </c>
      <c r="C914" t="s">
        <v>50</v>
      </c>
      <c r="D914" t="s">
        <v>18</v>
      </c>
      <c r="E914" s="1">
        <v>45258</v>
      </c>
      <c r="F914" s="1">
        <v>45282</v>
      </c>
      <c r="G914" t="s">
        <v>47</v>
      </c>
      <c r="H914">
        <v>135</v>
      </c>
      <c r="I914" s="23" t="str">
        <f>IF(AND(E914&lt;=EOMONTH('Step 1'!$C$7,0),F914&gt;='Step 1'!$C$7),"Yes","No")</f>
        <v>No</v>
      </c>
      <c r="J914" s="23" t="str">
        <f>IF(I914="Yes",IF(COUNTIFS($B$21:$B914,B914,$I$21:$I914,"Yes")=1,"Yes",""),"")</f>
        <v/>
      </c>
      <c r="K914" s="23" t="str">
        <f>IF(J914="Yes",IF(COUNTIFS($B:$B,B914,$F:$F,"&gt;="&amp;'Step 1'!$C$8)&gt;0,"Retained","Churned"),"")</f>
        <v/>
      </c>
      <c r="L914" s="24">
        <f>_xlfn.MINIFS($E:$E,$B:$B,B914)</f>
        <v>45258</v>
      </c>
      <c r="M914" s="24" t="str">
        <f>INDEX($C:$C,MATCH($L914,$E:$E,0))</f>
        <v>Pro</v>
      </c>
      <c r="N914" s="24" t="str">
        <f>INDEX($D:$D,MATCH($L914,$E:$E,0))</f>
        <v>Monthly</v>
      </c>
      <c r="O914" s="23" t="str">
        <f>INDEX('Step 2-12'!$W:$W,MATCH('Step 2-12'!$B914,'Step 2-12'!$R:$R,0))</f>
        <v>Retail</v>
      </c>
      <c r="P914" s="23" t="str">
        <f>INDEX('Step 2-12'!$Z:$Z,MATCH('Step 2-12'!$B914,'Step 2-12'!$R:$R,0))</f>
        <v>Email</v>
      </c>
      <c r="AG914" t="s">
        <v>2706</v>
      </c>
      <c r="AH914" t="s">
        <v>1040</v>
      </c>
      <c r="AI914" t="s">
        <v>1046</v>
      </c>
      <c r="AJ914" s="1">
        <v>44844</v>
      </c>
      <c r="AK914" t="s">
        <v>86</v>
      </c>
      <c r="AL914" t="s">
        <v>18</v>
      </c>
      <c r="AM914">
        <v>315</v>
      </c>
      <c r="AN914">
        <v>267.75</v>
      </c>
      <c r="AO914" s="24" t="str">
        <f>INDEX('Step 2-12'!$Z:$Z,MATCH('Step 2-12'!$AH914,'Step 2-12'!$R:$R,0))</f>
        <v>Email</v>
      </c>
      <c r="AP914" s="24" t="str">
        <f>INDEX('Step 2-12'!$V:$V,MATCH('Step 2-12'!$AH914,'Step 2-12'!$R:$R,0))</f>
        <v>North America</v>
      </c>
      <c r="AQ914" s="24" t="str">
        <f>INDEX('Step 2-12'!$W:$W,MATCH('Step 2-12'!$AH914,'Step 2-12'!$R:$R,0))</f>
        <v>Retail</v>
      </c>
      <c r="AR914" s="24" t="str">
        <f>INDEX('Step 2-12'!$X:$X,MATCH('Step 2-12'!$AH914,'Step 2-12'!$R:$R,0))</f>
        <v>SMBs</v>
      </c>
      <c r="AS914" s="23" t="str">
        <f>INDEX('Step 2-12'!$AA:$AA,MATCH('Step 2-12'!$AH914,'Step 2-12'!$R:$R,0))</f>
        <v>Pro</v>
      </c>
      <c r="AT914" s="23" t="str">
        <f>INDEX('Step 2-12'!$AB:$AB,MATCH('Step 2-12'!$AH914,'Step 2-12'!$R:$R,0))</f>
        <v>Monthly</v>
      </c>
      <c r="AU914" s="23" t="str">
        <f>INDEX($J$20:$J$1603,MATCH($AH914,$B$20:$B$1603,0))</f>
        <v/>
      </c>
    </row>
    <row r="915" spans="1:47" x14ac:dyDescent="0.25">
      <c r="A915" t="s">
        <v>1020</v>
      </c>
      <c r="B915" t="s">
        <v>1021</v>
      </c>
      <c r="C915" t="s">
        <v>17</v>
      </c>
      <c r="D915" t="s">
        <v>18</v>
      </c>
      <c r="E915" s="1">
        <v>45108</v>
      </c>
      <c r="F915" s="1">
        <v>45138</v>
      </c>
      <c r="G915" t="s">
        <v>19</v>
      </c>
      <c r="H915">
        <v>75</v>
      </c>
      <c r="I915" s="23" t="str">
        <f>IF(AND(E915&lt;=EOMONTH('Step 1'!$C$7,0),F915&gt;='Step 1'!$C$7),"Yes","No")</f>
        <v>No</v>
      </c>
      <c r="J915" s="23" t="str">
        <f>IF(I915="Yes",IF(COUNTIFS($B$21:$B915,B915,$I$21:$I915,"Yes")=1,"Yes",""),"")</f>
        <v/>
      </c>
      <c r="K915" s="23" t="str">
        <f>IF(J915="Yes",IF(COUNTIFS($B:$B,B915,$F:$F,"&gt;="&amp;'Step 1'!$C$8)&gt;0,"Retained","Churned"),"")</f>
        <v/>
      </c>
      <c r="L915" s="24">
        <f>_xlfn.MINIFS($E:$E,$B:$B,B915)</f>
        <v>45108</v>
      </c>
      <c r="M915" s="24" t="str">
        <f>INDEX($C:$C,MATCH($L915,$E:$E,0))</f>
        <v>Pro</v>
      </c>
      <c r="N915" s="24" t="str">
        <f>INDEX($D:$D,MATCH($L915,$E:$E,0))</f>
        <v>Monthly</v>
      </c>
      <c r="O915" s="23" t="str">
        <f>INDEX('Step 2-12'!$W:$W,MATCH('Step 2-12'!$B915,'Step 2-12'!$R:$R,0))</f>
        <v>Retail</v>
      </c>
      <c r="P915" s="23" t="str">
        <f>INDEX('Step 2-12'!$Z:$Z,MATCH('Step 2-12'!$B915,'Step 2-12'!$R:$R,0))</f>
        <v>Affiliate</v>
      </c>
      <c r="AG915" t="s">
        <v>2707</v>
      </c>
      <c r="AH915" t="s">
        <v>1040</v>
      </c>
      <c r="AI915" t="s">
        <v>1047</v>
      </c>
      <c r="AJ915" s="1">
        <v>44875</v>
      </c>
      <c r="AK915" t="s">
        <v>86</v>
      </c>
      <c r="AL915" t="s">
        <v>18</v>
      </c>
      <c r="AM915">
        <v>315</v>
      </c>
      <c r="AN915">
        <v>267.75</v>
      </c>
      <c r="AO915" s="24" t="str">
        <f>INDEX('Step 2-12'!$Z:$Z,MATCH('Step 2-12'!$AH915,'Step 2-12'!$R:$R,0))</f>
        <v>Email</v>
      </c>
      <c r="AP915" s="24" t="str">
        <f>INDEX('Step 2-12'!$V:$V,MATCH('Step 2-12'!$AH915,'Step 2-12'!$R:$R,0))</f>
        <v>North America</v>
      </c>
      <c r="AQ915" s="24" t="str">
        <f>INDEX('Step 2-12'!$W:$W,MATCH('Step 2-12'!$AH915,'Step 2-12'!$R:$R,0))</f>
        <v>Retail</v>
      </c>
      <c r="AR915" s="24" t="str">
        <f>INDEX('Step 2-12'!$X:$X,MATCH('Step 2-12'!$AH915,'Step 2-12'!$R:$R,0))</f>
        <v>SMBs</v>
      </c>
      <c r="AS915" s="23" t="str">
        <f>INDEX('Step 2-12'!$AA:$AA,MATCH('Step 2-12'!$AH915,'Step 2-12'!$R:$R,0))</f>
        <v>Pro</v>
      </c>
      <c r="AT915" s="23" t="str">
        <f>INDEX('Step 2-12'!$AB:$AB,MATCH('Step 2-12'!$AH915,'Step 2-12'!$R:$R,0))</f>
        <v>Monthly</v>
      </c>
      <c r="AU915" s="23" t="str">
        <f>INDEX($J$20:$J$1603,MATCH($AH915,$B$20:$B$1603,0))</f>
        <v/>
      </c>
    </row>
    <row r="916" spans="1:47" x14ac:dyDescent="0.25">
      <c r="A916" t="s">
        <v>1022</v>
      </c>
      <c r="B916" t="s">
        <v>1021</v>
      </c>
      <c r="C916" t="s">
        <v>17</v>
      </c>
      <c r="D916" t="s">
        <v>18</v>
      </c>
      <c r="E916" s="1">
        <v>45139</v>
      </c>
      <c r="F916" s="1">
        <v>45169</v>
      </c>
      <c r="G916" t="s">
        <v>19</v>
      </c>
      <c r="H916">
        <v>75</v>
      </c>
      <c r="I916" s="23" t="str">
        <f>IF(AND(E916&lt;=EOMONTH('Step 1'!$C$7,0),F916&gt;='Step 1'!$C$7),"Yes","No")</f>
        <v>No</v>
      </c>
      <c r="J916" s="23" t="str">
        <f>IF(I916="Yes",IF(COUNTIFS($B$21:$B916,B916,$I$21:$I916,"Yes")=1,"Yes",""),"")</f>
        <v/>
      </c>
      <c r="K916" s="23" t="str">
        <f>IF(J916="Yes",IF(COUNTIFS($B:$B,B916,$F:$F,"&gt;="&amp;'Step 1'!$C$8)&gt;0,"Retained","Churned"),"")</f>
        <v/>
      </c>
      <c r="L916" s="24">
        <f>_xlfn.MINIFS($E:$E,$B:$B,B916)</f>
        <v>45108</v>
      </c>
      <c r="M916" s="24" t="str">
        <f>INDEX($C:$C,MATCH($L916,$E:$E,0))</f>
        <v>Pro</v>
      </c>
      <c r="N916" s="24" t="str">
        <f>INDEX($D:$D,MATCH($L916,$E:$E,0))</f>
        <v>Monthly</v>
      </c>
      <c r="O916" s="23" t="str">
        <f>INDEX('Step 2-12'!$W:$W,MATCH('Step 2-12'!$B916,'Step 2-12'!$R:$R,0))</f>
        <v>Retail</v>
      </c>
      <c r="P916" s="23" t="str">
        <f>INDEX('Step 2-12'!$Z:$Z,MATCH('Step 2-12'!$B916,'Step 2-12'!$R:$R,0))</f>
        <v>Affiliate</v>
      </c>
      <c r="AG916" t="s">
        <v>2708</v>
      </c>
      <c r="AH916" t="s">
        <v>1040</v>
      </c>
      <c r="AI916" t="s">
        <v>1047</v>
      </c>
      <c r="AJ916" s="1">
        <v>44905</v>
      </c>
      <c r="AK916" t="s">
        <v>86</v>
      </c>
      <c r="AL916" t="s">
        <v>18</v>
      </c>
      <c r="AM916">
        <v>315</v>
      </c>
      <c r="AN916">
        <v>267.75</v>
      </c>
      <c r="AO916" s="24" t="str">
        <f>INDEX('Step 2-12'!$Z:$Z,MATCH('Step 2-12'!$AH916,'Step 2-12'!$R:$R,0))</f>
        <v>Email</v>
      </c>
      <c r="AP916" s="24" t="str">
        <f>INDEX('Step 2-12'!$V:$V,MATCH('Step 2-12'!$AH916,'Step 2-12'!$R:$R,0))</f>
        <v>North America</v>
      </c>
      <c r="AQ916" s="24" t="str">
        <f>INDEX('Step 2-12'!$W:$W,MATCH('Step 2-12'!$AH916,'Step 2-12'!$R:$R,0))</f>
        <v>Retail</v>
      </c>
      <c r="AR916" s="24" t="str">
        <f>INDEX('Step 2-12'!$X:$X,MATCH('Step 2-12'!$AH916,'Step 2-12'!$R:$R,0))</f>
        <v>SMBs</v>
      </c>
      <c r="AS916" s="23" t="str">
        <f>INDEX('Step 2-12'!$AA:$AA,MATCH('Step 2-12'!$AH916,'Step 2-12'!$R:$R,0))</f>
        <v>Pro</v>
      </c>
      <c r="AT916" s="23" t="str">
        <f>INDEX('Step 2-12'!$AB:$AB,MATCH('Step 2-12'!$AH916,'Step 2-12'!$R:$R,0))</f>
        <v>Monthly</v>
      </c>
      <c r="AU916" s="23" t="str">
        <f>INDEX($J$20:$J$1603,MATCH($AH916,$B$20:$B$1603,0))</f>
        <v/>
      </c>
    </row>
    <row r="917" spans="1:47" x14ac:dyDescent="0.25">
      <c r="A917" t="s">
        <v>1023</v>
      </c>
      <c r="B917" t="s">
        <v>1021</v>
      </c>
      <c r="C917" t="s">
        <v>17</v>
      </c>
      <c r="D917" t="s">
        <v>18</v>
      </c>
      <c r="E917" s="1">
        <v>45170</v>
      </c>
      <c r="F917" s="1">
        <v>45200</v>
      </c>
      <c r="G917" t="s">
        <v>19</v>
      </c>
      <c r="H917">
        <v>75</v>
      </c>
      <c r="I917" s="23" t="str">
        <f>IF(AND(E917&lt;=EOMONTH('Step 1'!$C$7,0),F917&gt;='Step 1'!$C$7),"Yes","No")</f>
        <v>No</v>
      </c>
      <c r="J917" s="23" t="str">
        <f>IF(I917="Yes",IF(COUNTIFS($B$21:$B917,B917,$I$21:$I917,"Yes")=1,"Yes",""),"")</f>
        <v/>
      </c>
      <c r="K917" s="23" t="str">
        <f>IF(J917="Yes",IF(COUNTIFS($B:$B,B917,$F:$F,"&gt;="&amp;'Step 1'!$C$8)&gt;0,"Retained","Churned"),"")</f>
        <v/>
      </c>
      <c r="L917" s="24">
        <f>_xlfn.MINIFS($E:$E,$B:$B,B917)</f>
        <v>45108</v>
      </c>
      <c r="M917" s="24" t="str">
        <f>INDEX($C:$C,MATCH($L917,$E:$E,0))</f>
        <v>Pro</v>
      </c>
      <c r="N917" s="24" t="str">
        <f>INDEX($D:$D,MATCH($L917,$E:$E,0))</f>
        <v>Monthly</v>
      </c>
      <c r="O917" s="23" t="str">
        <f>INDEX('Step 2-12'!$W:$W,MATCH('Step 2-12'!$B917,'Step 2-12'!$R:$R,0))</f>
        <v>Retail</v>
      </c>
      <c r="P917" s="23" t="str">
        <f>INDEX('Step 2-12'!$Z:$Z,MATCH('Step 2-12'!$B917,'Step 2-12'!$R:$R,0))</f>
        <v>Affiliate</v>
      </c>
      <c r="AG917" t="s">
        <v>2709</v>
      </c>
      <c r="AH917" t="s">
        <v>1040</v>
      </c>
      <c r="AI917" t="s">
        <v>1048</v>
      </c>
      <c r="AJ917" s="1">
        <v>44906</v>
      </c>
      <c r="AK917" t="s">
        <v>86</v>
      </c>
      <c r="AL917" t="s">
        <v>18</v>
      </c>
      <c r="AM917">
        <v>315</v>
      </c>
      <c r="AN917">
        <v>267.75</v>
      </c>
      <c r="AO917" s="24" t="str">
        <f>INDEX('Step 2-12'!$Z:$Z,MATCH('Step 2-12'!$AH917,'Step 2-12'!$R:$R,0))</f>
        <v>Email</v>
      </c>
      <c r="AP917" s="24" t="str">
        <f>INDEX('Step 2-12'!$V:$V,MATCH('Step 2-12'!$AH917,'Step 2-12'!$R:$R,0))</f>
        <v>North America</v>
      </c>
      <c r="AQ917" s="24" t="str">
        <f>INDEX('Step 2-12'!$W:$W,MATCH('Step 2-12'!$AH917,'Step 2-12'!$R:$R,0))</f>
        <v>Retail</v>
      </c>
      <c r="AR917" s="24" t="str">
        <f>INDEX('Step 2-12'!$X:$X,MATCH('Step 2-12'!$AH917,'Step 2-12'!$R:$R,0))</f>
        <v>SMBs</v>
      </c>
      <c r="AS917" s="23" t="str">
        <f>INDEX('Step 2-12'!$AA:$AA,MATCH('Step 2-12'!$AH917,'Step 2-12'!$R:$R,0))</f>
        <v>Pro</v>
      </c>
      <c r="AT917" s="23" t="str">
        <f>INDEX('Step 2-12'!$AB:$AB,MATCH('Step 2-12'!$AH917,'Step 2-12'!$R:$R,0))</f>
        <v>Monthly</v>
      </c>
      <c r="AU917" s="23" t="str">
        <f>INDEX($J$20:$J$1603,MATCH($AH917,$B$20:$B$1603,0))</f>
        <v/>
      </c>
    </row>
    <row r="918" spans="1:47" x14ac:dyDescent="0.25">
      <c r="A918" t="s">
        <v>1024</v>
      </c>
      <c r="B918" t="s">
        <v>1021</v>
      </c>
      <c r="C918" t="s">
        <v>17</v>
      </c>
      <c r="D918" t="s">
        <v>18</v>
      </c>
      <c r="E918" s="1">
        <v>45201</v>
      </c>
      <c r="F918" s="1">
        <v>45231</v>
      </c>
      <c r="G918" t="s">
        <v>19</v>
      </c>
      <c r="H918">
        <v>75</v>
      </c>
      <c r="I918" s="23" t="str">
        <f>IF(AND(E918&lt;=EOMONTH('Step 1'!$C$7,0),F918&gt;='Step 1'!$C$7),"Yes","No")</f>
        <v>No</v>
      </c>
      <c r="J918" s="23" t="str">
        <f>IF(I918="Yes",IF(COUNTIFS($B$21:$B918,B918,$I$21:$I918,"Yes")=1,"Yes",""),"")</f>
        <v/>
      </c>
      <c r="K918" s="23" t="str">
        <f>IF(J918="Yes",IF(COUNTIFS($B:$B,B918,$F:$F,"&gt;="&amp;'Step 1'!$C$8)&gt;0,"Retained","Churned"),"")</f>
        <v/>
      </c>
      <c r="L918" s="24">
        <f>_xlfn.MINIFS($E:$E,$B:$B,B918)</f>
        <v>45108</v>
      </c>
      <c r="M918" s="24" t="str">
        <f>INDEX($C:$C,MATCH($L918,$E:$E,0))</f>
        <v>Pro</v>
      </c>
      <c r="N918" s="24" t="str">
        <f>INDEX($D:$D,MATCH($L918,$E:$E,0))</f>
        <v>Monthly</v>
      </c>
      <c r="O918" s="23" t="str">
        <f>INDEX('Step 2-12'!$W:$W,MATCH('Step 2-12'!$B918,'Step 2-12'!$R:$R,0))</f>
        <v>Retail</v>
      </c>
      <c r="P918" s="23" t="str">
        <f>INDEX('Step 2-12'!$Z:$Z,MATCH('Step 2-12'!$B918,'Step 2-12'!$R:$R,0))</f>
        <v>Affiliate</v>
      </c>
      <c r="AG918" t="s">
        <v>2710</v>
      </c>
      <c r="AH918" t="s">
        <v>1040</v>
      </c>
      <c r="AI918" t="s">
        <v>1049</v>
      </c>
      <c r="AJ918" s="1">
        <v>44937</v>
      </c>
      <c r="AK918" t="s">
        <v>86</v>
      </c>
      <c r="AL918" t="s">
        <v>18</v>
      </c>
      <c r="AM918">
        <v>315</v>
      </c>
      <c r="AN918">
        <v>267.75</v>
      </c>
      <c r="AO918" s="24" t="str">
        <f>INDEX('Step 2-12'!$Z:$Z,MATCH('Step 2-12'!$AH918,'Step 2-12'!$R:$R,0))</f>
        <v>Email</v>
      </c>
      <c r="AP918" s="24" t="str">
        <f>INDEX('Step 2-12'!$V:$V,MATCH('Step 2-12'!$AH918,'Step 2-12'!$R:$R,0))</f>
        <v>North America</v>
      </c>
      <c r="AQ918" s="24" t="str">
        <f>INDEX('Step 2-12'!$W:$W,MATCH('Step 2-12'!$AH918,'Step 2-12'!$R:$R,0))</f>
        <v>Retail</v>
      </c>
      <c r="AR918" s="24" t="str">
        <f>INDEX('Step 2-12'!$X:$X,MATCH('Step 2-12'!$AH918,'Step 2-12'!$R:$R,0))</f>
        <v>SMBs</v>
      </c>
      <c r="AS918" s="23" t="str">
        <f>INDEX('Step 2-12'!$AA:$AA,MATCH('Step 2-12'!$AH918,'Step 2-12'!$R:$R,0))</f>
        <v>Pro</v>
      </c>
      <c r="AT918" s="23" t="str">
        <f>INDEX('Step 2-12'!$AB:$AB,MATCH('Step 2-12'!$AH918,'Step 2-12'!$R:$R,0))</f>
        <v>Monthly</v>
      </c>
      <c r="AU918" s="23" t="str">
        <f>INDEX($J$20:$J$1603,MATCH($AH918,$B$20:$B$1603,0))</f>
        <v/>
      </c>
    </row>
    <row r="919" spans="1:47" x14ac:dyDescent="0.25">
      <c r="A919" t="s">
        <v>1025</v>
      </c>
      <c r="B919" t="s">
        <v>1021</v>
      </c>
      <c r="C919" t="s">
        <v>17</v>
      </c>
      <c r="D919" t="s">
        <v>18</v>
      </c>
      <c r="E919" s="1">
        <v>45232</v>
      </c>
      <c r="F919" s="1">
        <v>45262</v>
      </c>
      <c r="G919" t="s">
        <v>19</v>
      </c>
      <c r="H919">
        <v>75</v>
      </c>
      <c r="I919" s="23" t="str">
        <f>IF(AND(E919&lt;=EOMONTH('Step 1'!$C$7,0),F919&gt;='Step 1'!$C$7),"Yes","No")</f>
        <v>No</v>
      </c>
      <c r="J919" s="23" t="str">
        <f>IF(I919="Yes",IF(COUNTIFS($B$21:$B919,B919,$I$21:$I919,"Yes")=1,"Yes",""),"")</f>
        <v/>
      </c>
      <c r="K919" s="23" t="str">
        <f>IF(J919="Yes",IF(COUNTIFS($B:$B,B919,$F:$F,"&gt;="&amp;'Step 1'!$C$8)&gt;0,"Retained","Churned"),"")</f>
        <v/>
      </c>
      <c r="L919" s="24">
        <f>_xlfn.MINIFS($E:$E,$B:$B,B919)</f>
        <v>45108</v>
      </c>
      <c r="M919" s="24" t="str">
        <f>INDEX($C:$C,MATCH($L919,$E:$E,0))</f>
        <v>Pro</v>
      </c>
      <c r="N919" s="24" t="str">
        <f>INDEX($D:$D,MATCH($L919,$E:$E,0))</f>
        <v>Monthly</v>
      </c>
      <c r="O919" s="23" t="str">
        <f>INDEX('Step 2-12'!$W:$W,MATCH('Step 2-12'!$B919,'Step 2-12'!$R:$R,0))</f>
        <v>Retail</v>
      </c>
      <c r="P919" s="23" t="str">
        <f>INDEX('Step 2-12'!$Z:$Z,MATCH('Step 2-12'!$B919,'Step 2-12'!$R:$R,0))</f>
        <v>Affiliate</v>
      </c>
      <c r="AG919" t="s">
        <v>2711</v>
      </c>
      <c r="AH919" t="s">
        <v>1040</v>
      </c>
      <c r="AI919" t="s">
        <v>1050</v>
      </c>
      <c r="AJ919" s="1">
        <v>44968</v>
      </c>
      <c r="AK919" t="s">
        <v>86</v>
      </c>
      <c r="AL919" t="s">
        <v>18</v>
      </c>
      <c r="AM919">
        <v>315</v>
      </c>
      <c r="AN919">
        <v>267.75</v>
      </c>
      <c r="AO919" s="24" t="str">
        <f>INDEX('Step 2-12'!$Z:$Z,MATCH('Step 2-12'!$AH919,'Step 2-12'!$R:$R,0))</f>
        <v>Email</v>
      </c>
      <c r="AP919" s="24" t="str">
        <f>INDEX('Step 2-12'!$V:$V,MATCH('Step 2-12'!$AH919,'Step 2-12'!$R:$R,0))</f>
        <v>North America</v>
      </c>
      <c r="AQ919" s="24" t="str">
        <f>INDEX('Step 2-12'!$W:$W,MATCH('Step 2-12'!$AH919,'Step 2-12'!$R:$R,0))</f>
        <v>Retail</v>
      </c>
      <c r="AR919" s="24" t="str">
        <f>INDEX('Step 2-12'!$X:$X,MATCH('Step 2-12'!$AH919,'Step 2-12'!$R:$R,0))</f>
        <v>SMBs</v>
      </c>
      <c r="AS919" s="23" t="str">
        <f>INDEX('Step 2-12'!$AA:$AA,MATCH('Step 2-12'!$AH919,'Step 2-12'!$R:$R,0))</f>
        <v>Pro</v>
      </c>
      <c r="AT919" s="23" t="str">
        <f>INDEX('Step 2-12'!$AB:$AB,MATCH('Step 2-12'!$AH919,'Step 2-12'!$R:$R,0))</f>
        <v>Monthly</v>
      </c>
      <c r="AU919" s="23" t="str">
        <f>INDEX($J$20:$J$1603,MATCH($AH919,$B$20:$B$1603,0))</f>
        <v/>
      </c>
    </row>
    <row r="920" spans="1:47" x14ac:dyDescent="0.25">
      <c r="A920" t="s">
        <v>1026</v>
      </c>
      <c r="B920" t="s">
        <v>1021</v>
      </c>
      <c r="C920" t="s">
        <v>17</v>
      </c>
      <c r="D920" t="s">
        <v>18</v>
      </c>
      <c r="E920" s="1">
        <v>45263</v>
      </c>
      <c r="F920" s="1">
        <v>45293</v>
      </c>
      <c r="G920" t="s">
        <v>19</v>
      </c>
      <c r="H920">
        <v>75</v>
      </c>
      <c r="I920" s="23" t="str">
        <f>IF(AND(E920&lt;=EOMONTH('Step 1'!$C$7,0),F920&gt;='Step 1'!$C$7),"Yes","No")</f>
        <v>No</v>
      </c>
      <c r="J920" s="23" t="str">
        <f>IF(I920="Yes",IF(COUNTIFS($B$21:$B920,B920,$I$21:$I920,"Yes")=1,"Yes",""),"")</f>
        <v/>
      </c>
      <c r="K920" s="23" t="str">
        <f>IF(J920="Yes",IF(COUNTIFS($B:$B,B920,$F:$F,"&gt;="&amp;'Step 1'!$C$8)&gt;0,"Retained","Churned"),"")</f>
        <v/>
      </c>
      <c r="L920" s="24">
        <f>_xlfn.MINIFS($E:$E,$B:$B,B920)</f>
        <v>45108</v>
      </c>
      <c r="M920" s="24" t="str">
        <f>INDEX($C:$C,MATCH($L920,$E:$E,0))</f>
        <v>Pro</v>
      </c>
      <c r="N920" s="24" t="str">
        <f>INDEX($D:$D,MATCH($L920,$E:$E,0))</f>
        <v>Monthly</v>
      </c>
      <c r="O920" s="23" t="str">
        <f>INDEX('Step 2-12'!$W:$W,MATCH('Step 2-12'!$B920,'Step 2-12'!$R:$R,0))</f>
        <v>Retail</v>
      </c>
      <c r="P920" s="23" t="str">
        <f>INDEX('Step 2-12'!$Z:$Z,MATCH('Step 2-12'!$B920,'Step 2-12'!$R:$R,0))</f>
        <v>Affiliate</v>
      </c>
      <c r="AG920" t="s">
        <v>2712</v>
      </c>
      <c r="AH920" t="s">
        <v>1040</v>
      </c>
      <c r="AI920" t="s">
        <v>1050</v>
      </c>
      <c r="AJ920" s="1">
        <v>44996</v>
      </c>
      <c r="AK920" t="s">
        <v>86</v>
      </c>
      <c r="AL920" t="s">
        <v>18</v>
      </c>
      <c r="AM920">
        <v>315</v>
      </c>
      <c r="AN920">
        <v>267.75</v>
      </c>
      <c r="AO920" s="24" t="str">
        <f>INDEX('Step 2-12'!$Z:$Z,MATCH('Step 2-12'!$AH920,'Step 2-12'!$R:$R,0))</f>
        <v>Email</v>
      </c>
      <c r="AP920" s="24" t="str">
        <f>INDEX('Step 2-12'!$V:$V,MATCH('Step 2-12'!$AH920,'Step 2-12'!$R:$R,0))</f>
        <v>North America</v>
      </c>
      <c r="AQ920" s="24" t="str">
        <f>INDEX('Step 2-12'!$W:$W,MATCH('Step 2-12'!$AH920,'Step 2-12'!$R:$R,0))</f>
        <v>Retail</v>
      </c>
      <c r="AR920" s="24" t="str">
        <f>INDEX('Step 2-12'!$X:$X,MATCH('Step 2-12'!$AH920,'Step 2-12'!$R:$R,0))</f>
        <v>SMBs</v>
      </c>
      <c r="AS920" s="23" t="str">
        <f>INDEX('Step 2-12'!$AA:$AA,MATCH('Step 2-12'!$AH920,'Step 2-12'!$R:$R,0))</f>
        <v>Pro</v>
      </c>
      <c r="AT920" s="23" t="str">
        <f>INDEX('Step 2-12'!$AB:$AB,MATCH('Step 2-12'!$AH920,'Step 2-12'!$R:$R,0))</f>
        <v>Monthly</v>
      </c>
      <c r="AU920" s="23" t="str">
        <f>INDEX($J$20:$J$1603,MATCH($AH920,$B$20:$B$1603,0))</f>
        <v/>
      </c>
    </row>
    <row r="921" spans="1:47" x14ac:dyDescent="0.25">
      <c r="A921" t="s">
        <v>1027</v>
      </c>
      <c r="B921" t="s">
        <v>1021</v>
      </c>
      <c r="C921" t="s">
        <v>17</v>
      </c>
      <c r="D921" t="s">
        <v>18</v>
      </c>
      <c r="E921" s="1">
        <v>45294</v>
      </c>
      <c r="F921" s="1">
        <v>45324</v>
      </c>
      <c r="G921" t="s">
        <v>19</v>
      </c>
      <c r="H921">
        <v>75</v>
      </c>
      <c r="I921" s="23" t="str">
        <f>IF(AND(E921&lt;=EOMONTH('Step 1'!$C$7,0),F921&gt;='Step 1'!$C$7),"Yes","No")</f>
        <v>No</v>
      </c>
      <c r="J921" s="23" t="str">
        <f>IF(I921="Yes",IF(COUNTIFS($B$21:$B921,B921,$I$21:$I921,"Yes")=1,"Yes",""),"")</f>
        <v/>
      </c>
      <c r="K921" s="23" t="str">
        <f>IF(J921="Yes",IF(COUNTIFS($B:$B,B921,$F:$F,"&gt;="&amp;'Step 1'!$C$8)&gt;0,"Retained","Churned"),"")</f>
        <v/>
      </c>
      <c r="L921" s="24">
        <f>_xlfn.MINIFS($E:$E,$B:$B,B921)</f>
        <v>45108</v>
      </c>
      <c r="M921" s="24" t="str">
        <f>INDEX($C:$C,MATCH($L921,$E:$E,0))</f>
        <v>Pro</v>
      </c>
      <c r="N921" s="24" t="str">
        <f>INDEX($D:$D,MATCH($L921,$E:$E,0))</f>
        <v>Monthly</v>
      </c>
      <c r="O921" s="23" t="str">
        <f>INDEX('Step 2-12'!$W:$W,MATCH('Step 2-12'!$B921,'Step 2-12'!$R:$R,0))</f>
        <v>Retail</v>
      </c>
      <c r="P921" s="23" t="str">
        <f>INDEX('Step 2-12'!$Z:$Z,MATCH('Step 2-12'!$B921,'Step 2-12'!$R:$R,0))</f>
        <v>Affiliate</v>
      </c>
      <c r="AG921" t="s">
        <v>2713</v>
      </c>
      <c r="AH921" t="s">
        <v>1040</v>
      </c>
      <c r="AI921" t="s">
        <v>1051</v>
      </c>
      <c r="AJ921" s="1">
        <v>44999</v>
      </c>
      <c r="AK921" t="s">
        <v>50</v>
      </c>
      <c r="AL921" t="s">
        <v>18</v>
      </c>
      <c r="AM921">
        <v>135</v>
      </c>
      <c r="AN921">
        <v>110.7</v>
      </c>
      <c r="AO921" s="24" t="str">
        <f>INDEX('Step 2-12'!$Z:$Z,MATCH('Step 2-12'!$AH921,'Step 2-12'!$R:$R,0))</f>
        <v>Email</v>
      </c>
      <c r="AP921" s="24" t="str">
        <f>INDEX('Step 2-12'!$V:$V,MATCH('Step 2-12'!$AH921,'Step 2-12'!$R:$R,0))</f>
        <v>North America</v>
      </c>
      <c r="AQ921" s="24" t="str">
        <f>INDEX('Step 2-12'!$W:$W,MATCH('Step 2-12'!$AH921,'Step 2-12'!$R:$R,0))</f>
        <v>Retail</v>
      </c>
      <c r="AR921" s="24" t="str">
        <f>INDEX('Step 2-12'!$X:$X,MATCH('Step 2-12'!$AH921,'Step 2-12'!$R:$R,0))</f>
        <v>SMBs</v>
      </c>
      <c r="AS921" s="23" t="str">
        <f>INDEX('Step 2-12'!$AA:$AA,MATCH('Step 2-12'!$AH921,'Step 2-12'!$R:$R,0))</f>
        <v>Pro</v>
      </c>
      <c r="AT921" s="23" t="str">
        <f>INDEX('Step 2-12'!$AB:$AB,MATCH('Step 2-12'!$AH921,'Step 2-12'!$R:$R,0))</f>
        <v>Monthly</v>
      </c>
      <c r="AU921" s="23" t="str">
        <f>INDEX($J$20:$J$1603,MATCH($AH921,$B$20:$B$1603,0))</f>
        <v/>
      </c>
    </row>
    <row r="922" spans="1:47" x14ac:dyDescent="0.25">
      <c r="A922" t="s">
        <v>1028</v>
      </c>
      <c r="B922" t="s">
        <v>1021</v>
      </c>
      <c r="C922" t="s">
        <v>17</v>
      </c>
      <c r="D922" t="s">
        <v>18</v>
      </c>
      <c r="E922" s="1">
        <v>45325</v>
      </c>
      <c r="F922" s="1">
        <v>45355</v>
      </c>
      <c r="G922" t="s">
        <v>19</v>
      </c>
      <c r="H922">
        <v>75</v>
      </c>
      <c r="I922" s="23" t="str">
        <f>IF(AND(E922&lt;=EOMONTH('Step 1'!$C$7,0),F922&gt;='Step 1'!$C$7),"Yes","No")</f>
        <v>No</v>
      </c>
      <c r="J922" s="23" t="str">
        <f>IF(I922="Yes",IF(COUNTIFS($B$21:$B922,B922,$I$21:$I922,"Yes")=1,"Yes",""),"")</f>
        <v/>
      </c>
      <c r="K922" s="23" t="str">
        <f>IF(J922="Yes",IF(COUNTIFS($B:$B,B922,$F:$F,"&gt;="&amp;'Step 1'!$C$8)&gt;0,"Retained","Churned"),"")</f>
        <v/>
      </c>
      <c r="L922" s="24">
        <f>_xlfn.MINIFS($E:$E,$B:$B,B922)</f>
        <v>45108</v>
      </c>
      <c r="M922" s="24" t="str">
        <f>INDEX($C:$C,MATCH($L922,$E:$E,0))</f>
        <v>Pro</v>
      </c>
      <c r="N922" s="24" t="str">
        <f>INDEX($D:$D,MATCH($L922,$E:$E,0))</f>
        <v>Monthly</v>
      </c>
      <c r="O922" s="23" t="str">
        <f>INDEX('Step 2-12'!$W:$W,MATCH('Step 2-12'!$B922,'Step 2-12'!$R:$R,0))</f>
        <v>Retail</v>
      </c>
      <c r="P922" s="23" t="str">
        <f>INDEX('Step 2-12'!$Z:$Z,MATCH('Step 2-12'!$B922,'Step 2-12'!$R:$R,0))</f>
        <v>Affiliate</v>
      </c>
      <c r="AG922" t="s">
        <v>2714</v>
      </c>
      <c r="AH922" t="s">
        <v>1040</v>
      </c>
      <c r="AI922" t="s">
        <v>1052</v>
      </c>
      <c r="AJ922" s="1">
        <v>45030</v>
      </c>
      <c r="AK922" t="s">
        <v>50</v>
      </c>
      <c r="AL922" t="s">
        <v>18</v>
      </c>
      <c r="AM922">
        <v>135</v>
      </c>
      <c r="AN922">
        <v>110.7</v>
      </c>
      <c r="AO922" s="24" t="str">
        <f>INDEX('Step 2-12'!$Z:$Z,MATCH('Step 2-12'!$AH922,'Step 2-12'!$R:$R,0))</f>
        <v>Email</v>
      </c>
      <c r="AP922" s="24" t="str">
        <f>INDEX('Step 2-12'!$V:$V,MATCH('Step 2-12'!$AH922,'Step 2-12'!$R:$R,0))</f>
        <v>North America</v>
      </c>
      <c r="AQ922" s="24" t="str">
        <f>INDEX('Step 2-12'!$W:$W,MATCH('Step 2-12'!$AH922,'Step 2-12'!$R:$R,0))</f>
        <v>Retail</v>
      </c>
      <c r="AR922" s="24" t="str">
        <f>INDEX('Step 2-12'!$X:$X,MATCH('Step 2-12'!$AH922,'Step 2-12'!$R:$R,0))</f>
        <v>SMBs</v>
      </c>
      <c r="AS922" s="23" t="str">
        <f>INDEX('Step 2-12'!$AA:$AA,MATCH('Step 2-12'!$AH922,'Step 2-12'!$R:$R,0))</f>
        <v>Pro</v>
      </c>
      <c r="AT922" s="23" t="str">
        <f>INDEX('Step 2-12'!$AB:$AB,MATCH('Step 2-12'!$AH922,'Step 2-12'!$R:$R,0))</f>
        <v>Monthly</v>
      </c>
      <c r="AU922" s="23" t="str">
        <f>INDEX($J$20:$J$1603,MATCH($AH922,$B$20:$B$1603,0))</f>
        <v/>
      </c>
    </row>
    <row r="923" spans="1:47" x14ac:dyDescent="0.25">
      <c r="A923" t="s">
        <v>1029</v>
      </c>
      <c r="B923" t="s">
        <v>1021</v>
      </c>
      <c r="C923" t="s">
        <v>17</v>
      </c>
      <c r="D923" t="s">
        <v>18</v>
      </c>
      <c r="E923" s="1">
        <v>45356</v>
      </c>
      <c r="F923" s="1">
        <v>45386</v>
      </c>
      <c r="G923" t="s">
        <v>19</v>
      </c>
      <c r="H923">
        <v>75</v>
      </c>
      <c r="I923" s="23" t="str">
        <f>IF(AND(E923&lt;=EOMONTH('Step 1'!$C$7,0),F923&gt;='Step 1'!$C$7),"Yes","No")</f>
        <v>No</v>
      </c>
      <c r="J923" s="23" t="str">
        <f>IF(I923="Yes",IF(COUNTIFS($B$21:$B923,B923,$I$21:$I923,"Yes")=1,"Yes",""),"")</f>
        <v/>
      </c>
      <c r="K923" s="23" t="str">
        <f>IF(J923="Yes",IF(COUNTIFS($B:$B,B923,$F:$F,"&gt;="&amp;'Step 1'!$C$8)&gt;0,"Retained","Churned"),"")</f>
        <v/>
      </c>
      <c r="L923" s="24">
        <f>_xlfn.MINIFS($E:$E,$B:$B,B923)</f>
        <v>45108</v>
      </c>
      <c r="M923" s="24" t="str">
        <f>INDEX($C:$C,MATCH($L923,$E:$E,0))</f>
        <v>Pro</v>
      </c>
      <c r="N923" s="24" t="str">
        <f>INDEX($D:$D,MATCH($L923,$E:$E,0))</f>
        <v>Monthly</v>
      </c>
      <c r="O923" s="23" t="str">
        <f>INDEX('Step 2-12'!$W:$W,MATCH('Step 2-12'!$B923,'Step 2-12'!$R:$R,0))</f>
        <v>Retail</v>
      </c>
      <c r="P923" s="23" t="str">
        <f>INDEX('Step 2-12'!$Z:$Z,MATCH('Step 2-12'!$B923,'Step 2-12'!$R:$R,0))</f>
        <v>Affiliate</v>
      </c>
      <c r="AG923" t="s">
        <v>2715</v>
      </c>
      <c r="AH923" t="s">
        <v>1040</v>
      </c>
      <c r="AI923" t="s">
        <v>1052</v>
      </c>
      <c r="AJ923" s="1">
        <v>45060</v>
      </c>
      <c r="AK923" t="s">
        <v>50</v>
      </c>
      <c r="AL923" t="s">
        <v>18</v>
      </c>
      <c r="AM923">
        <v>135</v>
      </c>
      <c r="AN923">
        <v>110.7</v>
      </c>
      <c r="AO923" s="24" t="str">
        <f>INDEX('Step 2-12'!$Z:$Z,MATCH('Step 2-12'!$AH923,'Step 2-12'!$R:$R,0))</f>
        <v>Email</v>
      </c>
      <c r="AP923" s="24" t="str">
        <f>INDEX('Step 2-12'!$V:$V,MATCH('Step 2-12'!$AH923,'Step 2-12'!$R:$R,0))</f>
        <v>North America</v>
      </c>
      <c r="AQ923" s="24" t="str">
        <f>INDEX('Step 2-12'!$W:$W,MATCH('Step 2-12'!$AH923,'Step 2-12'!$R:$R,0))</f>
        <v>Retail</v>
      </c>
      <c r="AR923" s="24" t="str">
        <f>INDEX('Step 2-12'!$X:$X,MATCH('Step 2-12'!$AH923,'Step 2-12'!$R:$R,0))</f>
        <v>SMBs</v>
      </c>
      <c r="AS923" s="23" t="str">
        <f>INDEX('Step 2-12'!$AA:$AA,MATCH('Step 2-12'!$AH923,'Step 2-12'!$R:$R,0))</f>
        <v>Pro</v>
      </c>
      <c r="AT923" s="23" t="str">
        <f>INDEX('Step 2-12'!$AB:$AB,MATCH('Step 2-12'!$AH923,'Step 2-12'!$R:$R,0))</f>
        <v>Monthly</v>
      </c>
      <c r="AU923" s="23" t="str">
        <f>INDEX($J$20:$J$1603,MATCH($AH923,$B$20:$B$1603,0))</f>
        <v/>
      </c>
    </row>
    <row r="924" spans="1:47" x14ac:dyDescent="0.25">
      <c r="A924" t="s">
        <v>1030</v>
      </c>
      <c r="B924" t="s">
        <v>1021</v>
      </c>
      <c r="C924" t="s">
        <v>17</v>
      </c>
      <c r="D924" t="s">
        <v>18</v>
      </c>
      <c r="E924" s="1">
        <v>45387</v>
      </c>
      <c r="F924" s="1">
        <v>45417</v>
      </c>
      <c r="G924" t="s">
        <v>19</v>
      </c>
      <c r="H924">
        <v>75</v>
      </c>
      <c r="I924" s="23" t="str">
        <f>IF(AND(E924&lt;=EOMONTH('Step 1'!$C$7,0),F924&gt;='Step 1'!$C$7),"Yes","No")</f>
        <v>No</v>
      </c>
      <c r="J924" s="23" t="str">
        <f>IF(I924="Yes",IF(COUNTIFS($B$21:$B924,B924,$I$21:$I924,"Yes")=1,"Yes",""),"")</f>
        <v/>
      </c>
      <c r="K924" s="23" t="str">
        <f>IF(J924="Yes",IF(COUNTIFS($B:$B,B924,$F:$F,"&gt;="&amp;'Step 1'!$C$8)&gt;0,"Retained","Churned"),"")</f>
        <v/>
      </c>
      <c r="L924" s="24">
        <f>_xlfn.MINIFS($E:$E,$B:$B,B924)</f>
        <v>45108</v>
      </c>
      <c r="M924" s="24" t="str">
        <f>INDEX($C:$C,MATCH($L924,$E:$E,0))</f>
        <v>Pro</v>
      </c>
      <c r="N924" s="24" t="str">
        <f>INDEX($D:$D,MATCH($L924,$E:$E,0))</f>
        <v>Monthly</v>
      </c>
      <c r="O924" s="23" t="str">
        <f>INDEX('Step 2-12'!$W:$W,MATCH('Step 2-12'!$B924,'Step 2-12'!$R:$R,0))</f>
        <v>Retail</v>
      </c>
      <c r="P924" s="23" t="str">
        <f>INDEX('Step 2-12'!$Z:$Z,MATCH('Step 2-12'!$B924,'Step 2-12'!$R:$R,0))</f>
        <v>Affiliate</v>
      </c>
      <c r="AG924" t="s">
        <v>2716</v>
      </c>
      <c r="AH924" t="s">
        <v>1040</v>
      </c>
      <c r="AI924" t="s">
        <v>1053</v>
      </c>
      <c r="AJ924" s="1">
        <v>45061</v>
      </c>
      <c r="AK924" t="s">
        <v>50</v>
      </c>
      <c r="AL924" t="s">
        <v>18</v>
      </c>
      <c r="AM924">
        <v>135</v>
      </c>
      <c r="AN924">
        <v>110.7</v>
      </c>
      <c r="AO924" s="24" t="str">
        <f>INDEX('Step 2-12'!$Z:$Z,MATCH('Step 2-12'!$AH924,'Step 2-12'!$R:$R,0))</f>
        <v>Email</v>
      </c>
      <c r="AP924" s="24" t="str">
        <f>INDEX('Step 2-12'!$V:$V,MATCH('Step 2-12'!$AH924,'Step 2-12'!$R:$R,0))</f>
        <v>North America</v>
      </c>
      <c r="AQ924" s="24" t="str">
        <f>INDEX('Step 2-12'!$W:$W,MATCH('Step 2-12'!$AH924,'Step 2-12'!$R:$R,0))</f>
        <v>Retail</v>
      </c>
      <c r="AR924" s="24" t="str">
        <f>INDEX('Step 2-12'!$X:$X,MATCH('Step 2-12'!$AH924,'Step 2-12'!$R:$R,0))</f>
        <v>SMBs</v>
      </c>
      <c r="AS924" s="23" t="str">
        <f>INDEX('Step 2-12'!$AA:$AA,MATCH('Step 2-12'!$AH924,'Step 2-12'!$R:$R,0))</f>
        <v>Pro</v>
      </c>
      <c r="AT924" s="23" t="str">
        <f>INDEX('Step 2-12'!$AB:$AB,MATCH('Step 2-12'!$AH924,'Step 2-12'!$R:$R,0))</f>
        <v>Monthly</v>
      </c>
      <c r="AU924" s="23" t="str">
        <f>INDEX($J$20:$J$1603,MATCH($AH924,$B$20:$B$1603,0))</f>
        <v/>
      </c>
    </row>
    <row r="925" spans="1:47" x14ac:dyDescent="0.25">
      <c r="A925" t="s">
        <v>1031</v>
      </c>
      <c r="B925" t="s">
        <v>1021</v>
      </c>
      <c r="C925" t="s">
        <v>17</v>
      </c>
      <c r="D925" t="s">
        <v>18</v>
      </c>
      <c r="E925" s="1">
        <v>45418</v>
      </c>
      <c r="F925" s="1">
        <v>45448</v>
      </c>
      <c r="G925" t="s">
        <v>73</v>
      </c>
      <c r="H925">
        <v>75</v>
      </c>
      <c r="I925" s="23" t="str">
        <f>IF(AND(E925&lt;=EOMONTH('Step 1'!$C$7,0),F925&gt;='Step 1'!$C$7),"Yes","No")</f>
        <v>No</v>
      </c>
      <c r="J925" s="23" t="str">
        <f>IF(I925="Yes",IF(COUNTIFS($B$21:$B925,B925,$I$21:$I925,"Yes")=1,"Yes",""),"")</f>
        <v/>
      </c>
      <c r="K925" s="23" t="str">
        <f>IF(J925="Yes",IF(COUNTIFS($B:$B,B925,$F:$F,"&gt;="&amp;'Step 1'!$C$8)&gt;0,"Retained","Churned"),"")</f>
        <v/>
      </c>
      <c r="L925" s="24">
        <f>_xlfn.MINIFS($E:$E,$B:$B,B925)</f>
        <v>45108</v>
      </c>
      <c r="M925" s="24" t="str">
        <f>INDEX($C:$C,MATCH($L925,$E:$E,0))</f>
        <v>Pro</v>
      </c>
      <c r="N925" s="24" t="str">
        <f>INDEX($D:$D,MATCH($L925,$E:$E,0))</f>
        <v>Monthly</v>
      </c>
      <c r="O925" s="23" t="str">
        <f>INDEX('Step 2-12'!$W:$W,MATCH('Step 2-12'!$B925,'Step 2-12'!$R:$R,0))</f>
        <v>Retail</v>
      </c>
      <c r="P925" s="23" t="str">
        <f>INDEX('Step 2-12'!$Z:$Z,MATCH('Step 2-12'!$B925,'Step 2-12'!$R:$R,0))</f>
        <v>Affiliate</v>
      </c>
      <c r="AG925" t="s">
        <v>2717</v>
      </c>
      <c r="AH925" t="s">
        <v>1040</v>
      </c>
      <c r="AI925" t="s">
        <v>1054</v>
      </c>
      <c r="AJ925" s="1">
        <v>45092</v>
      </c>
      <c r="AK925" t="s">
        <v>50</v>
      </c>
      <c r="AL925" t="s">
        <v>18</v>
      </c>
      <c r="AM925">
        <v>135</v>
      </c>
      <c r="AN925">
        <v>110.7</v>
      </c>
      <c r="AO925" s="24" t="str">
        <f>INDEX('Step 2-12'!$Z:$Z,MATCH('Step 2-12'!$AH925,'Step 2-12'!$R:$R,0))</f>
        <v>Email</v>
      </c>
      <c r="AP925" s="24" t="str">
        <f>INDEX('Step 2-12'!$V:$V,MATCH('Step 2-12'!$AH925,'Step 2-12'!$R:$R,0))</f>
        <v>North America</v>
      </c>
      <c r="AQ925" s="24" t="str">
        <f>INDEX('Step 2-12'!$W:$W,MATCH('Step 2-12'!$AH925,'Step 2-12'!$R:$R,0))</f>
        <v>Retail</v>
      </c>
      <c r="AR925" s="24" t="str">
        <f>INDEX('Step 2-12'!$X:$X,MATCH('Step 2-12'!$AH925,'Step 2-12'!$R:$R,0))</f>
        <v>SMBs</v>
      </c>
      <c r="AS925" s="23" t="str">
        <f>INDEX('Step 2-12'!$AA:$AA,MATCH('Step 2-12'!$AH925,'Step 2-12'!$R:$R,0))</f>
        <v>Pro</v>
      </c>
      <c r="AT925" s="23" t="str">
        <f>INDEX('Step 2-12'!$AB:$AB,MATCH('Step 2-12'!$AH925,'Step 2-12'!$R:$R,0))</f>
        <v>Monthly</v>
      </c>
      <c r="AU925" s="23" t="str">
        <f>INDEX($J$20:$J$1603,MATCH($AH925,$B$20:$B$1603,0))</f>
        <v/>
      </c>
    </row>
    <row r="926" spans="1:47" x14ac:dyDescent="0.25">
      <c r="A926" t="s">
        <v>1032</v>
      </c>
      <c r="B926" t="s">
        <v>1021</v>
      </c>
      <c r="C926" t="s">
        <v>50</v>
      </c>
      <c r="D926" t="s">
        <v>18</v>
      </c>
      <c r="E926" s="1">
        <v>45449</v>
      </c>
      <c r="F926" s="1">
        <v>45479</v>
      </c>
      <c r="G926" t="s">
        <v>19</v>
      </c>
      <c r="H926">
        <v>135</v>
      </c>
      <c r="I926" s="23" t="str">
        <f>IF(AND(E926&lt;=EOMONTH('Step 1'!$C$7,0),F926&gt;='Step 1'!$C$7),"Yes","No")</f>
        <v>No</v>
      </c>
      <c r="J926" s="23" t="str">
        <f>IF(I926="Yes",IF(COUNTIFS($B$21:$B926,B926,$I$21:$I926,"Yes")=1,"Yes",""),"")</f>
        <v/>
      </c>
      <c r="K926" s="23" t="str">
        <f>IF(J926="Yes",IF(COUNTIFS($B:$B,B926,$F:$F,"&gt;="&amp;'Step 1'!$C$8)&gt;0,"Retained","Churned"),"")</f>
        <v/>
      </c>
      <c r="L926" s="24">
        <f>_xlfn.MINIFS($E:$E,$B:$B,B926)</f>
        <v>45108</v>
      </c>
      <c r="M926" s="24" t="str">
        <f>INDEX($C:$C,MATCH($L926,$E:$E,0))</f>
        <v>Pro</v>
      </c>
      <c r="N926" s="24" t="str">
        <f>INDEX($D:$D,MATCH($L926,$E:$E,0))</f>
        <v>Monthly</v>
      </c>
      <c r="O926" s="23" t="str">
        <f>INDEX('Step 2-12'!$W:$W,MATCH('Step 2-12'!$B926,'Step 2-12'!$R:$R,0))</f>
        <v>Retail</v>
      </c>
      <c r="P926" s="23" t="str">
        <f>INDEX('Step 2-12'!$Z:$Z,MATCH('Step 2-12'!$B926,'Step 2-12'!$R:$R,0))</f>
        <v>Affiliate</v>
      </c>
      <c r="AG926" t="s">
        <v>2718</v>
      </c>
      <c r="AH926" t="s">
        <v>1795</v>
      </c>
      <c r="AI926" t="s">
        <v>1794</v>
      </c>
      <c r="AJ926" s="1">
        <v>45636</v>
      </c>
      <c r="AK926" t="s">
        <v>17</v>
      </c>
      <c r="AL926" t="s">
        <v>18</v>
      </c>
      <c r="AM926">
        <v>75</v>
      </c>
      <c r="AN926">
        <v>60</v>
      </c>
      <c r="AO926" s="24" t="str">
        <f>INDEX('Step 2-12'!$Z:$Z,MATCH('Step 2-12'!$AH926,'Step 2-12'!$R:$R,0))</f>
        <v>Paid Search</v>
      </c>
      <c r="AP926" s="24" t="str">
        <f>INDEX('Step 2-12'!$V:$V,MATCH('Step 2-12'!$AH926,'Step 2-12'!$R:$R,0))</f>
        <v>North America</v>
      </c>
      <c r="AQ926" s="24" t="str">
        <f>INDEX('Step 2-12'!$W:$W,MATCH('Step 2-12'!$AH926,'Step 2-12'!$R:$R,0))</f>
        <v>Retail</v>
      </c>
      <c r="AR926" s="24" t="str">
        <f>INDEX('Step 2-12'!$X:$X,MATCH('Step 2-12'!$AH926,'Step 2-12'!$R:$R,0))</f>
        <v>SMBs</v>
      </c>
      <c r="AS926" s="23" t="str">
        <f>INDEX('Step 2-12'!$AA:$AA,MATCH('Step 2-12'!$AH926,'Step 2-12'!$R:$R,0))</f>
        <v>Pro</v>
      </c>
      <c r="AT926" s="23" t="str">
        <f>INDEX('Step 2-12'!$AB:$AB,MATCH('Step 2-12'!$AH926,'Step 2-12'!$R:$R,0))</f>
        <v>Monthly</v>
      </c>
      <c r="AU926" s="23" t="str">
        <f>INDEX($J$20:$J$1603,MATCH($AH926,$B$20:$B$1603,0))</f>
        <v/>
      </c>
    </row>
    <row r="927" spans="1:47" x14ac:dyDescent="0.25">
      <c r="A927" t="s">
        <v>1033</v>
      </c>
      <c r="B927" t="s">
        <v>1021</v>
      </c>
      <c r="C927" t="s">
        <v>50</v>
      </c>
      <c r="D927" t="s">
        <v>18</v>
      </c>
      <c r="E927" s="1">
        <v>45480</v>
      </c>
      <c r="F927" s="1">
        <v>45510</v>
      </c>
      <c r="G927" t="s">
        <v>19</v>
      </c>
      <c r="H927">
        <v>135</v>
      </c>
      <c r="I927" s="23" t="str">
        <f>IF(AND(E927&lt;=EOMONTH('Step 1'!$C$7,0),F927&gt;='Step 1'!$C$7),"Yes","No")</f>
        <v>No</v>
      </c>
      <c r="J927" s="23" t="str">
        <f>IF(I927="Yes",IF(COUNTIFS($B$21:$B927,B927,$I$21:$I927,"Yes")=1,"Yes",""),"")</f>
        <v/>
      </c>
      <c r="K927" s="23" t="str">
        <f>IF(J927="Yes",IF(COUNTIFS($B:$B,B927,$F:$F,"&gt;="&amp;'Step 1'!$C$8)&gt;0,"Retained","Churned"),"")</f>
        <v/>
      </c>
      <c r="L927" s="24">
        <f>_xlfn.MINIFS($E:$E,$B:$B,B927)</f>
        <v>45108</v>
      </c>
      <c r="M927" s="24" t="str">
        <f>INDEX($C:$C,MATCH($L927,$E:$E,0))</f>
        <v>Pro</v>
      </c>
      <c r="N927" s="24" t="str">
        <f>INDEX($D:$D,MATCH($L927,$E:$E,0))</f>
        <v>Monthly</v>
      </c>
      <c r="O927" s="23" t="str">
        <f>INDEX('Step 2-12'!$W:$W,MATCH('Step 2-12'!$B927,'Step 2-12'!$R:$R,0))</f>
        <v>Retail</v>
      </c>
      <c r="P927" s="23" t="str">
        <f>INDEX('Step 2-12'!$Z:$Z,MATCH('Step 2-12'!$B927,'Step 2-12'!$R:$R,0))</f>
        <v>Affiliate</v>
      </c>
      <c r="AG927" t="s">
        <v>2719</v>
      </c>
      <c r="AH927" t="s">
        <v>1574</v>
      </c>
      <c r="AI927" t="s">
        <v>1573</v>
      </c>
      <c r="AJ927" s="1">
        <v>44647</v>
      </c>
      <c r="AK927" t="s">
        <v>17</v>
      </c>
      <c r="AL927" t="s">
        <v>18</v>
      </c>
      <c r="AM927">
        <v>75</v>
      </c>
      <c r="AN927">
        <v>60</v>
      </c>
      <c r="AO927" s="24" t="str">
        <f>INDEX('Step 2-12'!$Z:$Z,MATCH('Step 2-12'!$AH927,'Step 2-12'!$R:$R,0))</f>
        <v>Email</v>
      </c>
      <c r="AP927" s="24" t="str">
        <f>INDEX('Step 2-12'!$V:$V,MATCH('Step 2-12'!$AH927,'Step 2-12'!$R:$R,0))</f>
        <v>North America</v>
      </c>
      <c r="AQ927" s="24" t="str">
        <f>INDEX('Step 2-12'!$W:$W,MATCH('Step 2-12'!$AH927,'Step 2-12'!$R:$R,0))</f>
        <v>Other</v>
      </c>
      <c r="AR927" s="24" t="str">
        <f>INDEX('Step 2-12'!$X:$X,MATCH('Step 2-12'!$AH927,'Step 2-12'!$R:$R,0))</f>
        <v>SMBs</v>
      </c>
      <c r="AS927" s="23" t="str">
        <f>INDEX('Step 2-12'!$AA:$AA,MATCH('Step 2-12'!$AH927,'Step 2-12'!$R:$R,0))</f>
        <v>Basic</v>
      </c>
      <c r="AT927" s="23" t="str">
        <f>INDEX('Step 2-12'!$AB:$AB,MATCH('Step 2-12'!$AH927,'Step 2-12'!$R:$R,0))</f>
        <v>Monthly</v>
      </c>
      <c r="AU927" s="23" t="str">
        <f>INDEX($J$20:$J$1603,MATCH($AH927,$B$20:$B$1603,0))</f>
        <v/>
      </c>
    </row>
    <row r="928" spans="1:47" x14ac:dyDescent="0.25">
      <c r="A928" t="s">
        <v>1034</v>
      </c>
      <c r="B928" t="s">
        <v>1021</v>
      </c>
      <c r="C928" t="s">
        <v>50</v>
      </c>
      <c r="D928" t="s">
        <v>18</v>
      </c>
      <c r="E928" s="1">
        <v>45511</v>
      </c>
      <c r="F928" s="1">
        <v>45541</v>
      </c>
      <c r="G928" t="s">
        <v>19</v>
      </c>
      <c r="H928">
        <v>135</v>
      </c>
      <c r="I928" s="23" t="str">
        <f>IF(AND(E928&lt;=EOMONTH('Step 1'!$C$7,0),F928&gt;='Step 1'!$C$7),"Yes","No")</f>
        <v>No</v>
      </c>
      <c r="J928" s="23" t="str">
        <f>IF(I928="Yes",IF(COUNTIFS($B$21:$B928,B928,$I$21:$I928,"Yes")=1,"Yes",""),"")</f>
        <v/>
      </c>
      <c r="K928" s="23" t="str">
        <f>IF(J928="Yes",IF(COUNTIFS($B:$B,B928,$F:$F,"&gt;="&amp;'Step 1'!$C$8)&gt;0,"Retained","Churned"),"")</f>
        <v/>
      </c>
      <c r="L928" s="24">
        <f>_xlfn.MINIFS($E:$E,$B:$B,B928)</f>
        <v>45108</v>
      </c>
      <c r="M928" s="24" t="str">
        <f>INDEX($C:$C,MATCH($L928,$E:$E,0))</f>
        <v>Pro</v>
      </c>
      <c r="N928" s="24" t="str">
        <f>INDEX($D:$D,MATCH($L928,$E:$E,0))</f>
        <v>Monthly</v>
      </c>
      <c r="O928" s="23" t="str">
        <f>INDEX('Step 2-12'!$W:$W,MATCH('Step 2-12'!$B928,'Step 2-12'!$R:$R,0))</f>
        <v>Retail</v>
      </c>
      <c r="P928" s="23" t="str">
        <f>INDEX('Step 2-12'!$Z:$Z,MATCH('Step 2-12'!$B928,'Step 2-12'!$R:$R,0))</f>
        <v>Affiliate</v>
      </c>
      <c r="AG928" t="s">
        <v>2720</v>
      </c>
      <c r="AH928" t="s">
        <v>1574</v>
      </c>
      <c r="AI928" t="s">
        <v>1575</v>
      </c>
      <c r="AJ928" s="1">
        <v>44678</v>
      </c>
      <c r="AK928" t="s">
        <v>17</v>
      </c>
      <c r="AL928" t="s">
        <v>18</v>
      </c>
      <c r="AM928">
        <v>75</v>
      </c>
      <c r="AN928">
        <v>60</v>
      </c>
      <c r="AO928" s="24" t="str">
        <f>INDEX('Step 2-12'!$Z:$Z,MATCH('Step 2-12'!$AH928,'Step 2-12'!$R:$R,0))</f>
        <v>Email</v>
      </c>
      <c r="AP928" s="24" t="str">
        <f>INDEX('Step 2-12'!$V:$V,MATCH('Step 2-12'!$AH928,'Step 2-12'!$R:$R,0))</f>
        <v>North America</v>
      </c>
      <c r="AQ928" s="24" t="str">
        <f>INDEX('Step 2-12'!$W:$W,MATCH('Step 2-12'!$AH928,'Step 2-12'!$R:$R,0))</f>
        <v>Other</v>
      </c>
      <c r="AR928" s="24" t="str">
        <f>INDEX('Step 2-12'!$X:$X,MATCH('Step 2-12'!$AH928,'Step 2-12'!$R:$R,0))</f>
        <v>SMBs</v>
      </c>
      <c r="AS928" s="23" t="str">
        <f>INDEX('Step 2-12'!$AA:$AA,MATCH('Step 2-12'!$AH928,'Step 2-12'!$R:$R,0))</f>
        <v>Basic</v>
      </c>
      <c r="AT928" s="23" t="str">
        <f>INDEX('Step 2-12'!$AB:$AB,MATCH('Step 2-12'!$AH928,'Step 2-12'!$R:$R,0))</f>
        <v>Monthly</v>
      </c>
      <c r="AU928" s="23" t="str">
        <f>INDEX($J$20:$J$1603,MATCH($AH928,$B$20:$B$1603,0))</f>
        <v/>
      </c>
    </row>
    <row r="929" spans="1:47" x14ac:dyDescent="0.25">
      <c r="A929" t="s">
        <v>1035</v>
      </c>
      <c r="B929" t="s">
        <v>1021</v>
      </c>
      <c r="C929" t="s">
        <v>50</v>
      </c>
      <c r="D929" t="s">
        <v>18</v>
      </c>
      <c r="E929" s="1">
        <v>45542</v>
      </c>
      <c r="F929" s="1">
        <v>45572</v>
      </c>
      <c r="G929" t="s">
        <v>19</v>
      </c>
      <c r="H929">
        <v>135</v>
      </c>
      <c r="I929" s="23" t="str">
        <f>IF(AND(E929&lt;=EOMONTH('Step 1'!$C$7,0),F929&gt;='Step 1'!$C$7),"Yes","No")</f>
        <v>No</v>
      </c>
      <c r="J929" s="23" t="str">
        <f>IF(I929="Yes",IF(COUNTIFS($B$21:$B929,B929,$I$21:$I929,"Yes")=1,"Yes",""),"")</f>
        <v/>
      </c>
      <c r="K929" s="23" t="str">
        <f>IF(J929="Yes",IF(COUNTIFS($B:$B,B929,$F:$F,"&gt;="&amp;'Step 1'!$C$8)&gt;0,"Retained","Churned"),"")</f>
        <v/>
      </c>
      <c r="L929" s="24">
        <f>_xlfn.MINIFS($E:$E,$B:$B,B929)</f>
        <v>45108</v>
      </c>
      <c r="M929" s="24" t="str">
        <f>INDEX($C:$C,MATCH($L929,$E:$E,0))</f>
        <v>Pro</v>
      </c>
      <c r="N929" s="24" t="str">
        <f>INDEX($D:$D,MATCH($L929,$E:$E,0))</f>
        <v>Monthly</v>
      </c>
      <c r="O929" s="23" t="str">
        <f>INDEX('Step 2-12'!$W:$W,MATCH('Step 2-12'!$B929,'Step 2-12'!$R:$R,0))</f>
        <v>Retail</v>
      </c>
      <c r="P929" s="23" t="str">
        <f>INDEX('Step 2-12'!$Z:$Z,MATCH('Step 2-12'!$B929,'Step 2-12'!$R:$R,0))</f>
        <v>Affiliate</v>
      </c>
      <c r="AG929" t="s">
        <v>2721</v>
      </c>
      <c r="AH929" t="s">
        <v>1574</v>
      </c>
      <c r="AI929" t="s">
        <v>1575</v>
      </c>
      <c r="AJ929" s="1">
        <v>44708</v>
      </c>
      <c r="AK929" t="s">
        <v>17</v>
      </c>
      <c r="AL929" t="s">
        <v>18</v>
      </c>
      <c r="AM929">
        <v>75</v>
      </c>
      <c r="AN929">
        <v>60</v>
      </c>
      <c r="AO929" s="24" t="str">
        <f>INDEX('Step 2-12'!$Z:$Z,MATCH('Step 2-12'!$AH929,'Step 2-12'!$R:$R,0))</f>
        <v>Email</v>
      </c>
      <c r="AP929" s="24" t="str">
        <f>INDEX('Step 2-12'!$V:$V,MATCH('Step 2-12'!$AH929,'Step 2-12'!$R:$R,0))</f>
        <v>North America</v>
      </c>
      <c r="AQ929" s="24" t="str">
        <f>INDEX('Step 2-12'!$W:$W,MATCH('Step 2-12'!$AH929,'Step 2-12'!$R:$R,0))</f>
        <v>Other</v>
      </c>
      <c r="AR929" s="24" t="str">
        <f>INDEX('Step 2-12'!$X:$X,MATCH('Step 2-12'!$AH929,'Step 2-12'!$R:$R,0))</f>
        <v>SMBs</v>
      </c>
      <c r="AS929" s="23" t="str">
        <f>INDEX('Step 2-12'!$AA:$AA,MATCH('Step 2-12'!$AH929,'Step 2-12'!$R:$R,0))</f>
        <v>Basic</v>
      </c>
      <c r="AT929" s="23" t="str">
        <f>INDEX('Step 2-12'!$AB:$AB,MATCH('Step 2-12'!$AH929,'Step 2-12'!$R:$R,0))</f>
        <v>Monthly</v>
      </c>
      <c r="AU929" s="23" t="str">
        <f>INDEX($J$20:$J$1603,MATCH($AH929,$B$20:$B$1603,0))</f>
        <v/>
      </c>
    </row>
    <row r="930" spans="1:47" x14ac:dyDescent="0.25">
      <c r="A930" t="s">
        <v>1036</v>
      </c>
      <c r="B930" t="s">
        <v>1021</v>
      </c>
      <c r="C930" t="s">
        <v>50</v>
      </c>
      <c r="D930" t="s">
        <v>18</v>
      </c>
      <c r="E930" s="1">
        <v>45573</v>
      </c>
      <c r="F930" s="1">
        <v>45603</v>
      </c>
      <c r="G930" t="s">
        <v>19</v>
      </c>
      <c r="H930">
        <v>135</v>
      </c>
      <c r="I930" s="23" t="str">
        <f>IF(AND(E930&lt;=EOMONTH('Step 1'!$C$7,0),F930&gt;='Step 1'!$C$7),"Yes","No")</f>
        <v>No</v>
      </c>
      <c r="J930" s="23" t="str">
        <f>IF(I930="Yes",IF(COUNTIFS($B$21:$B930,B930,$I$21:$I930,"Yes")=1,"Yes",""),"")</f>
        <v/>
      </c>
      <c r="K930" s="23" t="str">
        <f>IF(J930="Yes",IF(COUNTIFS($B:$B,B930,$F:$F,"&gt;="&amp;'Step 1'!$C$8)&gt;0,"Retained","Churned"),"")</f>
        <v/>
      </c>
      <c r="L930" s="24">
        <f>_xlfn.MINIFS($E:$E,$B:$B,B930)</f>
        <v>45108</v>
      </c>
      <c r="M930" s="24" t="str">
        <f>INDEX($C:$C,MATCH($L930,$E:$E,0))</f>
        <v>Pro</v>
      </c>
      <c r="N930" s="24" t="str">
        <f>INDEX($D:$D,MATCH($L930,$E:$E,0))</f>
        <v>Monthly</v>
      </c>
      <c r="O930" s="23" t="str">
        <f>INDEX('Step 2-12'!$W:$W,MATCH('Step 2-12'!$B930,'Step 2-12'!$R:$R,0))</f>
        <v>Retail</v>
      </c>
      <c r="P930" s="23" t="str">
        <f>INDEX('Step 2-12'!$Z:$Z,MATCH('Step 2-12'!$B930,'Step 2-12'!$R:$R,0))</f>
        <v>Affiliate</v>
      </c>
      <c r="AG930" t="s">
        <v>2722</v>
      </c>
      <c r="AH930" t="s">
        <v>1574</v>
      </c>
      <c r="AI930" t="s">
        <v>1576</v>
      </c>
      <c r="AJ930" s="1">
        <v>44709</v>
      </c>
      <c r="AK930" t="s">
        <v>17</v>
      </c>
      <c r="AL930" t="s">
        <v>18</v>
      </c>
      <c r="AM930">
        <v>75</v>
      </c>
      <c r="AN930">
        <v>60</v>
      </c>
      <c r="AO930" s="24" t="str">
        <f>INDEX('Step 2-12'!$Z:$Z,MATCH('Step 2-12'!$AH930,'Step 2-12'!$R:$R,0))</f>
        <v>Email</v>
      </c>
      <c r="AP930" s="24" t="str">
        <f>INDEX('Step 2-12'!$V:$V,MATCH('Step 2-12'!$AH930,'Step 2-12'!$R:$R,0))</f>
        <v>North America</v>
      </c>
      <c r="AQ930" s="24" t="str">
        <f>INDEX('Step 2-12'!$W:$W,MATCH('Step 2-12'!$AH930,'Step 2-12'!$R:$R,0))</f>
        <v>Other</v>
      </c>
      <c r="AR930" s="24" t="str">
        <f>INDEX('Step 2-12'!$X:$X,MATCH('Step 2-12'!$AH930,'Step 2-12'!$R:$R,0))</f>
        <v>SMBs</v>
      </c>
      <c r="AS930" s="23" t="str">
        <f>INDEX('Step 2-12'!$AA:$AA,MATCH('Step 2-12'!$AH930,'Step 2-12'!$R:$R,0))</f>
        <v>Basic</v>
      </c>
      <c r="AT930" s="23" t="str">
        <f>INDEX('Step 2-12'!$AB:$AB,MATCH('Step 2-12'!$AH930,'Step 2-12'!$R:$R,0))</f>
        <v>Monthly</v>
      </c>
      <c r="AU930" s="23" t="str">
        <f>INDEX($J$20:$J$1603,MATCH($AH930,$B$20:$B$1603,0))</f>
        <v/>
      </c>
    </row>
    <row r="931" spans="1:47" x14ac:dyDescent="0.25">
      <c r="A931" t="s">
        <v>1037</v>
      </c>
      <c r="B931" t="s">
        <v>1021</v>
      </c>
      <c r="C931" t="s">
        <v>50</v>
      </c>
      <c r="D931" t="s">
        <v>18</v>
      </c>
      <c r="E931" s="1">
        <v>45604</v>
      </c>
      <c r="F931" s="1">
        <v>45634</v>
      </c>
      <c r="G931" t="s">
        <v>19</v>
      </c>
      <c r="H931">
        <v>135</v>
      </c>
      <c r="I931" s="23" t="str">
        <f>IF(AND(E931&lt;=EOMONTH('Step 1'!$C$7,0),F931&gt;='Step 1'!$C$7),"Yes","No")</f>
        <v>No</v>
      </c>
      <c r="J931" s="23" t="str">
        <f>IF(I931="Yes",IF(COUNTIFS($B$21:$B931,B931,$I$21:$I931,"Yes")=1,"Yes",""),"")</f>
        <v/>
      </c>
      <c r="K931" s="23" t="str">
        <f>IF(J931="Yes",IF(COUNTIFS($B:$B,B931,$F:$F,"&gt;="&amp;'Step 1'!$C$8)&gt;0,"Retained","Churned"),"")</f>
        <v/>
      </c>
      <c r="L931" s="24">
        <f>_xlfn.MINIFS($E:$E,$B:$B,B931)</f>
        <v>45108</v>
      </c>
      <c r="M931" s="24" t="str">
        <f>INDEX($C:$C,MATCH($L931,$E:$E,0))</f>
        <v>Pro</v>
      </c>
      <c r="N931" s="24" t="str">
        <f>INDEX($D:$D,MATCH($L931,$E:$E,0))</f>
        <v>Monthly</v>
      </c>
      <c r="O931" s="23" t="str">
        <f>INDEX('Step 2-12'!$W:$W,MATCH('Step 2-12'!$B931,'Step 2-12'!$R:$R,0))</f>
        <v>Retail</v>
      </c>
      <c r="P931" s="23" t="str">
        <f>INDEX('Step 2-12'!$Z:$Z,MATCH('Step 2-12'!$B931,'Step 2-12'!$R:$R,0))</f>
        <v>Affiliate</v>
      </c>
      <c r="AG931" t="s">
        <v>2723</v>
      </c>
      <c r="AH931" t="s">
        <v>1574</v>
      </c>
      <c r="AI931" t="s">
        <v>1577</v>
      </c>
      <c r="AJ931" s="1">
        <v>44740</v>
      </c>
      <c r="AK931" t="s">
        <v>17</v>
      </c>
      <c r="AL931" t="s">
        <v>18</v>
      </c>
      <c r="AM931">
        <v>75</v>
      </c>
      <c r="AN931">
        <v>60</v>
      </c>
      <c r="AO931" s="24" t="str">
        <f>INDEX('Step 2-12'!$Z:$Z,MATCH('Step 2-12'!$AH931,'Step 2-12'!$R:$R,0))</f>
        <v>Email</v>
      </c>
      <c r="AP931" s="24" t="str">
        <f>INDEX('Step 2-12'!$V:$V,MATCH('Step 2-12'!$AH931,'Step 2-12'!$R:$R,0))</f>
        <v>North America</v>
      </c>
      <c r="AQ931" s="24" t="str">
        <f>INDEX('Step 2-12'!$W:$W,MATCH('Step 2-12'!$AH931,'Step 2-12'!$R:$R,0))</f>
        <v>Other</v>
      </c>
      <c r="AR931" s="24" t="str">
        <f>INDEX('Step 2-12'!$X:$X,MATCH('Step 2-12'!$AH931,'Step 2-12'!$R:$R,0))</f>
        <v>SMBs</v>
      </c>
      <c r="AS931" s="23" t="str">
        <f>INDEX('Step 2-12'!$AA:$AA,MATCH('Step 2-12'!$AH931,'Step 2-12'!$R:$R,0))</f>
        <v>Basic</v>
      </c>
      <c r="AT931" s="23" t="str">
        <f>INDEX('Step 2-12'!$AB:$AB,MATCH('Step 2-12'!$AH931,'Step 2-12'!$R:$R,0))</f>
        <v>Monthly</v>
      </c>
      <c r="AU931" s="23" t="str">
        <f>INDEX($J$20:$J$1603,MATCH($AH931,$B$20:$B$1603,0))</f>
        <v/>
      </c>
    </row>
    <row r="932" spans="1:47" x14ac:dyDescent="0.25">
      <c r="A932" t="s">
        <v>1038</v>
      </c>
      <c r="B932" t="s">
        <v>1021</v>
      </c>
      <c r="C932" t="s">
        <v>50</v>
      </c>
      <c r="D932" t="s">
        <v>18</v>
      </c>
      <c r="E932" s="1">
        <v>45635</v>
      </c>
      <c r="F932" s="1">
        <v>45658</v>
      </c>
      <c r="G932" t="s">
        <v>19</v>
      </c>
      <c r="H932">
        <v>135</v>
      </c>
      <c r="I932" s="23" t="str">
        <f>IF(AND(E932&lt;=EOMONTH('Step 1'!$C$7,0),F932&gt;='Step 1'!$C$7),"Yes","No")</f>
        <v>No</v>
      </c>
      <c r="J932" s="23" t="str">
        <f>IF(I932="Yes",IF(COUNTIFS($B$21:$B932,B932,$I$21:$I932,"Yes")=1,"Yes",""),"")</f>
        <v/>
      </c>
      <c r="K932" s="23" t="str">
        <f>IF(J932="Yes",IF(COUNTIFS($B:$B,B932,$F:$F,"&gt;="&amp;'Step 1'!$C$8)&gt;0,"Retained","Churned"),"")</f>
        <v/>
      </c>
      <c r="L932" s="24">
        <f>_xlfn.MINIFS($E:$E,$B:$B,B932)</f>
        <v>45108</v>
      </c>
      <c r="M932" s="24" t="str">
        <f>INDEX($C:$C,MATCH($L932,$E:$E,0))</f>
        <v>Pro</v>
      </c>
      <c r="N932" s="24" t="str">
        <f>INDEX($D:$D,MATCH($L932,$E:$E,0))</f>
        <v>Monthly</v>
      </c>
      <c r="O932" s="23" t="str">
        <f>INDEX('Step 2-12'!$W:$W,MATCH('Step 2-12'!$B932,'Step 2-12'!$R:$R,0))</f>
        <v>Retail</v>
      </c>
      <c r="P932" s="23" t="str">
        <f>INDEX('Step 2-12'!$Z:$Z,MATCH('Step 2-12'!$B932,'Step 2-12'!$R:$R,0))</f>
        <v>Affiliate</v>
      </c>
      <c r="AG932" t="s">
        <v>2724</v>
      </c>
      <c r="AH932" t="s">
        <v>1574</v>
      </c>
      <c r="AI932" t="s">
        <v>1577</v>
      </c>
      <c r="AJ932" s="1">
        <v>44770</v>
      </c>
      <c r="AK932" t="s">
        <v>17</v>
      </c>
      <c r="AL932" t="s">
        <v>18</v>
      </c>
      <c r="AM932">
        <v>75</v>
      </c>
      <c r="AN932">
        <v>60</v>
      </c>
      <c r="AO932" s="24" t="str">
        <f>INDEX('Step 2-12'!$Z:$Z,MATCH('Step 2-12'!$AH932,'Step 2-12'!$R:$R,0))</f>
        <v>Email</v>
      </c>
      <c r="AP932" s="24" t="str">
        <f>INDEX('Step 2-12'!$V:$V,MATCH('Step 2-12'!$AH932,'Step 2-12'!$R:$R,0))</f>
        <v>North America</v>
      </c>
      <c r="AQ932" s="24" t="str">
        <f>INDEX('Step 2-12'!$W:$W,MATCH('Step 2-12'!$AH932,'Step 2-12'!$R:$R,0))</f>
        <v>Other</v>
      </c>
      <c r="AR932" s="24" t="str">
        <f>INDEX('Step 2-12'!$X:$X,MATCH('Step 2-12'!$AH932,'Step 2-12'!$R:$R,0))</f>
        <v>SMBs</v>
      </c>
      <c r="AS932" s="23" t="str">
        <f>INDEX('Step 2-12'!$AA:$AA,MATCH('Step 2-12'!$AH932,'Step 2-12'!$R:$R,0))</f>
        <v>Basic</v>
      </c>
      <c r="AT932" s="23" t="str">
        <f>INDEX('Step 2-12'!$AB:$AB,MATCH('Step 2-12'!$AH932,'Step 2-12'!$R:$R,0))</f>
        <v>Monthly</v>
      </c>
      <c r="AU932" s="23" t="str">
        <f>INDEX($J$20:$J$1603,MATCH($AH932,$B$20:$B$1603,0))</f>
        <v/>
      </c>
    </row>
    <row r="933" spans="1:47" x14ac:dyDescent="0.25">
      <c r="A933" t="s">
        <v>1039</v>
      </c>
      <c r="B933" t="s">
        <v>1040</v>
      </c>
      <c r="C933" t="s">
        <v>50</v>
      </c>
      <c r="D933" t="s">
        <v>18</v>
      </c>
      <c r="E933" s="1">
        <v>44658</v>
      </c>
      <c r="F933" s="1">
        <v>44688</v>
      </c>
      <c r="G933" t="s">
        <v>19</v>
      </c>
      <c r="H933">
        <v>135</v>
      </c>
      <c r="I933" s="23" t="str">
        <f>IF(AND(E933&lt;=EOMONTH('Step 1'!$C$7,0),F933&gt;='Step 1'!$C$7),"Yes","No")</f>
        <v>No</v>
      </c>
      <c r="J933" s="23" t="str">
        <f>IF(I933="Yes",IF(COUNTIFS($B$21:$B933,B933,$I$21:$I933,"Yes")=1,"Yes",""),"")</f>
        <v/>
      </c>
      <c r="K933" s="23" t="str">
        <f>IF(J933="Yes",IF(COUNTIFS($B:$B,B933,$F:$F,"&gt;="&amp;'Step 1'!$C$8)&gt;0,"Retained","Churned"),"")</f>
        <v/>
      </c>
      <c r="L933" s="24">
        <f>_xlfn.MINIFS($E:$E,$B:$B,B933)</f>
        <v>44658</v>
      </c>
      <c r="M933" s="24" t="str">
        <f>INDEX($C:$C,MATCH($L933,$E:$E,0))</f>
        <v>Pro</v>
      </c>
      <c r="N933" s="24" t="str">
        <f>INDEX($D:$D,MATCH($L933,$E:$E,0))</f>
        <v>Monthly</v>
      </c>
      <c r="O933" s="23" t="str">
        <f>INDEX('Step 2-12'!$W:$W,MATCH('Step 2-12'!$B933,'Step 2-12'!$R:$R,0))</f>
        <v>Retail</v>
      </c>
      <c r="P933" s="23" t="str">
        <f>INDEX('Step 2-12'!$Z:$Z,MATCH('Step 2-12'!$B933,'Step 2-12'!$R:$R,0))</f>
        <v>Email</v>
      </c>
      <c r="AG933" t="s">
        <v>2725</v>
      </c>
      <c r="AH933" t="s">
        <v>1574</v>
      </c>
      <c r="AI933" t="s">
        <v>1578</v>
      </c>
      <c r="AJ933" s="1">
        <v>44771</v>
      </c>
      <c r="AK933" t="s">
        <v>50</v>
      </c>
      <c r="AL933" t="s">
        <v>18</v>
      </c>
      <c r="AM933">
        <v>135</v>
      </c>
      <c r="AN933">
        <v>110.7</v>
      </c>
      <c r="AO933" s="24" t="str">
        <f>INDEX('Step 2-12'!$Z:$Z,MATCH('Step 2-12'!$AH933,'Step 2-12'!$R:$R,0))</f>
        <v>Email</v>
      </c>
      <c r="AP933" s="24" t="str">
        <f>INDEX('Step 2-12'!$V:$V,MATCH('Step 2-12'!$AH933,'Step 2-12'!$R:$R,0))</f>
        <v>North America</v>
      </c>
      <c r="AQ933" s="24" t="str">
        <f>INDEX('Step 2-12'!$W:$W,MATCH('Step 2-12'!$AH933,'Step 2-12'!$R:$R,0))</f>
        <v>Other</v>
      </c>
      <c r="AR933" s="24" t="str">
        <f>INDEX('Step 2-12'!$X:$X,MATCH('Step 2-12'!$AH933,'Step 2-12'!$R:$R,0))</f>
        <v>SMBs</v>
      </c>
      <c r="AS933" s="23" t="str">
        <f>INDEX('Step 2-12'!$AA:$AA,MATCH('Step 2-12'!$AH933,'Step 2-12'!$R:$R,0))</f>
        <v>Basic</v>
      </c>
      <c r="AT933" s="23" t="str">
        <f>INDEX('Step 2-12'!$AB:$AB,MATCH('Step 2-12'!$AH933,'Step 2-12'!$R:$R,0))</f>
        <v>Monthly</v>
      </c>
      <c r="AU933" s="23" t="str">
        <f>INDEX($J$20:$J$1603,MATCH($AH933,$B$20:$B$1603,0))</f>
        <v/>
      </c>
    </row>
    <row r="934" spans="1:47" x14ac:dyDescent="0.25">
      <c r="A934" t="s">
        <v>1041</v>
      </c>
      <c r="B934" t="s">
        <v>1040</v>
      </c>
      <c r="C934" t="s">
        <v>50</v>
      </c>
      <c r="D934" t="s">
        <v>18</v>
      </c>
      <c r="E934" s="1">
        <v>44689</v>
      </c>
      <c r="F934" s="1">
        <v>44719</v>
      </c>
      <c r="G934" t="s">
        <v>73</v>
      </c>
      <c r="H934">
        <v>135</v>
      </c>
      <c r="I934" s="23" t="str">
        <f>IF(AND(E934&lt;=EOMONTH('Step 1'!$C$7,0),F934&gt;='Step 1'!$C$7),"Yes","No")</f>
        <v>No</v>
      </c>
      <c r="J934" s="23" t="str">
        <f>IF(I934="Yes",IF(COUNTIFS($B$21:$B934,B934,$I$21:$I934,"Yes")=1,"Yes",""),"")</f>
        <v/>
      </c>
      <c r="K934" s="23" t="str">
        <f>IF(J934="Yes",IF(COUNTIFS($B:$B,B934,$F:$F,"&gt;="&amp;'Step 1'!$C$8)&gt;0,"Retained","Churned"),"")</f>
        <v/>
      </c>
      <c r="L934" s="24">
        <f>_xlfn.MINIFS($E:$E,$B:$B,B934)</f>
        <v>44658</v>
      </c>
      <c r="M934" s="24" t="str">
        <f>INDEX($C:$C,MATCH($L934,$E:$E,0))</f>
        <v>Pro</v>
      </c>
      <c r="N934" s="24" t="str">
        <f>INDEX($D:$D,MATCH($L934,$E:$E,0))</f>
        <v>Monthly</v>
      </c>
      <c r="O934" s="23" t="str">
        <f>INDEX('Step 2-12'!$W:$W,MATCH('Step 2-12'!$B934,'Step 2-12'!$R:$R,0))</f>
        <v>Retail</v>
      </c>
      <c r="P934" s="23" t="str">
        <f>INDEX('Step 2-12'!$Z:$Z,MATCH('Step 2-12'!$B934,'Step 2-12'!$R:$R,0))</f>
        <v>Email</v>
      </c>
      <c r="AG934" t="s">
        <v>2726</v>
      </c>
      <c r="AH934" t="s">
        <v>1574</v>
      </c>
      <c r="AI934" t="s">
        <v>1579</v>
      </c>
      <c r="AJ934" s="1">
        <v>44802</v>
      </c>
      <c r="AK934" t="s">
        <v>50</v>
      </c>
      <c r="AL934" t="s">
        <v>18</v>
      </c>
      <c r="AM934">
        <v>135</v>
      </c>
      <c r="AN934">
        <v>110.7</v>
      </c>
      <c r="AO934" s="24" t="str">
        <f>INDEX('Step 2-12'!$Z:$Z,MATCH('Step 2-12'!$AH934,'Step 2-12'!$R:$R,0))</f>
        <v>Email</v>
      </c>
      <c r="AP934" s="24" t="str">
        <f>INDEX('Step 2-12'!$V:$V,MATCH('Step 2-12'!$AH934,'Step 2-12'!$R:$R,0))</f>
        <v>North America</v>
      </c>
      <c r="AQ934" s="24" t="str">
        <f>INDEX('Step 2-12'!$W:$W,MATCH('Step 2-12'!$AH934,'Step 2-12'!$R:$R,0))</f>
        <v>Other</v>
      </c>
      <c r="AR934" s="24" t="str">
        <f>INDEX('Step 2-12'!$X:$X,MATCH('Step 2-12'!$AH934,'Step 2-12'!$R:$R,0))</f>
        <v>SMBs</v>
      </c>
      <c r="AS934" s="23" t="str">
        <f>INDEX('Step 2-12'!$AA:$AA,MATCH('Step 2-12'!$AH934,'Step 2-12'!$R:$R,0))</f>
        <v>Basic</v>
      </c>
      <c r="AT934" s="23" t="str">
        <f>INDEX('Step 2-12'!$AB:$AB,MATCH('Step 2-12'!$AH934,'Step 2-12'!$R:$R,0))</f>
        <v>Monthly</v>
      </c>
      <c r="AU934" s="23" t="str">
        <f>INDEX($J$20:$J$1603,MATCH($AH934,$B$20:$B$1603,0))</f>
        <v/>
      </c>
    </row>
    <row r="935" spans="1:47" x14ac:dyDescent="0.25">
      <c r="A935" t="s">
        <v>1042</v>
      </c>
      <c r="B935" t="s">
        <v>1040</v>
      </c>
      <c r="C935" t="s">
        <v>86</v>
      </c>
      <c r="D935" t="s">
        <v>18</v>
      </c>
      <c r="E935" s="1">
        <v>44720</v>
      </c>
      <c r="F935" s="1">
        <v>44750</v>
      </c>
      <c r="G935" t="s">
        <v>19</v>
      </c>
      <c r="H935">
        <v>315</v>
      </c>
      <c r="I935" s="23" t="str">
        <f>IF(AND(E935&lt;=EOMONTH('Step 1'!$C$7,0),F935&gt;='Step 1'!$C$7),"Yes","No")</f>
        <v>No</v>
      </c>
      <c r="J935" s="23" t="str">
        <f>IF(I935="Yes",IF(COUNTIFS($B$21:$B935,B935,$I$21:$I935,"Yes")=1,"Yes",""),"")</f>
        <v/>
      </c>
      <c r="K935" s="23" t="str">
        <f>IF(J935="Yes",IF(COUNTIFS($B:$B,B935,$F:$F,"&gt;="&amp;'Step 1'!$C$8)&gt;0,"Retained","Churned"),"")</f>
        <v/>
      </c>
      <c r="L935" s="24">
        <f>_xlfn.MINIFS($E:$E,$B:$B,B935)</f>
        <v>44658</v>
      </c>
      <c r="M935" s="24" t="str">
        <f>INDEX($C:$C,MATCH($L935,$E:$E,0))</f>
        <v>Pro</v>
      </c>
      <c r="N935" s="24" t="str">
        <f>INDEX($D:$D,MATCH($L935,$E:$E,0))</f>
        <v>Monthly</v>
      </c>
      <c r="O935" s="23" t="str">
        <f>INDEX('Step 2-12'!$W:$W,MATCH('Step 2-12'!$B935,'Step 2-12'!$R:$R,0))</f>
        <v>Retail</v>
      </c>
      <c r="P935" s="23" t="str">
        <f>INDEX('Step 2-12'!$Z:$Z,MATCH('Step 2-12'!$B935,'Step 2-12'!$R:$R,0))</f>
        <v>Email</v>
      </c>
      <c r="AG935" t="s">
        <v>2727</v>
      </c>
      <c r="AH935" t="s">
        <v>1574</v>
      </c>
      <c r="AI935" t="s">
        <v>1580</v>
      </c>
      <c r="AJ935" s="1">
        <v>44833</v>
      </c>
      <c r="AK935" t="s">
        <v>50</v>
      </c>
      <c r="AL935" t="s">
        <v>18</v>
      </c>
      <c r="AM935">
        <v>135</v>
      </c>
      <c r="AN935">
        <v>110.7</v>
      </c>
      <c r="AO935" s="24" t="str">
        <f>INDEX('Step 2-12'!$Z:$Z,MATCH('Step 2-12'!$AH935,'Step 2-12'!$R:$R,0))</f>
        <v>Email</v>
      </c>
      <c r="AP935" s="24" t="str">
        <f>INDEX('Step 2-12'!$V:$V,MATCH('Step 2-12'!$AH935,'Step 2-12'!$R:$R,0))</f>
        <v>North America</v>
      </c>
      <c r="AQ935" s="24" t="str">
        <f>INDEX('Step 2-12'!$W:$W,MATCH('Step 2-12'!$AH935,'Step 2-12'!$R:$R,0))</f>
        <v>Other</v>
      </c>
      <c r="AR935" s="24" t="str">
        <f>INDEX('Step 2-12'!$X:$X,MATCH('Step 2-12'!$AH935,'Step 2-12'!$R:$R,0))</f>
        <v>SMBs</v>
      </c>
      <c r="AS935" s="23" t="str">
        <f>INDEX('Step 2-12'!$AA:$AA,MATCH('Step 2-12'!$AH935,'Step 2-12'!$R:$R,0))</f>
        <v>Basic</v>
      </c>
      <c r="AT935" s="23" t="str">
        <f>INDEX('Step 2-12'!$AB:$AB,MATCH('Step 2-12'!$AH935,'Step 2-12'!$R:$R,0))</f>
        <v>Monthly</v>
      </c>
      <c r="AU935" s="23" t="str">
        <f>INDEX($J$20:$J$1603,MATCH($AH935,$B$20:$B$1603,0))</f>
        <v/>
      </c>
    </row>
    <row r="936" spans="1:47" x14ac:dyDescent="0.25">
      <c r="A936" t="s">
        <v>1043</v>
      </c>
      <c r="B936" t="s">
        <v>1040</v>
      </c>
      <c r="C936" t="s">
        <v>86</v>
      </c>
      <c r="D936" t="s">
        <v>18</v>
      </c>
      <c r="E936" s="1">
        <v>44751</v>
      </c>
      <c r="F936" s="1">
        <v>44781</v>
      </c>
      <c r="G936" t="s">
        <v>19</v>
      </c>
      <c r="H936">
        <v>315</v>
      </c>
      <c r="I936" s="23" t="str">
        <f>IF(AND(E936&lt;=EOMONTH('Step 1'!$C$7,0),F936&gt;='Step 1'!$C$7),"Yes","No")</f>
        <v>No</v>
      </c>
      <c r="J936" s="23" t="str">
        <f>IF(I936="Yes",IF(COUNTIFS($B$21:$B936,B936,$I$21:$I936,"Yes")=1,"Yes",""),"")</f>
        <v/>
      </c>
      <c r="K936" s="23" t="str">
        <f>IF(J936="Yes",IF(COUNTIFS($B:$B,B936,$F:$F,"&gt;="&amp;'Step 1'!$C$8)&gt;0,"Retained","Churned"),"")</f>
        <v/>
      </c>
      <c r="L936" s="24">
        <f>_xlfn.MINIFS($E:$E,$B:$B,B936)</f>
        <v>44658</v>
      </c>
      <c r="M936" s="24" t="str">
        <f>INDEX($C:$C,MATCH($L936,$E:$E,0))</f>
        <v>Pro</v>
      </c>
      <c r="N936" s="24" t="str">
        <f>INDEX($D:$D,MATCH($L936,$E:$E,0))</f>
        <v>Monthly</v>
      </c>
      <c r="O936" s="23" t="str">
        <f>INDEX('Step 2-12'!$W:$W,MATCH('Step 2-12'!$B936,'Step 2-12'!$R:$R,0))</f>
        <v>Retail</v>
      </c>
      <c r="P936" s="23" t="str">
        <f>INDEX('Step 2-12'!$Z:$Z,MATCH('Step 2-12'!$B936,'Step 2-12'!$R:$R,0))</f>
        <v>Email</v>
      </c>
      <c r="AG936" t="s">
        <v>2728</v>
      </c>
      <c r="AH936" t="s">
        <v>1574</v>
      </c>
      <c r="AI936" t="s">
        <v>1580</v>
      </c>
      <c r="AJ936" s="1">
        <v>44863</v>
      </c>
      <c r="AK936" t="s">
        <v>50</v>
      </c>
      <c r="AL936" t="s">
        <v>18</v>
      </c>
      <c r="AM936">
        <v>135</v>
      </c>
      <c r="AN936">
        <v>110.7</v>
      </c>
      <c r="AO936" s="24" t="str">
        <f>INDEX('Step 2-12'!$Z:$Z,MATCH('Step 2-12'!$AH936,'Step 2-12'!$R:$R,0))</f>
        <v>Email</v>
      </c>
      <c r="AP936" s="24" t="str">
        <f>INDEX('Step 2-12'!$V:$V,MATCH('Step 2-12'!$AH936,'Step 2-12'!$R:$R,0))</f>
        <v>North America</v>
      </c>
      <c r="AQ936" s="24" t="str">
        <f>INDEX('Step 2-12'!$W:$W,MATCH('Step 2-12'!$AH936,'Step 2-12'!$R:$R,0))</f>
        <v>Other</v>
      </c>
      <c r="AR936" s="24" t="str">
        <f>INDEX('Step 2-12'!$X:$X,MATCH('Step 2-12'!$AH936,'Step 2-12'!$R:$R,0))</f>
        <v>SMBs</v>
      </c>
      <c r="AS936" s="23" t="str">
        <f>INDEX('Step 2-12'!$AA:$AA,MATCH('Step 2-12'!$AH936,'Step 2-12'!$R:$R,0))</f>
        <v>Basic</v>
      </c>
      <c r="AT936" s="23" t="str">
        <f>INDEX('Step 2-12'!$AB:$AB,MATCH('Step 2-12'!$AH936,'Step 2-12'!$R:$R,0))</f>
        <v>Monthly</v>
      </c>
      <c r="AU936" s="23" t="str">
        <f>INDEX($J$20:$J$1603,MATCH($AH936,$B$20:$B$1603,0))</f>
        <v/>
      </c>
    </row>
    <row r="937" spans="1:47" x14ac:dyDescent="0.25">
      <c r="A937" t="s">
        <v>1044</v>
      </c>
      <c r="B937" t="s">
        <v>1040</v>
      </c>
      <c r="C937" t="s">
        <v>86</v>
      </c>
      <c r="D937" t="s">
        <v>18</v>
      </c>
      <c r="E937" s="1">
        <v>44782</v>
      </c>
      <c r="F937" s="1">
        <v>44812</v>
      </c>
      <c r="G937" t="s">
        <v>19</v>
      </c>
      <c r="H937">
        <v>315</v>
      </c>
      <c r="I937" s="23" t="str">
        <f>IF(AND(E937&lt;=EOMONTH('Step 1'!$C$7,0),F937&gt;='Step 1'!$C$7),"Yes","No")</f>
        <v>No</v>
      </c>
      <c r="J937" s="23" t="str">
        <f>IF(I937="Yes",IF(COUNTIFS($B$21:$B937,B937,$I$21:$I937,"Yes")=1,"Yes",""),"")</f>
        <v/>
      </c>
      <c r="K937" s="23" t="str">
        <f>IF(J937="Yes",IF(COUNTIFS($B:$B,B937,$F:$F,"&gt;="&amp;'Step 1'!$C$8)&gt;0,"Retained","Churned"),"")</f>
        <v/>
      </c>
      <c r="L937" s="24">
        <f>_xlfn.MINIFS($E:$E,$B:$B,B937)</f>
        <v>44658</v>
      </c>
      <c r="M937" s="24" t="str">
        <f>INDEX($C:$C,MATCH($L937,$E:$E,0))</f>
        <v>Pro</v>
      </c>
      <c r="N937" s="24" t="str">
        <f>INDEX($D:$D,MATCH($L937,$E:$E,0))</f>
        <v>Monthly</v>
      </c>
      <c r="O937" s="23" t="str">
        <f>INDEX('Step 2-12'!$W:$W,MATCH('Step 2-12'!$B937,'Step 2-12'!$R:$R,0))</f>
        <v>Retail</v>
      </c>
      <c r="P937" s="23" t="str">
        <f>INDEX('Step 2-12'!$Z:$Z,MATCH('Step 2-12'!$B937,'Step 2-12'!$R:$R,0))</f>
        <v>Email</v>
      </c>
      <c r="AG937" t="s">
        <v>2729</v>
      </c>
      <c r="AH937" t="s">
        <v>1574</v>
      </c>
      <c r="AI937" t="s">
        <v>1581</v>
      </c>
      <c r="AJ937" s="1">
        <v>44864</v>
      </c>
      <c r="AK937" t="s">
        <v>86</v>
      </c>
      <c r="AL937" t="s">
        <v>18</v>
      </c>
      <c r="AM937">
        <v>315</v>
      </c>
      <c r="AN937">
        <v>267.75</v>
      </c>
      <c r="AO937" s="24" t="str">
        <f>INDEX('Step 2-12'!$Z:$Z,MATCH('Step 2-12'!$AH937,'Step 2-12'!$R:$R,0))</f>
        <v>Email</v>
      </c>
      <c r="AP937" s="24" t="str">
        <f>INDEX('Step 2-12'!$V:$V,MATCH('Step 2-12'!$AH937,'Step 2-12'!$R:$R,0))</f>
        <v>North America</v>
      </c>
      <c r="AQ937" s="24" t="str">
        <f>INDEX('Step 2-12'!$W:$W,MATCH('Step 2-12'!$AH937,'Step 2-12'!$R:$R,0))</f>
        <v>Other</v>
      </c>
      <c r="AR937" s="24" t="str">
        <f>INDEX('Step 2-12'!$X:$X,MATCH('Step 2-12'!$AH937,'Step 2-12'!$R:$R,0))</f>
        <v>SMBs</v>
      </c>
      <c r="AS937" s="23" t="str">
        <f>INDEX('Step 2-12'!$AA:$AA,MATCH('Step 2-12'!$AH937,'Step 2-12'!$R:$R,0))</f>
        <v>Basic</v>
      </c>
      <c r="AT937" s="23" t="str">
        <f>INDEX('Step 2-12'!$AB:$AB,MATCH('Step 2-12'!$AH937,'Step 2-12'!$R:$R,0))</f>
        <v>Monthly</v>
      </c>
      <c r="AU937" s="23" t="str">
        <f>INDEX($J$20:$J$1603,MATCH($AH937,$B$20:$B$1603,0))</f>
        <v/>
      </c>
    </row>
    <row r="938" spans="1:47" x14ac:dyDescent="0.25">
      <c r="A938" t="s">
        <v>1045</v>
      </c>
      <c r="B938" t="s">
        <v>1040</v>
      </c>
      <c r="C938" t="s">
        <v>86</v>
      </c>
      <c r="D938" t="s">
        <v>18</v>
      </c>
      <c r="E938" s="1">
        <v>44813</v>
      </c>
      <c r="F938" s="1">
        <v>44843</v>
      </c>
      <c r="G938" t="s">
        <v>19</v>
      </c>
      <c r="H938">
        <v>315</v>
      </c>
      <c r="I938" s="23" t="str">
        <f>IF(AND(E938&lt;=EOMONTH('Step 1'!$C$7,0),F938&gt;='Step 1'!$C$7),"Yes","No")</f>
        <v>No</v>
      </c>
      <c r="J938" s="23" t="str">
        <f>IF(I938="Yes",IF(COUNTIFS($B$21:$B938,B938,$I$21:$I938,"Yes")=1,"Yes",""),"")</f>
        <v/>
      </c>
      <c r="K938" s="23" t="str">
        <f>IF(J938="Yes",IF(COUNTIFS($B:$B,B938,$F:$F,"&gt;="&amp;'Step 1'!$C$8)&gt;0,"Retained","Churned"),"")</f>
        <v/>
      </c>
      <c r="L938" s="24">
        <f>_xlfn.MINIFS($E:$E,$B:$B,B938)</f>
        <v>44658</v>
      </c>
      <c r="M938" s="24" t="str">
        <f>INDEX($C:$C,MATCH($L938,$E:$E,0))</f>
        <v>Pro</v>
      </c>
      <c r="N938" s="24" t="str">
        <f>INDEX($D:$D,MATCH($L938,$E:$E,0))</f>
        <v>Monthly</v>
      </c>
      <c r="O938" s="23" t="str">
        <f>INDEX('Step 2-12'!$W:$W,MATCH('Step 2-12'!$B938,'Step 2-12'!$R:$R,0))</f>
        <v>Retail</v>
      </c>
      <c r="P938" s="23" t="str">
        <f>INDEX('Step 2-12'!$Z:$Z,MATCH('Step 2-12'!$B938,'Step 2-12'!$R:$R,0))</f>
        <v>Email</v>
      </c>
      <c r="AG938" t="s">
        <v>2730</v>
      </c>
      <c r="AH938" t="s">
        <v>1574</v>
      </c>
      <c r="AI938" t="s">
        <v>1582</v>
      </c>
      <c r="AJ938" s="1">
        <v>44895</v>
      </c>
      <c r="AK938" t="s">
        <v>86</v>
      </c>
      <c r="AL938" t="s">
        <v>18</v>
      </c>
      <c r="AM938">
        <v>315</v>
      </c>
      <c r="AN938">
        <v>267.75</v>
      </c>
      <c r="AO938" s="24" t="str">
        <f>INDEX('Step 2-12'!$Z:$Z,MATCH('Step 2-12'!$AH938,'Step 2-12'!$R:$R,0))</f>
        <v>Email</v>
      </c>
      <c r="AP938" s="24" t="str">
        <f>INDEX('Step 2-12'!$V:$V,MATCH('Step 2-12'!$AH938,'Step 2-12'!$R:$R,0))</f>
        <v>North America</v>
      </c>
      <c r="AQ938" s="24" t="str">
        <f>INDEX('Step 2-12'!$W:$W,MATCH('Step 2-12'!$AH938,'Step 2-12'!$R:$R,0))</f>
        <v>Other</v>
      </c>
      <c r="AR938" s="24" t="str">
        <f>INDEX('Step 2-12'!$X:$X,MATCH('Step 2-12'!$AH938,'Step 2-12'!$R:$R,0))</f>
        <v>SMBs</v>
      </c>
      <c r="AS938" s="23" t="str">
        <f>INDEX('Step 2-12'!$AA:$AA,MATCH('Step 2-12'!$AH938,'Step 2-12'!$R:$R,0))</f>
        <v>Basic</v>
      </c>
      <c r="AT938" s="23" t="str">
        <f>INDEX('Step 2-12'!$AB:$AB,MATCH('Step 2-12'!$AH938,'Step 2-12'!$R:$R,0))</f>
        <v>Monthly</v>
      </c>
      <c r="AU938" s="23" t="str">
        <f>INDEX($J$20:$J$1603,MATCH($AH938,$B$20:$B$1603,0))</f>
        <v/>
      </c>
    </row>
    <row r="939" spans="1:47" x14ac:dyDescent="0.25">
      <c r="A939" t="s">
        <v>1046</v>
      </c>
      <c r="B939" t="s">
        <v>1040</v>
      </c>
      <c r="C939" t="s">
        <v>86</v>
      </c>
      <c r="D939" t="s">
        <v>18</v>
      </c>
      <c r="E939" s="1">
        <v>44844</v>
      </c>
      <c r="F939" s="1">
        <v>44874</v>
      </c>
      <c r="G939" t="s">
        <v>19</v>
      </c>
      <c r="H939">
        <v>315</v>
      </c>
      <c r="I939" s="23" t="str">
        <f>IF(AND(E939&lt;=EOMONTH('Step 1'!$C$7,0),F939&gt;='Step 1'!$C$7),"Yes","No")</f>
        <v>No</v>
      </c>
      <c r="J939" s="23" t="str">
        <f>IF(I939="Yes",IF(COUNTIFS($B$21:$B939,B939,$I$21:$I939,"Yes")=1,"Yes",""),"")</f>
        <v/>
      </c>
      <c r="K939" s="23" t="str">
        <f>IF(J939="Yes",IF(COUNTIFS($B:$B,B939,$F:$F,"&gt;="&amp;'Step 1'!$C$8)&gt;0,"Retained","Churned"),"")</f>
        <v/>
      </c>
      <c r="L939" s="24">
        <f>_xlfn.MINIFS($E:$E,$B:$B,B939)</f>
        <v>44658</v>
      </c>
      <c r="M939" s="24" t="str">
        <f>INDEX($C:$C,MATCH($L939,$E:$E,0))</f>
        <v>Pro</v>
      </c>
      <c r="N939" s="24" t="str">
        <f>INDEX($D:$D,MATCH($L939,$E:$E,0))</f>
        <v>Monthly</v>
      </c>
      <c r="O939" s="23" t="str">
        <f>INDEX('Step 2-12'!$W:$W,MATCH('Step 2-12'!$B939,'Step 2-12'!$R:$R,0))</f>
        <v>Retail</v>
      </c>
      <c r="P939" s="23" t="str">
        <f>INDEX('Step 2-12'!$Z:$Z,MATCH('Step 2-12'!$B939,'Step 2-12'!$R:$R,0))</f>
        <v>Email</v>
      </c>
      <c r="AG939" t="s">
        <v>2731</v>
      </c>
      <c r="AH939" t="s">
        <v>1574</v>
      </c>
      <c r="AI939" t="s">
        <v>1582</v>
      </c>
      <c r="AJ939" s="1">
        <v>44925</v>
      </c>
      <c r="AK939" t="s">
        <v>86</v>
      </c>
      <c r="AL939" t="s">
        <v>18</v>
      </c>
      <c r="AM939">
        <v>315</v>
      </c>
      <c r="AN939">
        <v>267.75</v>
      </c>
      <c r="AO939" s="24" t="str">
        <f>INDEX('Step 2-12'!$Z:$Z,MATCH('Step 2-12'!$AH939,'Step 2-12'!$R:$R,0))</f>
        <v>Email</v>
      </c>
      <c r="AP939" s="24" t="str">
        <f>INDEX('Step 2-12'!$V:$V,MATCH('Step 2-12'!$AH939,'Step 2-12'!$R:$R,0))</f>
        <v>North America</v>
      </c>
      <c r="AQ939" s="24" t="str">
        <f>INDEX('Step 2-12'!$W:$W,MATCH('Step 2-12'!$AH939,'Step 2-12'!$R:$R,0))</f>
        <v>Other</v>
      </c>
      <c r="AR939" s="24" t="str">
        <f>INDEX('Step 2-12'!$X:$X,MATCH('Step 2-12'!$AH939,'Step 2-12'!$R:$R,0))</f>
        <v>SMBs</v>
      </c>
      <c r="AS939" s="23" t="str">
        <f>INDEX('Step 2-12'!$AA:$AA,MATCH('Step 2-12'!$AH939,'Step 2-12'!$R:$R,0))</f>
        <v>Basic</v>
      </c>
      <c r="AT939" s="23" t="str">
        <f>INDEX('Step 2-12'!$AB:$AB,MATCH('Step 2-12'!$AH939,'Step 2-12'!$R:$R,0))</f>
        <v>Monthly</v>
      </c>
      <c r="AU939" s="23" t="str">
        <f>INDEX($J$20:$J$1603,MATCH($AH939,$B$20:$B$1603,0))</f>
        <v/>
      </c>
    </row>
    <row r="940" spans="1:47" x14ac:dyDescent="0.25">
      <c r="A940" t="s">
        <v>1047</v>
      </c>
      <c r="B940" t="s">
        <v>1040</v>
      </c>
      <c r="C940" t="s">
        <v>86</v>
      </c>
      <c r="D940" t="s">
        <v>18</v>
      </c>
      <c r="E940" s="1">
        <v>44875</v>
      </c>
      <c r="F940" s="1">
        <v>44905</v>
      </c>
      <c r="G940" t="s">
        <v>19</v>
      </c>
      <c r="H940">
        <v>315</v>
      </c>
      <c r="I940" s="23" t="str">
        <f>IF(AND(E940&lt;=EOMONTH('Step 1'!$C$7,0),F940&gt;='Step 1'!$C$7),"Yes","No")</f>
        <v>No</v>
      </c>
      <c r="J940" s="23" t="str">
        <f>IF(I940="Yes",IF(COUNTIFS($B$21:$B940,B940,$I$21:$I940,"Yes")=1,"Yes",""),"")</f>
        <v/>
      </c>
      <c r="K940" s="23" t="str">
        <f>IF(J940="Yes",IF(COUNTIFS($B:$B,B940,$F:$F,"&gt;="&amp;'Step 1'!$C$8)&gt;0,"Retained","Churned"),"")</f>
        <v/>
      </c>
      <c r="L940" s="24">
        <f>_xlfn.MINIFS($E:$E,$B:$B,B940)</f>
        <v>44658</v>
      </c>
      <c r="M940" s="24" t="str">
        <f>INDEX($C:$C,MATCH($L940,$E:$E,0))</f>
        <v>Pro</v>
      </c>
      <c r="N940" s="24" t="str">
        <f>INDEX($D:$D,MATCH($L940,$E:$E,0))</f>
        <v>Monthly</v>
      </c>
      <c r="O940" s="23" t="str">
        <f>INDEX('Step 2-12'!$W:$W,MATCH('Step 2-12'!$B940,'Step 2-12'!$R:$R,0))</f>
        <v>Retail</v>
      </c>
      <c r="P940" s="23" t="str">
        <f>INDEX('Step 2-12'!$Z:$Z,MATCH('Step 2-12'!$B940,'Step 2-12'!$R:$R,0))</f>
        <v>Email</v>
      </c>
      <c r="AG940" t="s">
        <v>2732</v>
      </c>
      <c r="AH940" t="s">
        <v>1574</v>
      </c>
      <c r="AI940" t="s">
        <v>1583</v>
      </c>
      <c r="AJ940" s="1">
        <v>44926</v>
      </c>
      <c r="AK940" t="s">
        <v>86</v>
      </c>
      <c r="AL940" t="s">
        <v>18</v>
      </c>
      <c r="AM940">
        <v>315</v>
      </c>
      <c r="AN940">
        <v>267.75</v>
      </c>
      <c r="AO940" s="24" t="str">
        <f>INDEX('Step 2-12'!$Z:$Z,MATCH('Step 2-12'!$AH940,'Step 2-12'!$R:$R,0))</f>
        <v>Email</v>
      </c>
      <c r="AP940" s="24" t="str">
        <f>INDEX('Step 2-12'!$V:$V,MATCH('Step 2-12'!$AH940,'Step 2-12'!$R:$R,0))</f>
        <v>North America</v>
      </c>
      <c r="AQ940" s="24" t="str">
        <f>INDEX('Step 2-12'!$W:$W,MATCH('Step 2-12'!$AH940,'Step 2-12'!$R:$R,0))</f>
        <v>Other</v>
      </c>
      <c r="AR940" s="24" t="str">
        <f>INDEX('Step 2-12'!$X:$X,MATCH('Step 2-12'!$AH940,'Step 2-12'!$R:$R,0))</f>
        <v>SMBs</v>
      </c>
      <c r="AS940" s="23" t="str">
        <f>INDEX('Step 2-12'!$AA:$AA,MATCH('Step 2-12'!$AH940,'Step 2-12'!$R:$R,0))</f>
        <v>Basic</v>
      </c>
      <c r="AT940" s="23" t="str">
        <f>INDEX('Step 2-12'!$AB:$AB,MATCH('Step 2-12'!$AH940,'Step 2-12'!$R:$R,0))</f>
        <v>Monthly</v>
      </c>
      <c r="AU940" s="23" t="str">
        <f>INDEX($J$20:$J$1603,MATCH($AH940,$B$20:$B$1603,0))</f>
        <v/>
      </c>
    </row>
    <row r="941" spans="1:47" x14ac:dyDescent="0.25">
      <c r="A941" t="s">
        <v>1048</v>
      </c>
      <c r="B941" t="s">
        <v>1040</v>
      </c>
      <c r="C941" t="s">
        <v>86</v>
      </c>
      <c r="D941" t="s">
        <v>18</v>
      </c>
      <c r="E941" s="1">
        <v>44906</v>
      </c>
      <c r="F941" s="1">
        <v>44936</v>
      </c>
      <c r="G941" t="s">
        <v>19</v>
      </c>
      <c r="H941">
        <v>315</v>
      </c>
      <c r="I941" s="23" t="str">
        <f>IF(AND(E941&lt;=EOMONTH('Step 1'!$C$7,0),F941&gt;='Step 1'!$C$7),"Yes","No")</f>
        <v>Yes</v>
      </c>
      <c r="J941" s="23" t="str">
        <f>IF(I941="Yes",IF(COUNTIFS($B$21:$B941,B941,$I$21:$I941,"Yes")=1,"Yes",""),"")</f>
        <v>Yes</v>
      </c>
      <c r="K941" s="23" t="str">
        <f>IF(J941="Yes",IF(COUNTIFS($B:$B,B941,$F:$F,"&gt;="&amp;'Step 1'!$C$8)&gt;0,"Retained","Churned"),"")</f>
        <v>Churned</v>
      </c>
      <c r="L941" s="24">
        <f>_xlfn.MINIFS($E:$E,$B:$B,B941)</f>
        <v>44658</v>
      </c>
      <c r="M941" s="24" t="str">
        <f>INDEX($C:$C,MATCH($L941,$E:$E,0))</f>
        <v>Pro</v>
      </c>
      <c r="N941" s="24" t="str">
        <f>INDEX($D:$D,MATCH($L941,$E:$E,0))</f>
        <v>Monthly</v>
      </c>
      <c r="O941" s="23" t="str">
        <f>INDEX('Step 2-12'!$W:$W,MATCH('Step 2-12'!$B941,'Step 2-12'!$R:$R,0))</f>
        <v>Retail</v>
      </c>
      <c r="P941" s="23" t="str">
        <f>INDEX('Step 2-12'!$Z:$Z,MATCH('Step 2-12'!$B941,'Step 2-12'!$R:$R,0))</f>
        <v>Email</v>
      </c>
      <c r="AG941" t="s">
        <v>2733</v>
      </c>
      <c r="AH941" t="s">
        <v>1574</v>
      </c>
      <c r="AI941" t="s">
        <v>1584</v>
      </c>
      <c r="AJ941" s="1">
        <v>44957</v>
      </c>
      <c r="AK941" t="s">
        <v>86</v>
      </c>
      <c r="AL941" t="s">
        <v>18</v>
      </c>
      <c r="AM941">
        <v>315</v>
      </c>
      <c r="AN941">
        <v>267.75</v>
      </c>
      <c r="AO941" s="24" t="str">
        <f>INDEX('Step 2-12'!$Z:$Z,MATCH('Step 2-12'!$AH941,'Step 2-12'!$R:$R,0))</f>
        <v>Email</v>
      </c>
      <c r="AP941" s="24" t="str">
        <f>INDEX('Step 2-12'!$V:$V,MATCH('Step 2-12'!$AH941,'Step 2-12'!$R:$R,0))</f>
        <v>North America</v>
      </c>
      <c r="AQ941" s="24" t="str">
        <f>INDEX('Step 2-12'!$W:$W,MATCH('Step 2-12'!$AH941,'Step 2-12'!$R:$R,0))</f>
        <v>Other</v>
      </c>
      <c r="AR941" s="24" t="str">
        <f>INDEX('Step 2-12'!$X:$X,MATCH('Step 2-12'!$AH941,'Step 2-12'!$R:$R,0))</f>
        <v>SMBs</v>
      </c>
      <c r="AS941" s="23" t="str">
        <f>INDEX('Step 2-12'!$AA:$AA,MATCH('Step 2-12'!$AH941,'Step 2-12'!$R:$R,0))</f>
        <v>Basic</v>
      </c>
      <c r="AT941" s="23" t="str">
        <f>INDEX('Step 2-12'!$AB:$AB,MATCH('Step 2-12'!$AH941,'Step 2-12'!$R:$R,0))</f>
        <v>Monthly</v>
      </c>
      <c r="AU941" s="23" t="str">
        <f>INDEX($J$20:$J$1603,MATCH($AH941,$B$20:$B$1603,0))</f>
        <v/>
      </c>
    </row>
    <row r="942" spans="1:47" x14ac:dyDescent="0.25">
      <c r="A942" t="s">
        <v>1049</v>
      </c>
      <c r="B942" t="s">
        <v>1040</v>
      </c>
      <c r="C942" t="s">
        <v>86</v>
      </c>
      <c r="D942" t="s">
        <v>18</v>
      </c>
      <c r="E942" s="1">
        <v>44937</v>
      </c>
      <c r="F942" s="1">
        <v>44967</v>
      </c>
      <c r="G942" t="s">
        <v>19</v>
      </c>
      <c r="H942">
        <v>315</v>
      </c>
      <c r="I942" s="23" t="str">
        <f>IF(AND(E942&lt;=EOMONTH('Step 1'!$C$7,0),F942&gt;='Step 1'!$C$7),"Yes","No")</f>
        <v>Yes</v>
      </c>
      <c r="J942" s="23" t="str">
        <f>IF(I942="Yes",IF(COUNTIFS($B$21:$B942,B942,$I$21:$I942,"Yes")=1,"Yes",""),"")</f>
        <v/>
      </c>
      <c r="K942" s="23" t="str">
        <f>IF(J942="Yes",IF(COUNTIFS($B:$B,B942,$F:$F,"&gt;="&amp;'Step 1'!$C$8)&gt;0,"Retained","Churned"),"")</f>
        <v/>
      </c>
      <c r="L942" s="24">
        <f>_xlfn.MINIFS($E:$E,$B:$B,B942)</f>
        <v>44658</v>
      </c>
      <c r="M942" s="24" t="str">
        <f>INDEX($C:$C,MATCH($L942,$E:$E,0))</f>
        <v>Pro</v>
      </c>
      <c r="N942" s="24" t="str">
        <f>INDEX($D:$D,MATCH($L942,$E:$E,0))</f>
        <v>Monthly</v>
      </c>
      <c r="O942" s="23" t="str">
        <f>INDEX('Step 2-12'!$W:$W,MATCH('Step 2-12'!$B942,'Step 2-12'!$R:$R,0))</f>
        <v>Retail</v>
      </c>
      <c r="P942" s="23" t="str">
        <f>INDEX('Step 2-12'!$Z:$Z,MATCH('Step 2-12'!$B942,'Step 2-12'!$R:$R,0))</f>
        <v>Email</v>
      </c>
      <c r="AG942" t="s">
        <v>2734</v>
      </c>
      <c r="AH942" t="s">
        <v>1574</v>
      </c>
      <c r="AI942" t="s">
        <v>1584</v>
      </c>
      <c r="AJ942" s="1">
        <v>44985</v>
      </c>
      <c r="AK942" t="s">
        <v>86</v>
      </c>
      <c r="AL942" t="s">
        <v>18</v>
      </c>
      <c r="AM942">
        <v>315</v>
      </c>
      <c r="AN942">
        <v>267.75</v>
      </c>
      <c r="AO942" s="24" t="str">
        <f>INDEX('Step 2-12'!$Z:$Z,MATCH('Step 2-12'!$AH942,'Step 2-12'!$R:$R,0))</f>
        <v>Email</v>
      </c>
      <c r="AP942" s="24" t="str">
        <f>INDEX('Step 2-12'!$V:$V,MATCH('Step 2-12'!$AH942,'Step 2-12'!$R:$R,0))</f>
        <v>North America</v>
      </c>
      <c r="AQ942" s="24" t="str">
        <f>INDEX('Step 2-12'!$W:$W,MATCH('Step 2-12'!$AH942,'Step 2-12'!$R:$R,0))</f>
        <v>Other</v>
      </c>
      <c r="AR942" s="24" t="str">
        <f>INDEX('Step 2-12'!$X:$X,MATCH('Step 2-12'!$AH942,'Step 2-12'!$R:$R,0))</f>
        <v>SMBs</v>
      </c>
      <c r="AS942" s="23" t="str">
        <f>INDEX('Step 2-12'!$AA:$AA,MATCH('Step 2-12'!$AH942,'Step 2-12'!$R:$R,0))</f>
        <v>Basic</v>
      </c>
      <c r="AT942" s="23" t="str">
        <f>INDEX('Step 2-12'!$AB:$AB,MATCH('Step 2-12'!$AH942,'Step 2-12'!$R:$R,0))</f>
        <v>Monthly</v>
      </c>
      <c r="AU942" s="23" t="str">
        <f>INDEX($J$20:$J$1603,MATCH($AH942,$B$20:$B$1603,0))</f>
        <v/>
      </c>
    </row>
    <row r="943" spans="1:47" x14ac:dyDescent="0.25">
      <c r="A943" t="s">
        <v>1050</v>
      </c>
      <c r="B943" t="s">
        <v>1040</v>
      </c>
      <c r="C943" t="s">
        <v>86</v>
      </c>
      <c r="D943" t="s">
        <v>18</v>
      </c>
      <c r="E943" s="1">
        <v>44968</v>
      </c>
      <c r="F943" s="1">
        <v>44998</v>
      </c>
      <c r="G943" t="s">
        <v>55</v>
      </c>
      <c r="H943">
        <v>315</v>
      </c>
      <c r="I943" s="23" t="str">
        <f>IF(AND(E943&lt;=EOMONTH('Step 1'!$C$7,0),F943&gt;='Step 1'!$C$7),"Yes","No")</f>
        <v>No</v>
      </c>
      <c r="J943" s="23" t="str">
        <f>IF(I943="Yes",IF(COUNTIFS($B$21:$B943,B943,$I$21:$I943,"Yes")=1,"Yes",""),"")</f>
        <v/>
      </c>
      <c r="K943" s="23" t="str">
        <f>IF(J943="Yes",IF(COUNTIFS($B:$B,B943,$F:$F,"&gt;="&amp;'Step 1'!$C$8)&gt;0,"Retained","Churned"),"")</f>
        <v/>
      </c>
      <c r="L943" s="24">
        <f>_xlfn.MINIFS($E:$E,$B:$B,B943)</f>
        <v>44658</v>
      </c>
      <c r="M943" s="24" t="str">
        <f>INDEX($C:$C,MATCH($L943,$E:$E,0))</f>
        <v>Pro</v>
      </c>
      <c r="N943" s="24" t="str">
        <f>INDEX($D:$D,MATCH($L943,$E:$E,0))</f>
        <v>Monthly</v>
      </c>
      <c r="O943" s="23" t="str">
        <f>INDEX('Step 2-12'!$W:$W,MATCH('Step 2-12'!$B943,'Step 2-12'!$R:$R,0))</f>
        <v>Retail</v>
      </c>
      <c r="P943" s="23" t="str">
        <f>INDEX('Step 2-12'!$Z:$Z,MATCH('Step 2-12'!$B943,'Step 2-12'!$R:$R,0))</f>
        <v>Email</v>
      </c>
      <c r="AG943" t="s">
        <v>2735</v>
      </c>
      <c r="AH943" t="s">
        <v>1574</v>
      </c>
      <c r="AI943" t="s">
        <v>1585</v>
      </c>
      <c r="AJ943" s="1">
        <v>44988</v>
      </c>
      <c r="AK943" t="s">
        <v>86</v>
      </c>
      <c r="AL943" t="s">
        <v>18</v>
      </c>
      <c r="AM943">
        <v>315</v>
      </c>
      <c r="AN943">
        <v>267.75</v>
      </c>
      <c r="AO943" s="24" t="str">
        <f>INDEX('Step 2-12'!$Z:$Z,MATCH('Step 2-12'!$AH943,'Step 2-12'!$R:$R,0))</f>
        <v>Email</v>
      </c>
      <c r="AP943" s="24" t="str">
        <f>INDEX('Step 2-12'!$V:$V,MATCH('Step 2-12'!$AH943,'Step 2-12'!$R:$R,0))</f>
        <v>North America</v>
      </c>
      <c r="AQ943" s="24" t="str">
        <f>INDEX('Step 2-12'!$W:$W,MATCH('Step 2-12'!$AH943,'Step 2-12'!$R:$R,0))</f>
        <v>Other</v>
      </c>
      <c r="AR943" s="24" t="str">
        <f>INDEX('Step 2-12'!$X:$X,MATCH('Step 2-12'!$AH943,'Step 2-12'!$R:$R,0))</f>
        <v>SMBs</v>
      </c>
      <c r="AS943" s="23" t="str">
        <f>INDEX('Step 2-12'!$AA:$AA,MATCH('Step 2-12'!$AH943,'Step 2-12'!$R:$R,0))</f>
        <v>Basic</v>
      </c>
      <c r="AT943" s="23" t="str">
        <f>INDEX('Step 2-12'!$AB:$AB,MATCH('Step 2-12'!$AH943,'Step 2-12'!$R:$R,0))</f>
        <v>Monthly</v>
      </c>
      <c r="AU943" s="23" t="str">
        <f>INDEX($J$20:$J$1603,MATCH($AH943,$B$20:$B$1603,0))</f>
        <v/>
      </c>
    </row>
    <row r="944" spans="1:47" x14ac:dyDescent="0.25">
      <c r="A944" t="s">
        <v>1051</v>
      </c>
      <c r="B944" t="s">
        <v>1040</v>
      </c>
      <c r="C944" t="s">
        <v>50</v>
      </c>
      <c r="D944" t="s">
        <v>18</v>
      </c>
      <c r="E944" s="1">
        <v>44999</v>
      </c>
      <c r="F944" s="1">
        <v>45029</v>
      </c>
      <c r="G944" t="s">
        <v>19</v>
      </c>
      <c r="H944">
        <v>135</v>
      </c>
      <c r="I944" s="23" t="str">
        <f>IF(AND(E944&lt;=EOMONTH('Step 1'!$C$7,0),F944&gt;='Step 1'!$C$7),"Yes","No")</f>
        <v>No</v>
      </c>
      <c r="J944" s="23" t="str">
        <f>IF(I944="Yes",IF(COUNTIFS($B$21:$B944,B944,$I$21:$I944,"Yes")=1,"Yes",""),"")</f>
        <v/>
      </c>
      <c r="K944" s="23" t="str">
        <f>IF(J944="Yes",IF(COUNTIFS($B:$B,B944,$F:$F,"&gt;="&amp;'Step 1'!$C$8)&gt;0,"Retained","Churned"),"")</f>
        <v/>
      </c>
      <c r="L944" s="24">
        <f>_xlfn.MINIFS($E:$E,$B:$B,B944)</f>
        <v>44658</v>
      </c>
      <c r="M944" s="24" t="str">
        <f>INDEX($C:$C,MATCH($L944,$E:$E,0))</f>
        <v>Pro</v>
      </c>
      <c r="N944" s="24" t="str">
        <f>INDEX($D:$D,MATCH($L944,$E:$E,0))</f>
        <v>Monthly</v>
      </c>
      <c r="O944" s="23" t="str">
        <f>INDEX('Step 2-12'!$W:$W,MATCH('Step 2-12'!$B944,'Step 2-12'!$R:$R,0))</f>
        <v>Retail</v>
      </c>
      <c r="P944" s="23" t="str">
        <f>INDEX('Step 2-12'!$Z:$Z,MATCH('Step 2-12'!$B944,'Step 2-12'!$R:$R,0))</f>
        <v>Email</v>
      </c>
      <c r="AG944" t="s">
        <v>2736</v>
      </c>
      <c r="AH944" t="s">
        <v>1574</v>
      </c>
      <c r="AI944" t="s">
        <v>1586</v>
      </c>
      <c r="AJ944" s="1">
        <v>45019</v>
      </c>
      <c r="AK944" t="s">
        <v>86</v>
      </c>
      <c r="AL944" t="s">
        <v>18</v>
      </c>
      <c r="AM944">
        <v>315</v>
      </c>
      <c r="AN944">
        <v>267.75</v>
      </c>
      <c r="AO944" s="24" t="str">
        <f>INDEX('Step 2-12'!$Z:$Z,MATCH('Step 2-12'!$AH944,'Step 2-12'!$R:$R,0))</f>
        <v>Email</v>
      </c>
      <c r="AP944" s="24" t="str">
        <f>INDEX('Step 2-12'!$V:$V,MATCH('Step 2-12'!$AH944,'Step 2-12'!$R:$R,0))</f>
        <v>North America</v>
      </c>
      <c r="AQ944" s="24" t="str">
        <f>INDEX('Step 2-12'!$W:$W,MATCH('Step 2-12'!$AH944,'Step 2-12'!$R:$R,0))</f>
        <v>Other</v>
      </c>
      <c r="AR944" s="24" t="str">
        <f>INDEX('Step 2-12'!$X:$X,MATCH('Step 2-12'!$AH944,'Step 2-12'!$R:$R,0))</f>
        <v>SMBs</v>
      </c>
      <c r="AS944" s="23" t="str">
        <f>INDEX('Step 2-12'!$AA:$AA,MATCH('Step 2-12'!$AH944,'Step 2-12'!$R:$R,0))</f>
        <v>Basic</v>
      </c>
      <c r="AT944" s="23" t="str">
        <f>INDEX('Step 2-12'!$AB:$AB,MATCH('Step 2-12'!$AH944,'Step 2-12'!$R:$R,0))</f>
        <v>Monthly</v>
      </c>
      <c r="AU944" s="23" t="str">
        <f>INDEX($J$20:$J$1603,MATCH($AH944,$B$20:$B$1603,0))</f>
        <v/>
      </c>
    </row>
    <row r="945" spans="1:47" x14ac:dyDescent="0.25">
      <c r="A945" t="s">
        <v>1052</v>
      </c>
      <c r="B945" t="s">
        <v>1040</v>
      </c>
      <c r="C945" t="s">
        <v>50</v>
      </c>
      <c r="D945" t="s">
        <v>18</v>
      </c>
      <c r="E945" s="1">
        <v>45030</v>
      </c>
      <c r="F945" s="1">
        <v>45060</v>
      </c>
      <c r="G945" t="s">
        <v>19</v>
      </c>
      <c r="H945">
        <v>135</v>
      </c>
      <c r="I945" s="23" t="str">
        <f>IF(AND(E945&lt;=EOMONTH('Step 1'!$C$7,0),F945&gt;='Step 1'!$C$7),"Yes","No")</f>
        <v>No</v>
      </c>
      <c r="J945" s="23" t="str">
        <f>IF(I945="Yes",IF(COUNTIFS($B$21:$B945,B945,$I$21:$I945,"Yes")=1,"Yes",""),"")</f>
        <v/>
      </c>
      <c r="K945" s="23" t="str">
        <f>IF(J945="Yes",IF(COUNTIFS($B:$B,B945,$F:$F,"&gt;="&amp;'Step 1'!$C$8)&gt;0,"Retained","Churned"),"")</f>
        <v/>
      </c>
      <c r="L945" s="24">
        <f>_xlfn.MINIFS($E:$E,$B:$B,B945)</f>
        <v>44658</v>
      </c>
      <c r="M945" s="24" t="str">
        <f>INDEX($C:$C,MATCH($L945,$E:$E,0))</f>
        <v>Pro</v>
      </c>
      <c r="N945" s="24" t="str">
        <f>INDEX($D:$D,MATCH($L945,$E:$E,0))</f>
        <v>Monthly</v>
      </c>
      <c r="O945" s="23" t="str">
        <f>INDEX('Step 2-12'!$W:$W,MATCH('Step 2-12'!$B945,'Step 2-12'!$R:$R,0))</f>
        <v>Retail</v>
      </c>
      <c r="P945" s="23" t="str">
        <f>INDEX('Step 2-12'!$Z:$Z,MATCH('Step 2-12'!$B945,'Step 2-12'!$R:$R,0))</f>
        <v>Email</v>
      </c>
      <c r="AG945" t="s">
        <v>2737</v>
      </c>
      <c r="AH945" t="s">
        <v>1574</v>
      </c>
      <c r="AI945" t="s">
        <v>1586</v>
      </c>
      <c r="AJ945" s="1">
        <v>45049</v>
      </c>
      <c r="AK945" t="s">
        <v>86</v>
      </c>
      <c r="AL945" t="s">
        <v>18</v>
      </c>
      <c r="AM945">
        <v>315</v>
      </c>
      <c r="AN945">
        <v>267.75</v>
      </c>
      <c r="AO945" s="24" t="str">
        <f>INDEX('Step 2-12'!$Z:$Z,MATCH('Step 2-12'!$AH945,'Step 2-12'!$R:$R,0))</f>
        <v>Email</v>
      </c>
      <c r="AP945" s="24" t="str">
        <f>INDEX('Step 2-12'!$V:$V,MATCH('Step 2-12'!$AH945,'Step 2-12'!$R:$R,0))</f>
        <v>North America</v>
      </c>
      <c r="AQ945" s="24" t="str">
        <f>INDEX('Step 2-12'!$W:$W,MATCH('Step 2-12'!$AH945,'Step 2-12'!$R:$R,0))</f>
        <v>Other</v>
      </c>
      <c r="AR945" s="24" t="str">
        <f>INDEX('Step 2-12'!$X:$X,MATCH('Step 2-12'!$AH945,'Step 2-12'!$R:$R,0))</f>
        <v>SMBs</v>
      </c>
      <c r="AS945" s="23" t="str">
        <f>INDEX('Step 2-12'!$AA:$AA,MATCH('Step 2-12'!$AH945,'Step 2-12'!$R:$R,0))</f>
        <v>Basic</v>
      </c>
      <c r="AT945" s="23" t="str">
        <f>INDEX('Step 2-12'!$AB:$AB,MATCH('Step 2-12'!$AH945,'Step 2-12'!$R:$R,0))</f>
        <v>Monthly</v>
      </c>
      <c r="AU945" s="23" t="str">
        <f>INDEX($J$20:$J$1603,MATCH($AH945,$B$20:$B$1603,0))</f>
        <v/>
      </c>
    </row>
    <row r="946" spans="1:47" x14ac:dyDescent="0.25">
      <c r="A946" t="s">
        <v>1053</v>
      </c>
      <c r="B946" t="s">
        <v>1040</v>
      </c>
      <c r="C946" t="s">
        <v>50</v>
      </c>
      <c r="D946" t="s">
        <v>18</v>
      </c>
      <c r="E946" s="1">
        <v>45061</v>
      </c>
      <c r="F946" s="1">
        <v>45091</v>
      </c>
      <c r="G946" t="s">
        <v>19</v>
      </c>
      <c r="H946">
        <v>135</v>
      </c>
      <c r="I946" s="23" t="str">
        <f>IF(AND(E946&lt;=EOMONTH('Step 1'!$C$7,0),F946&gt;='Step 1'!$C$7),"Yes","No")</f>
        <v>No</v>
      </c>
      <c r="J946" s="23" t="str">
        <f>IF(I946="Yes",IF(COUNTIFS($B$21:$B946,B946,$I$21:$I946,"Yes")=1,"Yes",""),"")</f>
        <v/>
      </c>
      <c r="K946" s="23" t="str">
        <f>IF(J946="Yes",IF(COUNTIFS($B:$B,B946,$F:$F,"&gt;="&amp;'Step 1'!$C$8)&gt;0,"Retained","Churned"),"")</f>
        <v/>
      </c>
      <c r="L946" s="24">
        <f>_xlfn.MINIFS($E:$E,$B:$B,B946)</f>
        <v>44658</v>
      </c>
      <c r="M946" s="24" t="str">
        <f>INDEX($C:$C,MATCH($L946,$E:$E,0))</f>
        <v>Pro</v>
      </c>
      <c r="N946" s="24" t="str">
        <f>INDEX($D:$D,MATCH($L946,$E:$E,0))</f>
        <v>Monthly</v>
      </c>
      <c r="O946" s="23" t="str">
        <f>INDEX('Step 2-12'!$W:$W,MATCH('Step 2-12'!$B946,'Step 2-12'!$R:$R,0))</f>
        <v>Retail</v>
      </c>
      <c r="P946" s="23" t="str">
        <f>INDEX('Step 2-12'!$Z:$Z,MATCH('Step 2-12'!$B946,'Step 2-12'!$R:$R,0))</f>
        <v>Email</v>
      </c>
      <c r="AG946" t="s">
        <v>2738</v>
      </c>
      <c r="AH946" t="s">
        <v>1574</v>
      </c>
      <c r="AI946" t="s">
        <v>1587</v>
      </c>
      <c r="AJ946" s="1">
        <v>45050</v>
      </c>
      <c r="AK946" t="s">
        <v>86</v>
      </c>
      <c r="AL946" t="s">
        <v>18</v>
      </c>
      <c r="AM946">
        <v>315</v>
      </c>
      <c r="AN946">
        <v>267.75</v>
      </c>
      <c r="AO946" s="24" t="str">
        <f>INDEX('Step 2-12'!$Z:$Z,MATCH('Step 2-12'!$AH946,'Step 2-12'!$R:$R,0))</f>
        <v>Email</v>
      </c>
      <c r="AP946" s="24" t="str">
        <f>INDEX('Step 2-12'!$V:$V,MATCH('Step 2-12'!$AH946,'Step 2-12'!$R:$R,0))</f>
        <v>North America</v>
      </c>
      <c r="AQ946" s="24" t="str">
        <f>INDEX('Step 2-12'!$W:$W,MATCH('Step 2-12'!$AH946,'Step 2-12'!$R:$R,0))</f>
        <v>Other</v>
      </c>
      <c r="AR946" s="24" t="str">
        <f>INDEX('Step 2-12'!$X:$X,MATCH('Step 2-12'!$AH946,'Step 2-12'!$R:$R,0))</f>
        <v>SMBs</v>
      </c>
      <c r="AS946" s="23" t="str">
        <f>INDEX('Step 2-12'!$AA:$AA,MATCH('Step 2-12'!$AH946,'Step 2-12'!$R:$R,0))</f>
        <v>Basic</v>
      </c>
      <c r="AT946" s="23" t="str">
        <f>INDEX('Step 2-12'!$AB:$AB,MATCH('Step 2-12'!$AH946,'Step 2-12'!$R:$R,0))</f>
        <v>Monthly</v>
      </c>
      <c r="AU946" s="23" t="str">
        <f>INDEX($J$20:$J$1603,MATCH($AH946,$B$20:$B$1603,0))</f>
        <v/>
      </c>
    </row>
    <row r="947" spans="1:47" x14ac:dyDescent="0.25">
      <c r="A947" t="s">
        <v>1054</v>
      </c>
      <c r="B947" t="s">
        <v>1040</v>
      </c>
      <c r="C947" t="s">
        <v>50</v>
      </c>
      <c r="D947" t="s">
        <v>18</v>
      </c>
      <c r="E947" s="1">
        <v>45092</v>
      </c>
      <c r="F947" s="1">
        <v>45121</v>
      </c>
      <c r="G947" t="s">
        <v>47</v>
      </c>
      <c r="H947">
        <v>135</v>
      </c>
      <c r="I947" s="23" t="str">
        <f>IF(AND(E947&lt;=EOMONTH('Step 1'!$C$7,0),F947&gt;='Step 1'!$C$7),"Yes","No")</f>
        <v>No</v>
      </c>
      <c r="J947" s="23" t="str">
        <f>IF(I947="Yes",IF(COUNTIFS($B$21:$B947,B947,$I$21:$I947,"Yes")=1,"Yes",""),"")</f>
        <v/>
      </c>
      <c r="K947" s="23" t="str">
        <f>IF(J947="Yes",IF(COUNTIFS($B:$B,B947,$F:$F,"&gt;="&amp;'Step 1'!$C$8)&gt;0,"Retained","Churned"),"")</f>
        <v/>
      </c>
      <c r="L947" s="24">
        <f>_xlfn.MINIFS($E:$E,$B:$B,B947)</f>
        <v>44658</v>
      </c>
      <c r="M947" s="24" t="str">
        <f>INDEX($C:$C,MATCH($L947,$E:$E,0))</f>
        <v>Pro</v>
      </c>
      <c r="N947" s="24" t="str">
        <f>INDEX($D:$D,MATCH($L947,$E:$E,0))</f>
        <v>Monthly</v>
      </c>
      <c r="O947" s="23" t="str">
        <f>INDEX('Step 2-12'!$W:$W,MATCH('Step 2-12'!$B947,'Step 2-12'!$R:$R,0))</f>
        <v>Retail</v>
      </c>
      <c r="P947" s="23" t="str">
        <f>INDEX('Step 2-12'!$Z:$Z,MATCH('Step 2-12'!$B947,'Step 2-12'!$R:$R,0))</f>
        <v>Email</v>
      </c>
      <c r="AG947" t="s">
        <v>2739</v>
      </c>
      <c r="AH947" t="s">
        <v>1574</v>
      </c>
      <c r="AI947" t="s">
        <v>1588</v>
      </c>
      <c r="AJ947" s="1">
        <v>45081</v>
      </c>
      <c r="AK947" t="s">
        <v>86</v>
      </c>
      <c r="AL947" t="s">
        <v>18</v>
      </c>
      <c r="AM947">
        <v>315</v>
      </c>
      <c r="AN947">
        <v>267.75</v>
      </c>
      <c r="AO947" s="24" t="str">
        <f>INDEX('Step 2-12'!$Z:$Z,MATCH('Step 2-12'!$AH947,'Step 2-12'!$R:$R,0))</f>
        <v>Email</v>
      </c>
      <c r="AP947" s="24" t="str">
        <f>INDEX('Step 2-12'!$V:$V,MATCH('Step 2-12'!$AH947,'Step 2-12'!$R:$R,0))</f>
        <v>North America</v>
      </c>
      <c r="AQ947" s="24" t="str">
        <f>INDEX('Step 2-12'!$W:$W,MATCH('Step 2-12'!$AH947,'Step 2-12'!$R:$R,0))</f>
        <v>Other</v>
      </c>
      <c r="AR947" s="24" t="str">
        <f>INDEX('Step 2-12'!$X:$X,MATCH('Step 2-12'!$AH947,'Step 2-12'!$R:$R,0))</f>
        <v>SMBs</v>
      </c>
      <c r="AS947" s="23" t="str">
        <f>INDEX('Step 2-12'!$AA:$AA,MATCH('Step 2-12'!$AH947,'Step 2-12'!$R:$R,0))</f>
        <v>Basic</v>
      </c>
      <c r="AT947" s="23" t="str">
        <f>INDEX('Step 2-12'!$AB:$AB,MATCH('Step 2-12'!$AH947,'Step 2-12'!$R:$R,0))</f>
        <v>Monthly</v>
      </c>
      <c r="AU947" s="23" t="str">
        <f>INDEX($J$20:$J$1603,MATCH($AH947,$B$20:$B$1603,0))</f>
        <v/>
      </c>
    </row>
    <row r="948" spans="1:47" x14ac:dyDescent="0.25">
      <c r="A948" t="s">
        <v>1055</v>
      </c>
      <c r="B948" t="s">
        <v>1056</v>
      </c>
      <c r="C948" t="s">
        <v>17</v>
      </c>
      <c r="D948" t="s">
        <v>18</v>
      </c>
      <c r="E948" s="1">
        <v>45503</v>
      </c>
      <c r="F948" s="1">
        <v>45533</v>
      </c>
      <c r="G948" t="s">
        <v>19</v>
      </c>
      <c r="H948">
        <v>75</v>
      </c>
      <c r="I948" s="23" t="str">
        <f>IF(AND(E948&lt;=EOMONTH('Step 1'!$C$7,0),F948&gt;='Step 1'!$C$7),"Yes","No")</f>
        <v>No</v>
      </c>
      <c r="J948" s="23" t="str">
        <f>IF(I948="Yes",IF(COUNTIFS($B$21:$B948,B948,$I$21:$I948,"Yes")=1,"Yes",""),"")</f>
        <v/>
      </c>
      <c r="K948" s="23" t="str">
        <f>IF(J948="Yes",IF(COUNTIFS($B:$B,B948,$F:$F,"&gt;="&amp;'Step 1'!$C$8)&gt;0,"Retained","Churned"),"")</f>
        <v/>
      </c>
      <c r="L948" s="24">
        <f>_xlfn.MINIFS($E:$E,$B:$B,B948)</f>
        <v>45503</v>
      </c>
      <c r="M948" s="24" t="str">
        <f>INDEX($C:$C,MATCH($L948,$E:$E,0))</f>
        <v>Basic</v>
      </c>
      <c r="N948" s="24" t="str">
        <f>INDEX($D:$D,MATCH($L948,$E:$E,0))</f>
        <v>Monthly</v>
      </c>
      <c r="O948" s="23" t="str">
        <f>INDEX('Step 2-12'!$W:$W,MATCH('Step 2-12'!$B948,'Step 2-12'!$R:$R,0))</f>
        <v>Healthcare</v>
      </c>
      <c r="P948" s="23" t="str">
        <f>INDEX('Step 2-12'!$Z:$Z,MATCH('Step 2-12'!$B948,'Step 2-12'!$R:$R,0))</f>
        <v>Social Media</v>
      </c>
      <c r="AG948" t="s">
        <v>2740</v>
      </c>
      <c r="AH948" t="s">
        <v>16</v>
      </c>
      <c r="AI948" t="s">
        <v>15</v>
      </c>
      <c r="AJ948" s="1">
        <v>44994</v>
      </c>
      <c r="AK948" t="s">
        <v>17</v>
      </c>
      <c r="AL948" t="s">
        <v>18</v>
      </c>
      <c r="AM948">
        <v>75</v>
      </c>
      <c r="AN948">
        <v>60</v>
      </c>
      <c r="AO948" s="24" t="str">
        <f>INDEX('Step 2-12'!$Z:$Z,MATCH('Step 2-12'!$AH948,'Step 2-12'!$R:$R,0))</f>
        <v>Affiliate</v>
      </c>
      <c r="AP948" s="24" t="str">
        <f>INDEX('Step 2-12'!$V:$V,MATCH('Step 2-12'!$AH948,'Step 2-12'!$R:$R,0))</f>
        <v>Europe</v>
      </c>
      <c r="AQ948" s="24" t="str">
        <f>INDEX('Step 2-12'!$W:$W,MATCH('Step 2-12'!$AH948,'Step 2-12'!$R:$R,0))</f>
        <v>Retail</v>
      </c>
      <c r="AR948" s="24" t="str">
        <f>INDEX('Step 2-12'!$X:$X,MATCH('Step 2-12'!$AH948,'Step 2-12'!$R:$R,0))</f>
        <v>SMBs</v>
      </c>
      <c r="AS948" s="23" t="str">
        <f>INDEX('Step 2-12'!$AA:$AA,MATCH('Step 2-12'!$AH948,'Step 2-12'!$R:$R,0))</f>
        <v>Basic</v>
      </c>
      <c r="AT948" s="23" t="str">
        <f>INDEX('Step 2-12'!$AB:$AB,MATCH('Step 2-12'!$AH948,'Step 2-12'!$R:$R,0))</f>
        <v>Monthly</v>
      </c>
      <c r="AU948" s="23" t="str">
        <f>INDEX($J$20:$J$1603,MATCH($AH948,$B$20:$B$1603,0))</f>
        <v/>
      </c>
    </row>
    <row r="949" spans="1:47" x14ac:dyDescent="0.25">
      <c r="A949" t="s">
        <v>1057</v>
      </c>
      <c r="B949" t="s">
        <v>1056</v>
      </c>
      <c r="C949" t="s">
        <v>17</v>
      </c>
      <c r="D949" t="s">
        <v>18</v>
      </c>
      <c r="E949" s="1">
        <v>45534</v>
      </c>
      <c r="F949" s="1">
        <v>45564</v>
      </c>
      <c r="G949" t="s">
        <v>19</v>
      </c>
      <c r="H949">
        <v>75</v>
      </c>
      <c r="I949" s="23" t="str">
        <f>IF(AND(E949&lt;=EOMONTH('Step 1'!$C$7,0),F949&gt;='Step 1'!$C$7),"Yes","No")</f>
        <v>No</v>
      </c>
      <c r="J949" s="23" t="str">
        <f>IF(I949="Yes",IF(COUNTIFS($B$21:$B949,B949,$I$21:$I949,"Yes")=1,"Yes",""),"")</f>
        <v/>
      </c>
      <c r="K949" s="23" t="str">
        <f>IF(J949="Yes",IF(COUNTIFS($B:$B,B949,$F:$F,"&gt;="&amp;'Step 1'!$C$8)&gt;0,"Retained","Churned"),"")</f>
        <v/>
      </c>
      <c r="L949" s="24">
        <f>_xlfn.MINIFS($E:$E,$B:$B,B949)</f>
        <v>45503</v>
      </c>
      <c r="M949" s="24" t="str">
        <f>INDEX($C:$C,MATCH($L949,$E:$E,0))</f>
        <v>Basic</v>
      </c>
      <c r="N949" s="24" t="str">
        <f>INDEX($D:$D,MATCH($L949,$E:$E,0))</f>
        <v>Monthly</v>
      </c>
      <c r="O949" s="23" t="str">
        <f>INDEX('Step 2-12'!$W:$W,MATCH('Step 2-12'!$B949,'Step 2-12'!$R:$R,0))</f>
        <v>Healthcare</v>
      </c>
      <c r="P949" s="23" t="str">
        <f>INDEX('Step 2-12'!$Z:$Z,MATCH('Step 2-12'!$B949,'Step 2-12'!$R:$R,0))</f>
        <v>Social Media</v>
      </c>
      <c r="AG949" t="s">
        <v>2741</v>
      </c>
      <c r="AH949" t="s">
        <v>16</v>
      </c>
      <c r="AI949" t="s">
        <v>20</v>
      </c>
      <c r="AJ949" s="1">
        <v>45025</v>
      </c>
      <c r="AK949" t="s">
        <v>17</v>
      </c>
      <c r="AL949" t="s">
        <v>18</v>
      </c>
      <c r="AM949">
        <v>75</v>
      </c>
      <c r="AN949">
        <v>60</v>
      </c>
      <c r="AO949" s="24" t="str">
        <f>INDEX('Step 2-12'!$Z:$Z,MATCH('Step 2-12'!$AH949,'Step 2-12'!$R:$R,0))</f>
        <v>Affiliate</v>
      </c>
      <c r="AP949" s="24" t="str">
        <f>INDEX('Step 2-12'!$V:$V,MATCH('Step 2-12'!$AH949,'Step 2-12'!$R:$R,0))</f>
        <v>Europe</v>
      </c>
      <c r="AQ949" s="24" t="str">
        <f>INDEX('Step 2-12'!$W:$W,MATCH('Step 2-12'!$AH949,'Step 2-12'!$R:$R,0))</f>
        <v>Retail</v>
      </c>
      <c r="AR949" s="24" t="str">
        <f>INDEX('Step 2-12'!$X:$X,MATCH('Step 2-12'!$AH949,'Step 2-12'!$R:$R,0))</f>
        <v>SMBs</v>
      </c>
      <c r="AS949" s="23" t="str">
        <f>INDEX('Step 2-12'!$AA:$AA,MATCH('Step 2-12'!$AH949,'Step 2-12'!$R:$R,0))</f>
        <v>Basic</v>
      </c>
      <c r="AT949" s="23" t="str">
        <f>INDEX('Step 2-12'!$AB:$AB,MATCH('Step 2-12'!$AH949,'Step 2-12'!$R:$R,0))</f>
        <v>Monthly</v>
      </c>
      <c r="AU949" s="23" t="str">
        <f>INDEX($J$20:$J$1603,MATCH($AH949,$B$20:$B$1603,0))</f>
        <v/>
      </c>
    </row>
    <row r="950" spans="1:47" x14ac:dyDescent="0.25">
      <c r="A950" t="s">
        <v>1058</v>
      </c>
      <c r="B950" t="s">
        <v>1056</v>
      </c>
      <c r="C950" t="s">
        <v>17</v>
      </c>
      <c r="D950" t="s">
        <v>18</v>
      </c>
      <c r="E950" s="1">
        <v>45565</v>
      </c>
      <c r="F950" s="1">
        <v>45595</v>
      </c>
      <c r="G950" t="s">
        <v>19</v>
      </c>
      <c r="H950">
        <v>75</v>
      </c>
      <c r="I950" s="23" t="str">
        <f>IF(AND(E950&lt;=EOMONTH('Step 1'!$C$7,0),F950&gt;='Step 1'!$C$7),"Yes","No")</f>
        <v>No</v>
      </c>
      <c r="J950" s="23" t="str">
        <f>IF(I950="Yes",IF(COUNTIFS($B$21:$B950,B950,$I$21:$I950,"Yes")=1,"Yes",""),"")</f>
        <v/>
      </c>
      <c r="K950" s="23" t="str">
        <f>IF(J950="Yes",IF(COUNTIFS($B:$B,B950,$F:$F,"&gt;="&amp;'Step 1'!$C$8)&gt;0,"Retained","Churned"),"")</f>
        <v/>
      </c>
      <c r="L950" s="24">
        <f>_xlfn.MINIFS($E:$E,$B:$B,B950)</f>
        <v>45503</v>
      </c>
      <c r="M950" s="24" t="str">
        <f>INDEX($C:$C,MATCH($L950,$E:$E,0))</f>
        <v>Basic</v>
      </c>
      <c r="N950" s="24" t="str">
        <f>INDEX($D:$D,MATCH($L950,$E:$E,0))</f>
        <v>Monthly</v>
      </c>
      <c r="O950" s="23" t="str">
        <f>INDEX('Step 2-12'!$W:$W,MATCH('Step 2-12'!$B950,'Step 2-12'!$R:$R,0))</f>
        <v>Healthcare</v>
      </c>
      <c r="P950" s="23" t="str">
        <f>INDEX('Step 2-12'!$Z:$Z,MATCH('Step 2-12'!$B950,'Step 2-12'!$R:$R,0))</f>
        <v>Social Media</v>
      </c>
      <c r="AG950" t="s">
        <v>2742</v>
      </c>
      <c r="AH950" t="s">
        <v>16</v>
      </c>
      <c r="AI950" t="s">
        <v>20</v>
      </c>
      <c r="AJ950" s="1">
        <v>45055</v>
      </c>
      <c r="AK950" t="s">
        <v>17</v>
      </c>
      <c r="AL950" t="s">
        <v>18</v>
      </c>
      <c r="AM950">
        <v>75</v>
      </c>
      <c r="AN950">
        <v>60</v>
      </c>
      <c r="AO950" s="24" t="str">
        <f>INDEX('Step 2-12'!$Z:$Z,MATCH('Step 2-12'!$AH950,'Step 2-12'!$R:$R,0))</f>
        <v>Affiliate</v>
      </c>
      <c r="AP950" s="24" t="str">
        <f>INDEX('Step 2-12'!$V:$V,MATCH('Step 2-12'!$AH950,'Step 2-12'!$R:$R,0))</f>
        <v>Europe</v>
      </c>
      <c r="AQ950" s="24" t="str">
        <f>INDEX('Step 2-12'!$W:$W,MATCH('Step 2-12'!$AH950,'Step 2-12'!$R:$R,0))</f>
        <v>Retail</v>
      </c>
      <c r="AR950" s="24" t="str">
        <f>INDEX('Step 2-12'!$X:$X,MATCH('Step 2-12'!$AH950,'Step 2-12'!$R:$R,0))</f>
        <v>SMBs</v>
      </c>
      <c r="AS950" s="23" t="str">
        <f>INDEX('Step 2-12'!$AA:$AA,MATCH('Step 2-12'!$AH950,'Step 2-12'!$R:$R,0))</f>
        <v>Basic</v>
      </c>
      <c r="AT950" s="23" t="str">
        <f>INDEX('Step 2-12'!$AB:$AB,MATCH('Step 2-12'!$AH950,'Step 2-12'!$R:$R,0))</f>
        <v>Monthly</v>
      </c>
      <c r="AU950" s="23" t="str">
        <f>INDEX($J$20:$J$1603,MATCH($AH950,$B$20:$B$1603,0))</f>
        <v/>
      </c>
    </row>
    <row r="951" spans="1:47" x14ac:dyDescent="0.25">
      <c r="A951" t="s">
        <v>1059</v>
      </c>
      <c r="B951" t="s">
        <v>1056</v>
      </c>
      <c r="C951" t="s">
        <v>17</v>
      </c>
      <c r="D951" t="s">
        <v>18</v>
      </c>
      <c r="E951" s="1">
        <v>45596</v>
      </c>
      <c r="F951" s="1">
        <v>45626</v>
      </c>
      <c r="G951" t="s">
        <v>19</v>
      </c>
      <c r="H951">
        <v>75</v>
      </c>
      <c r="I951" s="23" t="str">
        <f>IF(AND(E951&lt;=EOMONTH('Step 1'!$C$7,0),F951&gt;='Step 1'!$C$7),"Yes","No")</f>
        <v>No</v>
      </c>
      <c r="J951" s="23" t="str">
        <f>IF(I951="Yes",IF(COUNTIFS($B$21:$B951,B951,$I$21:$I951,"Yes")=1,"Yes",""),"")</f>
        <v/>
      </c>
      <c r="K951" s="23" t="str">
        <f>IF(J951="Yes",IF(COUNTIFS($B:$B,B951,$F:$F,"&gt;="&amp;'Step 1'!$C$8)&gt;0,"Retained","Churned"),"")</f>
        <v/>
      </c>
      <c r="L951" s="24">
        <f>_xlfn.MINIFS($E:$E,$B:$B,B951)</f>
        <v>45503</v>
      </c>
      <c r="M951" s="24" t="str">
        <f>INDEX($C:$C,MATCH($L951,$E:$E,0))</f>
        <v>Basic</v>
      </c>
      <c r="N951" s="24" t="str">
        <f>INDEX($D:$D,MATCH($L951,$E:$E,0))</f>
        <v>Monthly</v>
      </c>
      <c r="O951" s="23" t="str">
        <f>INDEX('Step 2-12'!$W:$W,MATCH('Step 2-12'!$B951,'Step 2-12'!$R:$R,0))</f>
        <v>Healthcare</v>
      </c>
      <c r="P951" s="23" t="str">
        <f>INDEX('Step 2-12'!$Z:$Z,MATCH('Step 2-12'!$B951,'Step 2-12'!$R:$R,0))</f>
        <v>Social Media</v>
      </c>
      <c r="AG951" t="s">
        <v>2743</v>
      </c>
      <c r="AH951" t="s">
        <v>16</v>
      </c>
      <c r="AI951" t="s">
        <v>21</v>
      </c>
      <c r="AJ951" s="1">
        <v>45056</v>
      </c>
      <c r="AK951" t="s">
        <v>17</v>
      </c>
      <c r="AL951" t="s">
        <v>18</v>
      </c>
      <c r="AM951">
        <v>75</v>
      </c>
      <c r="AN951">
        <v>60</v>
      </c>
      <c r="AO951" s="24" t="str">
        <f>INDEX('Step 2-12'!$Z:$Z,MATCH('Step 2-12'!$AH951,'Step 2-12'!$R:$R,0))</f>
        <v>Affiliate</v>
      </c>
      <c r="AP951" s="24" t="str">
        <f>INDEX('Step 2-12'!$V:$V,MATCH('Step 2-12'!$AH951,'Step 2-12'!$R:$R,0))</f>
        <v>Europe</v>
      </c>
      <c r="AQ951" s="24" t="str">
        <f>INDEX('Step 2-12'!$W:$W,MATCH('Step 2-12'!$AH951,'Step 2-12'!$R:$R,0))</f>
        <v>Retail</v>
      </c>
      <c r="AR951" s="24" t="str">
        <f>INDEX('Step 2-12'!$X:$X,MATCH('Step 2-12'!$AH951,'Step 2-12'!$R:$R,0))</f>
        <v>SMBs</v>
      </c>
      <c r="AS951" s="23" t="str">
        <f>INDEX('Step 2-12'!$AA:$AA,MATCH('Step 2-12'!$AH951,'Step 2-12'!$R:$R,0))</f>
        <v>Basic</v>
      </c>
      <c r="AT951" s="23" t="str">
        <f>INDEX('Step 2-12'!$AB:$AB,MATCH('Step 2-12'!$AH951,'Step 2-12'!$R:$R,0))</f>
        <v>Monthly</v>
      </c>
      <c r="AU951" s="23" t="str">
        <f>INDEX($J$20:$J$1603,MATCH($AH951,$B$20:$B$1603,0))</f>
        <v/>
      </c>
    </row>
    <row r="952" spans="1:47" x14ac:dyDescent="0.25">
      <c r="A952" t="s">
        <v>1060</v>
      </c>
      <c r="B952" t="s">
        <v>1056</v>
      </c>
      <c r="C952" t="s">
        <v>17</v>
      </c>
      <c r="D952" t="s">
        <v>18</v>
      </c>
      <c r="E952" s="1">
        <v>45627</v>
      </c>
      <c r="F952" s="1">
        <v>45657</v>
      </c>
      <c r="G952" t="s">
        <v>19</v>
      </c>
      <c r="H952">
        <v>75</v>
      </c>
      <c r="I952" s="23" t="str">
        <f>IF(AND(E952&lt;=EOMONTH('Step 1'!$C$7,0),F952&gt;='Step 1'!$C$7),"Yes","No")</f>
        <v>No</v>
      </c>
      <c r="J952" s="23" t="str">
        <f>IF(I952="Yes",IF(COUNTIFS($B$21:$B952,B952,$I$21:$I952,"Yes")=1,"Yes",""),"")</f>
        <v/>
      </c>
      <c r="K952" s="23" t="str">
        <f>IF(J952="Yes",IF(COUNTIFS($B:$B,B952,$F:$F,"&gt;="&amp;'Step 1'!$C$8)&gt;0,"Retained","Churned"),"")</f>
        <v/>
      </c>
      <c r="L952" s="24">
        <f>_xlfn.MINIFS($E:$E,$B:$B,B952)</f>
        <v>45503</v>
      </c>
      <c r="M952" s="24" t="str">
        <f>INDEX($C:$C,MATCH($L952,$E:$E,0))</f>
        <v>Basic</v>
      </c>
      <c r="N952" s="24" t="str">
        <f>INDEX($D:$D,MATCH($L952,$E:$E,0))</f>
        <v>Monthly</v>
      </c>
      <c r="O952" s="23" t="str">
        <f>INDEX('Step 2-12'!$W:$W,MATCH('Step 2-12'!$B952,'Step 2-12'!$R:$R,0))</f>
        <v>Healthcare</v>
      </c>
      <c r="P952" s="23" t="str">
        <f>INDEX('Step 2-12'!$Z:$Z,MATCH('Step 2-12'!$B952,'Step 2-12'!$R:$R,0))</f>
        <v>Social Media</v>
      </c>
      <c r="AG952" t="s">
        <v>2744</v>
      </c>
      <c r="AH952" t="s">
        <v>16</v>
      </c>
      <c r="AI952" t="s">
        <v>22</v>
      </c>
      <c r="AJ952" s="1">
        <v>45087</v>
      </c>
      <c r="AK952" t="s">
        <v>17</v>
      </c>
      <c r="AL952" t="s">
        <v>18</v>
      </c>
      <c r="AM952">
        <v>75</v>
      </c>
      <c r="AN952">
        <v>60</v>
      </c>
      <c r="AO952" s="24" t="str">
        <f>INDEX('Step 2-12'!$Z:$Z,MATCH('Step 2-12'!$AH952,'Step 2-12'!$R:$R,0))</f>
        <v>Affiliate</v>
      </c>
      <c r="AP952" s="24" t="str">
        <f>INDEX('Step 2-12'!$V:$V,MATCH('Step 2-12'!$AH952,'Step 2-12'!$R:$R,0))</f>
        <v>Europe</v>
      </c>
      <c r="AQ952" s="24" t="str">
        <f>INDEX('Step 2-12'!$W:$W,MATCH('Step 2-12'!$AH952,'Step 2-12'!$R:$R,0))</f>
        <v>Retail</v>
      </c>
      <c r="AR952" s="24" t="str">
        <f>INDEX('Step 2-12'!$X:$X,MATCH('Step 2-12'!$AH952,'Step 2-12'!$R:$R,0))</f>
        <v>SMBs</v>
      </c>
      <c r="AS952" s="23" t="str">
        <f>INDEX('Step 2-12'!$AA:$AA,MATCH('Step 2-12'!$AH952,'Step 2-12'!$R:$R,0))</f>
        <v>Basic</v>
      </c>
      <c r="AT952" s="23" t="str">
        <f>INDEX('Step 2-12'!$AB:$AB,MATCH('Step 2-12'!$AH952,'Step 2-12'!$R:$R,0))</f>
        <v>Monthly</v>
      </c>
      <c r="AU952" s="23" t="str">
        <f>INDEX($J$20:$J$1603,MATCH($AH952,$B$20:$B$1603,0))</f>
        <v/>
      </c>
    </row>
    <row r="953" spans="1:47" x14ac:dyDescent="0.25">
      <c r="A953" t="s">
        <v>1061</v>
      </c>
      <c r="B953" t="s">
        <v>1062</v>
      </c>
      <c r="C953" t="s">
        <v>50</v>
      </c>
      <c r="D953" t="s">
        <v>51</v>
      </c>
      <c r="E953" s="1">
        <v>45399</v>
      </c>
      <c r="F953" s="1">
        <v>45658</v>
      </c>
      <c r="G953" t="s">
        <v>19</v>
      </c>
      <c r="H953">
        <v>120</v>
      </c>
      <c r="I953" s="23" t="str">
        <f>IF(AND(E953&lt;=EOMONTH('Step 1'!$C$7,0),F953&gt;='Step 1'!$C$7),"Yes","No")</f>
        <v>No</v>
      </c>
      <c r="J953" s="23" t="str">
        <f>IF(I953="Yes",IF(COUNTIFS($B$21:$B953,B953,$I$21:$I953,"Yes")=1,"Yes",""),"")</f>
        <v/>
      </c>
      <c r="K953" s="23" t="str">
        <f>IF(J953="Yes",IF(COUNTIFS($B:$B,B953,$F:$F,"&gt;="&amp;'Step 1'!$C$8)&gt;0,"Retained","Churned"),"")</f>
        <v/>
      </c>
      <c r="L953" s="24">
        <f>_xlfn.MINIFS($E:$E,$B:$B,B953)</f>
        <v>45399</v>
      </c>
      <c r="M953" s="24" t="str">
        <f>INDEX($C:$C,MATCH($L953,$E:$E,0))</f>
        <v>Pro</v>
      </c>
      <c r="N953" s="24" t="str">
        <f>INDEX($D:$D,MATCH($L953,$E:$E,0))</f>
        <v>Annual</v>
      </c>
      <c r="O953" s="23" t="str">
        <f>INDEX('Step 2-12'!$W:$W,MATCH('Step 2-12'!$B953,'Step 2-12'!$R:$R,0))</f>
        <v>Healthcare</v>
      </c>
      <c r="P953" s="23" t="str">
        <f>INDEX('Step 2-12'!$Z:$Z,MATCH('Step 2-12'!$B953,'Step 2-12'!$R:$R,0))</f>
        <v>Paid Search</v>
      </c>
      <c r="AG953" t="s">
        <v>2745</v>
      </c>
      <c r="AH953" t="s">
        <v>16</v>
      </c>
      <c r="AI953" t="s">
        <v>22</v>
      </c>
      <c r="AJ953" s="1">
        <v>45117</v>
      </c>
      <c r="AK953" t="s">
        <v>17</v>
      </c>
      <c r="AL953" t="s">
        <v>18</v>
      </c>
      <c r="AM953">
        <v>75</v>
      </c>
      <c r="AN953">
        <v>60</v>
      </c>
      <c r="AO953" s="24" t="str">
        <f>INDEX('Step 2-12'!$Z:$Z,MATCH('Step 2-12'!$AH953,'Step 2-12'!$R:$R,0))</f>
        <v>Affiliate</v>
      </c>
      <c r="AP953" s="24" t="str">
        <f>INDEX('Step 2-12'!$V:$V,MATCH('Step 2-12'!$AH953,'Step 2-12'!$R:$R,0))</f>
        <v>Europe</v>
      </c>
      <c r="AQ953" s="24" t="str">
        <f>INDEX('Step 2-12'!$W:$W,MATCH('Step 2-12'!$AH953,'Step 2-12'!$R:$R,0))</f>
        <v>Retail</v>
      </c>
      <c r="AR953" s="24" t="str">
        <f>INDEX('Step 2-12'!$X:$X,MATCH('Step 2-12'!$AH953,'Step 2-12'!$R:$R,0))</f>
        <v>SMBs</v>
      </c>
      <c r="AS953" s="23" t="str">
        <f>INDEX('Step 2-12'!$AA:$AA,MATCH('Step 2-12'!$AH953,'Step 2-12'!$R:$R,0))</f>
        <v>Basic</v>
      </c>
      <c r="AT953" s="23" t="str">
        <f>INDEX('Step 2-12'!$AB:$AB,MATCH('Step 2-12'!$AH953,'Step 2-12'!$R:$R,0))</f>
        <v>Monthly</v>
      </c>
      <c r="AU953" s="23" t="str">
        <f>INDEX($J$20:$J$1603,MATCH($AH953,$B$20:$B$1603,0))</f>
        <v/>
      </c>
    </row>
    <row r="954" spans="1:47" x14ac:dyDescent="0.25">
      <c r="A954" t="s">
        <v>1063</v>
      </c>
      <c r="B954" t="s">
        <v>1064</v>
      </c>
      <c r="C954" t="s">
        <v>17</v>
      </c>
      <c r="D954" t="s">
        <v>18</v>
      </c>
      <c r="E954" s="1">
        <v>45146</v>
      </c>
      <c r="F954" s="1">
        <v>45176</v>
      </c>
      <c r="G954" t="s">
        <v>19</v>
      </c>
      <c r="H954">
        <v>75</v>
      </c>
      <c r="I954" s="23" t="str">
        <f>IF(AND(E954&lt;=EOMONTH('Step 1'!$C$7,0),F954&gt;='Step 1'!$C$7),"Yes","No")</f>
        <v>No</v>
      </c>
      <c r="J954" s="23" t="str">
        <f>IF(I954="Yes",IF(COUNTIFS($B$21:$B954,B954,$I$21:$I954,"Yes")=1,"Yes",""),"")</f>
        <v/>
      </c>
      <c r="K954" s="23" t="str">
        <f>IF(J954="Yes",IF(COUNTIFS($B:$B,B954,$F:$F,"&gt;="&amp;'Step 1'!$C$8)&gt;0,"Retained","Churned"),"")</f>
        <v/>
      </c>
      <c r="L954" s="24">
        <f>_xlfn.MINIFS($E:$E,$B:$B,B954)</f>
        <v>45146</v>
      </c>
      <c r="M954" s="24" t="str">
        <f>INDEX($C:$C,MATCH($L954,$E:$E,0))</f>
        <v>Basic</v>
      </c>
      <c r="N954" s="24" t="str">
        <f>INDEX($D:$D,MATCH($L954,$E:$E,0))</f>
        <v>Monthly</v>
      </c>
      <c r="O954" s="23" t="str">
        <f>INDEX('Step 2-12'!$W:$W,MATCH('Step 2-12'!$B954,'Step 2-12'!$R:$R,0))</f>
        <v>Other</v>
      </c>
      <c r="P954" s="23" t="str">
        <f>INDEX('Step 2-12'!$Z:$Z,MATCH('Step 2-12'!$B954,'Step 2-12'!$R:$R,0))</f>
        <v>Email</v>
      </c>
      <c r="AG954" t="s">
        <v>2746</v>
      </c>
      <c r="AH954" t="s">
        <v>16</v>
      </c>
      <c r="AI954" t="s">
        <v>23</v>
      </c>
      <c r="AJ954" s="1">
        <v>45118</v>
      </c>
      <c r="AK954" t="s">
        <v>17</v>
      </c>
      <c r="AL954" t="s">
        <v>18</v>
      </c>
      <c r="AM954">
        <v>75</v>
      </c>
      <c r="AN954">
        <v>60</v>
      </c>
      <c r="AO954" s="24" t="str">
        <f>INDEX('Step 2-12'!$Z:$Z,MATCH('Step 2-12'!$AH954,'Step 2-12'!$R:$R,0))</f>
        <v>Affiliate</v>
      </c>
      <c r="AP954" s="24" t="str">
        <f>INDEX('Step 2-12'!$V:$V,MATCH('Step 2-12'!$AH954,'Step 2-12'!$R:$R,0))</f>
        <v>Europe</v>
      </c>
      <c r="AQ954" s="24" t="str">
        <f>INDEX('Step 2-12'!$W:$W,MATCH('Step 2-12'!$AH954,'Step 2-12'!$R:$R,0))</f>
        <v>Retail</v>
      </c>
      <c r="AR954" s="24" t="str">
        <f>INDEX('Step 2-12'!$X:$X,MATCH('Step 2-12'!$AH954,'Step 2-12'!$R:$R,0))</f>
        <v>SMBs</v>
      </c>
      <c r="AS954" s="23" t="str">
        <f>INDEX('Step 2-12'!$AA:$AA,MATCH('Step 2-12'!$AH954,'Step 2-12'!$R:$R,0))</f>
        <v>Basic</v>
      </c>
      <c r="AT954" s="23" t="str">
        <f>INDEX('Step 2-12'!$AB:$AB,MATCH('Step 2-12'!$AH954,'Step 2-12'!$R:$R,0))</f>
        <v>Monthly</v>
      </c>
      <c r="AU954" s="23" t="str">
        <f>INDEX($J$20:$J$1603,MATCH($AH954,$B$20:$B$1603,0))</f>
        <v/>
      </c>
    </row>
    <row r="955" spans="1:47" x14ac:dyDescent="0.25">
      <c r="A955" t="s">
        <v>1065</v>
      </c>
      <c r="B955" t="s">
        <v>1064</v>
      </c>
      <c r="C955" t="s">
        <v>17</v>
      </c>
      <c r="D955" t="s">
        <v>18</v>
      </c>
      <c r="E955" s="1">
        <v>45177</v>
      </c>
      <c r="F955" s="1">
        <v>45207</v>
      </c>
      <c r="G955" t="s">
        <v>19</v>
      </c>
      <c r="H955">
        <v>75</v>
      </c>
      <c r="I955" s="23" t="str">
        <f>IF(AND(E955&lt;=EOMONTH('Step 1'!$C$7,0),F955&gt;='Step 1'!$C$7),"Yes","No")</f>
        <v>No</v>
      </c>
      <c r="J955" s="23" t="str">
        <f>IF(I955="Yes",IF(COUNTIFS($B$21:$B955,B955,$I$21:$I955,"Yes")=1,"Yes",""),"")</f>
        <v/>
      </c>
      <c r="K955" s="23" t="str">
        <f>IF(J955="Yes",IF(COUNTIFS($B:$B,B955,$F:$F,"&gt;="&amp;'Step 1'!$C$8)&gt;0,"Retained","Churned"),"")</f>
        <v/>
      </c>
      <c r="L955" s="24">
        <f>_xlfn.MINIFS($E:$E,$B:$B,B955)</f>
        <v>45146</v>
      </c>
      <c r="M955" s="24" t="str">
        <f>INDEX($C:$C,MATCH($L955,$E:$E,0))</f>
        <v>Basic</v>
      </c>
      <c r="N955" s="24" t="str">
        <f>INDEX($D:$D,MATCH($L955,$E:$E,0))</f>
        <v>Monthly</v>
      </c>
      <c r="O955" s="23" t="str">
        <f>INDEX('Step 2-12'!$W:$W,MATCH('Step 2-12'!$B955,'Step 2-12'!$R:$R,0))</f>
        <v>Other</v>
      </c>
      <c r="P955" s="23" t="str">
        <f>INDEX('Step 2-12'!$Z:$Z,MATCH('Step 2-12'!$B955,'Step 2-12'!$R:$R,0))</f>
        <v>Email</v>
      </c>
      <c r="AG955" t="s">
        <v>2747</v>
      </c>
      <c r="AH955" t="s">
        <v>16</v>
      </c>
      <c r="AI955" t="s">
        <v>24</v>
      </c>
      <c r="AJ955" s="1">
        <v>45149</v>
      </c>
      <c r="AK955" t="s">
        <v>17</v>
      </c>
      <c r="AL955" t="s">
        <v>18</v>
      </c>
      <c r="AM955">
        <v>75</v>
      </c>
      <c r="AN955">
        <v>60</v>
      </c>
      <c r="AO955" s="24" t="str">
        <f>INDEX('Step 2-12'!$Z:$Z,MATCH('Step 2-12'!$AH955,'Step 2-12'!$R:$R,0))</f>
        <v>Affiliate</v>
      </c>
      <c r="AP955" s="24" t="str">
        <f>INDEX('Step 2-12'!$V:$V,MATCH('Step 2-12'!$AH955,'Step 2-12'!$R:$R,0))</f>
        <v>Europe</v>
      </c>
      <c r="AQ955" s="24" t="str">
        <f>INDEX('Step 2-12'!$W:$W,MATCH('Step 2-12'!$AH955,'Step 2-12'!$R:$R,0))</f>
        <v>Retail</v>
      </c>
      <c r="AR955" s="24" t="str">
        <f>INDEX('Step 2-12'!$X:$X,MATCH('Step 2-12'!$AH955,'Step 2-12'!$R:$R,0))</f>
        <v>SMBs</v>
      </c>
      <c r="AS955" s="23" t="str">
        <f>INDEX('Step 2-12'!$AA:$AA,MATCH('Step 2-12'!$AH955,'Step 2-12'!$R:$R,0))</f>
        <v>Basic</v>
      </c>
      <c r="AT955" s="23" t="str">
        <f>INDEX('Step 2-12'!$AB:$AB,MATCH('Step 2-12'!$AH955,'Step 2-12'!$R:$R,0))</f>
        <v>Monthly</v>
      </c>
      <c r="AU955" s="23" t="str">
        <f>INDEX($J$20:$J$1603,MATCH($AH955,$B$20:$B$1603,0))</f>
        <v/>
      </c>
    </row>
    <row r="956" spans="1:47" x14ac:dyDescent="0.25">
      <c r="A956" t="s">
        <v>1066</v>
      </c>
      <c r="B956" t="s">
        <v>1064</v>
      </c>
      <c r="C956" t="s">
        <v>17</v>
      </c>
      <c r="D956" t="s">
        <v>18</v>
      </c>
      <c r="E956" s="1">
        <v>45208</v>
      </c>
      <c r="F956" s="1">
        <v>45238</v>
      </c>
      <c r="G956" t="s">
        <v>19</v>
      </c>
      <c r="H956">
        <v>75</v>
      </c>
      <c r="I956" s="23" t="str">
        <f>IF(AND(E956&lt;=EOMONTH('Step 1'!$C$7,0),F956&gt;='Step 1'!$C$7),"Yes","No")</f>
        <v>No</v>
      </c>
      <c r="J956" s="23" t="str">
        <f>IF(I956="Yes",IF(COUNTIFS($B$21:$B956,B956,$I$21:$I956,"Yes")=1,"Yes",""),"")</f>
        <v/>
      </c>
      <c r="K956" s="23" t="str">
        <f>IF(J956="Yes",IF(COUNTIFS($B:$B,B956,$F:$F,"&gt;="&amp;'Step 1'!$C$8)&gt;0,"Retained","Churned"),"")</f>
        <v/>
      </c>
      <c r="L956" s="24">
        <f>_xlfn.MINIFS($E:$E,$B:$B,B956)</f>
        <v>45146</v>
      </c>
      <c r="M956" s="24" t="str">
        <f>INDEX($C:$C,MATCH($L956,$E:$E,0))</f>
        <v>Basic</v>
      </c>
      <c r="N956" s="24" t="str">
        <f>INDEX($D:$D,MATCH($L956,$E:$E,0))</f>
        <v>Monthly</v>
      </c>
      <c r="O956" s="23" t="str">
        <f>INDEX('Step 2-12'!$W:$W,MATCH('Step 2-12'!$B956,'Step 2-12'!$R:$R,0))</f>
        <v>Other</v>
      </c>
      <c r="P956" s="23" t="str">
        <f>INDEX('Step 2-12'!$Z:$Z,MATCH('Step 2-12'!$B956,'Step 2-12'!$R:$R,0))</f>
        <v>Email</v>
      </c>
      <c r="AG956" t="s">
        <v>2748</v>
      </c>
      <c r="AH956" t="s">
        <v>16</v>
      </c>
      <c r="AI956" t="s">
        <v>25</v>
      </c>
      <c r="AJ956" s="1">
        <v>45180</v>
      </c>
      <c r="AK956" t="s">
        <v>17</v>
      </c>
      <c r="AL956" t="s">
        <v>18</v>
      </c>
      <c r="AM956">
        <v>75</v>
      </c>
      <c r="AN956">
        <v>60</v>
      </c>
      <c r="AO956" s="24" t="str">
        <f>INDEX('Step 2-12'!$Z:$Z,MATCH('Step 2-12'!$AH956,'Step 2-12'!$R:$R,0))</f>
        <v>Affiliate</v>
      </c>
      <c r="AP956" s="24" t="str">
        <f>INDEX('Step 2-12'!$V:$V,MATCH('Step 2-12'!$AH956,'Step 2-12'!$R:$R,0))</f>
        <v>Europe</v>
      </c>
      <c r="AQ956" s="24" t="str">
        <f>INDEX('Step 2-12'!$W:$W,MATCH('Step 2-12'!$AH956,'Step 2-12'!$R:$R,0))</f>
        <v>Retail</v>
      </c>
      <c r="AR956" s="24" t="str">
        <f>INDEX('Step 2-12'!$X:$X,MATCH('Step 2-12'!$AH956,'Step 2-12'!$R:$R,0))</f>
        <v>SMBs</v>
      </c>
      <c r="AS956" s="23" t="str">
        <f>INDEX('Step 2-12'!$AA:$AA,MATCH('Step 2-12'!$AH956,'Step 2-12'!$R:$R,0))</f>
        <v>Basic</v>
      </c>
      <c r="AT956" s="23" t="str">
        <f>INDEX('Step 2-12'!$AB:$AB,MATCH('Step 2-12'!$AH956,'Step 2-12'!$R:$R,0))</f>
        <v>Monthly</v>
      </c>
      <c r="AU956" s="23" t="str">
        <f>INDEX($J$20:$J$1603,MATCH($AH956,$B$20:$B$1603,0))</f>
        <v/>
      </c>
    </row>
    <row r="957" spans="1:47" x14ac:dyDescent="0.25">
      <c r="A957" t="s">
        <v>1067</v>
      </c>
      <c r="B957" t="s">
        <v>1064</v>
      </c>
      <c r="C957" t="s">
        <v>17</v>
      </c>
      <c r="D957" t="s">
        <v>18</v>
      </c>
      <c r="E957" s="1">
        <v>45239</v>
      </c>
      <c r="F957" s="1">
        <v>45269</v>
      </c>
      <c r="G957" t="s">
        <v>19</v>
      </c>
      <c r="H957">
        <v>75</v>
      </c>
      <c r="I957" s="23" t="str">
        <f>IF(AND(E957&lt;=EOMONTH('Step 1'!$C$7,0),F957&gt;='Step 1'!$C$7),"Yes","No")</f>
        <v>No</v>
      </c>
      <c r="J957" s="23" t="str">
        <f>IF(I957="Yes",IF(COUNTIFS($B$21:$B957,B957,$I$21:$I957,"Yes")=1,"Yes",""),"")</f>
        <v/>
      </c>
      <c r="K957" s="23" t="str">
        <f>IF(J957="Yes",IF(COUNTIFS($B:$B,B957,$F:$F,"&gt;="&amp;'Step 1'!$C$8)&gt;0,"Retained","Churned"),"")</f>
        <v/>
      </c>
      <c r="L957" s="24">
        <f>_xlfn.MINIFS($E:$E,$B:$B,B957)</f>
        <v>45146</v>
      </c>
      <c r="M957" s="24" t="str">
        <f>INDEX($C:$C,MATCH($L957,$E:$E,0))</f>
        <v>Basic</v>
      </c>
      <c r="N957" s="24" t="str">
        <f>INDEX($D:$D,MATCH($L957,$E:$E,0))</f>
        <v>Monthly</v>
      </c>
      <c r="O957" s="23" t="str">
        <f>INDEX('Step 2-12'!$W:$W,MATCH('Step 2-12'!$B957,'Step 2-12'!$R:$R,0))</f>
        <v>Other</v>
      </c>
      <c r="P957" s="23" t="str">
        <f>INDEX('Step 2-12'!$Z:$Z,MATCH('Step 2-12'!$B957,'Step 2-12'!$R:$R,0))</f>
        <v>Email</v>
      </c>
      <c r="AG957" t="s">
        <v>2749</v>
      </c>
      <c r="AH957" t="s">
        <v>16</v>
      </c>
      <c r="AI957" t="s">
        <v>25</v>
      </c>
      <c r="AJ957" s="1">
        <v>45210</v>
      </c>
      <c r="AK957" t="s">
        <v>17</v>
      </c>
      <c r="AL957" t="s">
        <v>18</v>
      </c>
      <c r="AM957">
        <v>75</v>
      </c>
      <c r="AN957">
        <v>60</v>
      </c>
      <c r="AO957" s="24" t="str">
        <f>INDEX('Step 2-12'!$Z:$Z,MATCH('Step 2-12'!$AH957,'Step 2-12'!$R:$R,0))</f>
        <v>Affiliate</v>
      </c>
      <c r="AP957" s="24" t="str">
        <f>INDEX('Step 2-12'!$V:$V,MATCH('Step 2-12'!$AH957,'Step 2-12'!$R:$R,0))</f>
        <v>Europe</v>
      </c>
      <c r="AQ957" s="24" t="str">
        <f>INDEX('Step 2-12'!$W:$W,MATCH('Step 2-12'!$AH957,'Step 2-12'!$R:$R,0))</f>
        <v>Retail</v>
      </c>
      <c r="AR957" s="24" t="str">
        <f>INDEX('Step 2-12'!$X:$X,MATCH('Step 2-12'!$AH957,'Step 2-12'!$R:$R,0))</f>
        <v>SMBs</v>
      </c>
      <c r="AS957" s="23" t="str">
        <f>INDEX('Step 2-12'!$AA:$AA,MATCH('Step 2-12'!$AH957,'Step 2-12'!$R:$R,0))</f>
        <v>Basic</v>
      </c>
      <c r="AT957" s="23" t="str">
        <f>INDEX('Step 2-12'!$AB:$AB,MATCH('Step 2-12'!$AH957,'Step 2-12'!$R:$R,0))</f>
        <v>Monthly</v>
      </c>
      <c r="AU957" s="23" t="str">
        <f>INDEX($J$20:$J$1603,MATCH($AH957,$B$20:$B$1603,0))</f>
        <v/>
      </c>
    </row>
    <row r="958" spans="1:47" x14ac:dyDescent="0.25">
      <c r="A958" t="s">
        <v>1068</v>
      </c>
      <c r="B958" t="s">
        <v>1064</v>
      </c>
      <c r="C958" t="s">
        <v>17</v>
      </c>
      <c r="D958" t="s">
        <v>18</v>
      </c>
      <c r="E958" s="1">
        <v>45270</v>
      </c>
      <c r="F958" s="1">
        <v>45300</v>
      </c>
      <c r="G958" t="s">
        <v>19</v>
      </c>
      <c r="H958">
        <v>75</v>
      </c>
      <c r="I958" s="23" t="str">
        <f>IF(AND(E958&lt;=EOMONTH('Step 1'!$C$7,0),F958&gt;='Step 1'!$C$7),"Yes","No")</f>
        <v>No</v>
      </c>
      <c r="J958" s="23" t="str">
        <f>IF(I958="Yes",IF(COUNTIFS($B$21:$B958,B958,$I$21:$I958,"Yes")=1,"Yes",""),"")</f>
        <v/>
      </c>
      <c r="K958" s="23" t="str">
        <f>IF(J958="Yes",IF(COUNTIFS($B:$B,B958,$F:$F,"&gt;="&amp;'Step 1'!$C$8)&gt;0,"Retained","Churned"),"")</f>
        <v/>
      </c>
      <c r="L958" s="24">
        <f>_xlfn.MINIFS($E:$E,$B:$B,B958)</f>
        <v>45146</v>
      </c>
      <c r="M958" s="24" t="str">
        <f>INDEX($C:$C,MATCH($L958,$E:$E,0))</f>
        <v>Basic</v>
      </c>
      <c r="N958" s="24" t="str">
        <f>INDEX($D:$D,MATCH($L958,$E:$E,0))</f>
        <v>Monthly</v>
      </c>
      <c r="O958" s="23" t="str">
        <f>INDEX('Step 2-12'!$W:$W,MATCH('Step 2-12'!$B958,'Step 2-12'!$R:$R,0))</f>
        <v>Other</v>
      </c>
      <c r="P958" s="23" t="str">
        <f>INDEX('Step 2-12'!$Z:$Z,MATCH('Step 2-12'!$B958,'Step 2-12'!$R:$R,0))</f>
        <v>Email</v>
      </c>
      <c r="AG958" t="s">
        <v>2750</v>
      </c>
      <c r="AH958" t="s">
        <v>16</v>
      </c>
      <c r="AI958" t="s">
        <v>26</v>
      </c>
      <c r="AJ958" s="1">
        <v>45211</v>
      </c>
      <c r="AK958" t="s">
        <v>17</v>
      </c>
      <c r="AL958" t="s">
        <v>18</v>
      </c>
      <c r="AM958">
        <v>75</v>
      </c>
      <c r="AN958">
        <v>60</v>
      </c>
      <c r="AO958" s="24" t="str">
        <f>INDEX('Step 2-12'!$Z:$Z,MATCH('Step 2-12'!$AH958,'Step 2-12'!$R:$R,0))</f>
        <v>Affiliate</v>
      </c>
      <c r="AP958" s="24" t="str">
        <f>INDEX('Step 2-12'!$V:$V,MATCH('Step 2-12'!$AH958,'Step 2-12'!$R:$R,0))</f>
        <v>Europe</v>
      </c>
      <c r="AQ958" s="24" t="str">
        <f>INDEX('Step 2-12'!$W:$W,MATCH('Step 2-12'!$AH958,'Step 2-12'!$R:$R,0))</f>
        <v>Retail</v>
      </c>
      <c r="AR958" s="24" t="str">
        <f>INDEX('Step 2-12'!$X:$X,MATCH('Step 2-12'!$AH958,'Step 2-12'!$R:$R,0))</f>
        <v>SMBs</v>
      </c>
      <c r="AS958" s="23" t="str">
        <f>INDEX('Step 2-12'!$AA:$AA,MATCH('Step 2-12'!$AH958,'Step 2-12'!$R:$R,0))</f>
        <v>Basic</v>
      </c>
      <c r="AT958" s="23" t="str">
        <f>INDEX('Step 2-12'!$AB:$AB,MATCH('Step 2-12'!$AH958,'Step 2-12'!$R:$R,0))</f>
        <v>Monthly</v>
      </c>
      <c r="AU958" s="23" t="str">
        <f>INDEX($J$20:$J$1603,MATCH($AH958,$B$20:$B$1603,0))</f>
        <v/>
      </c>
    </row>
    <row r="959" spans="1:47" x14ac:dyDescent="0.25">
      <c r="A959" t="s">
        <v>1069</v>
      </c>
      <c r="B959" t="s">
        <v>1064</v>
      </c>
      <c r="C959" t="s">
        <v>17</v>
      </c>
      <c r="D959" t="s">
        <v>18</v>
      </c>
      <c r="E959" s="1">
        <v>45301</v>
      </c>
      <c r="F959" s="1">
        <v>45331</v>
      </c>
      <c r="G959" t="s">
        <v>19</v>
      </c>
      <c r="H959">
        <v>75</v>
      </c>
      <c r="I959" s="23" t="str">
        <f>IF(AND(E959&lt;=EOMONTH('Step 1'!$C$7,0),F959&gt;='Step 1'!$C$7),"Yes","No")</f>
        <v>No</v>
      </c>
      <c r="J959" s="23" t="str">
        <f>IF(I959="Yes",IF(COUNTIFS($B$21:$B959,B959,$I$21:$I959,"Yes")=1,"Yes",""),"")</f>
        <v/>
      </c>
      <c r="K959" s="23" t="str">
        <f>IF(J959="Yes",IF(COUNTIFS($B:$B,B959,$F:$F,"&gt;="&amp;'Step 1'!$C$8)&gt;0,"Retained","Churned"),"")</f>
        <v/>
      </c>
      <c r="L959" s="24">
        <f>_xlfn.MINIFS($E:$E,$B:$B,B959)</f>
        <v>45146</v>
      </c>
      <c r="M959" s="24" t="str">
        <f>INDEX($C:$C,MATCH($L959,$E:$E,0))</f>
        <v>Basic</v>
      </c>
      <c r="N959" s="24" t="str">
        <f>INDEX($D:$D,MATCH($L959,$E:$E,0))</f>
        <v>Monthly</v>
      </c>
      <c r="O959" s="23" t="str">
        <f>INDEX('Step 2-12'!$W:$W,MATCH('Step 2-12'!$B959,'Step 2-12'!$R:$R,0))</f>
        <v>Other</v>
      </c>
      <c r="P959" s="23" t="str">
        <f>INDEX('Step 2-12'!$Z:$Z,MATCH('Step 2-12'!$B959,'Step 2-12'!$R:$R,0))</f>
        <v>Email</v>
      </c>
      <c r="AG959" t="s">
        <v>2751</v>
      </c>
      <c r="AH959" t="s">
        <v>16</v>
      </c>
      <c r="AI959" t="s">
        <v>27</v>
      </c>
      <c r="AJ959" s="1">
        <v>45242</v>
      </c>
      <c r="AK959" t="s">
        <v>17</v>
      </c>
      <c r="AL959" t="s">
        <v>18</v>
      </c>
      <c r="AM959">
        <v>75</v>
      </c>
      <c r="AN959">
        <v>60</v>
      </c>
      <c r="AO959" s="24" t="str">
        <f>INDEX('Step 2-12'!$Z:$Z,MATCH('Step 2-12'!$AH959,'Step 2-12'!$R:$R,0))</f>
        <v>Affiliate</v>
      </c>
      <c r="AP959" s="24" t="str">
        <f>INDEX('Step 2-12'!$V:$V,MATCH('Step 2-12'!$AH959,'Step 2-12'!$R:$R,0))</f>
        <v>Europe</v>
      </c>
      <c r="AQ959" s="24" t="str">
        <f>INDEX('Step 2-12'!$W:$W,MATCH('Step 2-12'!$AH959,'Step 2-12'!$R:$R,0))</f>
        <v>Retail</v>
      </c>
      <c r="AR959" s="24" t="str">
        <f>INDEX('Step 2-12'!$X:$X,MATCH('Step 2-12'!$AH959,'Step 2-12'!$R:$R,0))</f>
        <v>SMBs</v>
      </c>
      <c r="AS959" s="23" t="str">
        <f>INDEX('Step 2-12'!$AA:$AA,MATCH('Step 2-12'!$AH959,'Step 2-12'!$R:$R,0))</f>
        <v>Basic</v>
      </c>
      <c r="AT959" s="23" t="str">
        <f>INDEX('Step 2-12'!$AB:$AB,MATCH('Step 2-12'!$AH959,'Step 2-12'!$R:$R,0))</f>
        <v>Monthly</v>
      </c>
      <c r="AU959" s="23" t="str">
        <f>INDEX($J$20:$J$1603,MATCH($AH959,$B$20:$B$1603,0))</f>
        <v/>
      </c>
    </row>
    <row r="960" spans="1:47" x14ac:dyDescent="0.25">
      <c r="A960" t="s">
        <v>1070</v>
      </c>
      <c r="B960" t="s">
        <v>1064</v>
      </c>
      <c r="C960" t="s">
        <v>17</v>
      </c>
      <c r="D960" t="s">
        <v>18</v>
      </c>
      <c r="E960" s="1">
        <v>45332</v>
      </c>
      <c r="F960" s="1">
        <v>45362</v>
      </c>
      <c r="G960" t="s">
        <v>19</v>
      </c>
      <c r="H960">
        <v>75</v>
      </c>
      <c r="I960" s="23" t="str">
        <f>IF(AND(E960&lt;=EOMONTH('Step 1'!$C$7,0),F960&gt;='Step 1'!$C$7),"Yes","No")</f>
        <v>No</v>
      </c>
      <c r="J960" s="23" t="str">
        <f>IF(I960="Yes",IF(COUNTIFS($B$21:$B960,B960,$I$21:$I960,"Yes")=1,"Yes",""),"")</f>
        <v/>
      </c>
      <c r="K960" s="23" t="str">
        <f>IF(J960="Yes",IF(COUNTIFS($B:$B,B960,$F:$F,"&gt;="&amp;'Step 1'!$C$8)&gt;0,"Retained","Churned"),"")</f>
        <v/>
      </c>
      <c r="L960" s="24">
        <f>_xlfn.MINIFS($E:$E,$B:$B,B960)</f>
        <v>45146</v>
      </c>
      <c r="M960" s="24" t="str">
        <f>INDEX($C:$C,MATCH($L960,$E:$E,0))</f>
        <v>Basic</v>
      </c>
      <c r="N960" s="24" t="str">
        <f>INDEX($D:$D,MATCH($L960,$E:$E,0))</f>
        <v>Monthly</v>
      </c>
      <c r="O960" s="23" t="str">
        <f>INDEX('Step 2-12'!$W:$W,MATCH('Step 2-12'!$B960,'Step 2-12'!$R:$R,0))</f>
        <v>Other</v>
      </c>
      <c r="P960" s="23" t="str">
        <f>INDEX('Step 2-12'!$Z:$Z,MATCH('Step 2-12'!$B960,'Step 2-12'!$R:$R,0))</f>
        <v>Email</v>
      </c>
      <c r="AG960" t="s">
        <v>2752</v>
      </c>
      <c r="AH960" t="s">
        <v>16</v>
      </c>
      <c r="AI960" t="s">
        <v>27</v>
      </c>
      <c r="AJ960" s="1">
        <v>45272</v>
      </c>
      <c r="AK960" t="s">
        <v>17</v>
      </c>
      <c r="AL960" t="s">
        <v>18</v>
      </c>
      <c r="AM960">
        <v>75</v>
      </c>
      <c r="AN960">
        <v>60</v>
      </c>
      <c r="AO960" s="24" t="str">
        <f>INDEX('Step 2-12'!$Z:$Z,MATCH('Step 2-12'!$AH960,'Step 2-12'!$R:$R,0))</f>
        <v>Affiliate</v>
      </c>
      <c r="AP960" s="24" t="str">
        <f>INDEX('Step 2-12'!$V:$V,MATCH('Step 2-12'!$AH960,'Step 2-12'!$R:$R,0))</f>
        <v>Europe</v>
      </c>
      <c r="AQ960" s="24" t="str">
        <f>INDEX('Step 2-12'!$W:$W,MATCH('Step 2-12'!$AH960,'Step 2-12'!$R:$R,0))</f>
        <v>Retail</v>
      </c>
      <c r="AR960" s="24" t="str">
        <f>INDEX('Step 2-12'!$X:$X,MATCH('Step 2-12'!$AH960,'Step 2-12'!$R:$R,0))</f>
        <v>SMBs</v>
      </c>
      <c r="AS960" s="23" t="str">
        <f>INDEX('Step 2-12'!$AA:$AA,MATCH('Step 2-12'!$AH960,'Step 2-12'!$R:$R,0))</f>
        <v>Basic</v>
      </c>
      <c r="AT960" s="23" t="str">
        <f>INDEX('Step 2-12'!$AB:$AB,MATCH('Step 2-12'!$AH960,'Step 2-12'!$R:$R,0))</f>
        <v>Monthly</v>
      </c>
      <c r="AU960" s="23" t="str">
        <f>INDEX($J$20:$J$1603,MATCH($AH960,$B$20:$B$1603,0))</f>
        <v/>
      </c>
    </row>
    <row r="961" spans="1:47" x14ac:dyDescent="0.25">
      <c r="A961" t="s">
        <v>1071</v>
      </c>
      <c r="B961" t="s">
        <v>1064</v>
      </c>
      <c r="C961" t="s">
        <v>17</v>
      </c>
      <c r="D961" t="s">
        <v>18</v>
      </c>
      <c r="E961" s="1">
        <v>45363</v>
      </c>
      <c r="F961" s="1">
        <v>45393</v>
      </c>
      <c r="G961" t="s">
        <v>19</v>
      </c>
      <c r="H961">
        <v>75</v>
      </c>
      <c r="I961" s="23" t="str">
        <f>IF(AND(E961&lt;=EOMONTH('Step 1'!$C$7,0),F961&gt;='Step 1'!$C$7),"Yes","No")</f>
        <v>No</v>
      </c>
      <c r="J961" s="23" t="str">
        <f>IF(I961="Yes",IF(COUNTIFS($B$21:$B961,B961,$I$21:$I961,"Yes")=1,"Yes",""),"")</f>
        <v/>
      </c>
      <c r="K961" s="23" t="str">
        <f>IF(J961="Yes",IF(COUNTIFS($B:$B,B961,$F:$F,"&gt;="&amp;'Step 1'!$C$8)&gt;0,"Retained","Churned"),"")</f>
        <v/>
      </c>
      <c r="L961" s="24">
        <f>_xlfn.MINIFS($E:$E,$B:$B,B961)</f>
        <v>45146</v>
      </c>
      <c r="M961" s="24" t="str">
        <f>INDEX($C:$C,MATCH($L961,$E:$E,0))</f>
        <v>Basic</v>
      </c>
      <c r="N961" s="24" t="str">
        <f>INDEX($D:$D,MATCH($L961,$E:$E,0))</f>
        <v>Monthly</v>
      </c>
      <c r="O961" s="23" t="str">
        <f>INDEX('Step 2-12'!$W:$W,MATCH('Step 2-12'!$B961,'Step 2-12'!$R:$R,0))</f>
        <v>Other</v>
      </c>
      <c r="P961" s="23" t="str">
        <f>INDEX('Step 2-12'!$Z:$Z,MATCH('Step 2-12'!$B961,'Step 2-12'!$R:$R,0))</f>
        <v>Email</v>
      </c>
      <c r="AG961" t="s">
        <v>2753</v>
      </c>
      <c r="AH961" t="s">
        <v>16</v>
      </c>
      <c r="AI961" t="s">
        <v>28</v>
      </c>
      <c r="AJ961" s="1">
        <v>45273</v>
      </c>
      <c r="AK961" t="s">
        <v>17</v>
      </c>
      <c r="AL961" t="s">
        <v>18</v>
      </c>
      <c r="AM961">
        <v>75</v>
      </c>
      <c r="AN961">
        <v>60</v>
      </c>
      <c r="AO961" s="24" t="str">
        <f>INDEX('Step 2-12'!$Z:$Z,MATCH('Step 2-12'!$AH961,'Step 2-12'!$R:$R,0))</f>
        <v>Affiliate</v>
      </c>
      <c r="AP961" s="24" t="str">
        <f>INDEX('Step 2-12'!$V:$V,MATCH('Step 2-12'!$AH961,'Step 2-12'!$R:$R,0))</f>
        <v>Europe</v>
      </c>
      <c r="AQ961" s="24" t="str">
        <f>INDEX('Step 2-12'!$W:$W,MATCH('Step 2-12'!$AH961,'Step 2-12'!$R:$R,0))</f>
        <v>Retail</v>
      </c>
      <c r="AR961" s="24" t="str">
        <f>INDEX('Step 2-12'!$X:$X,MATCH('Step 2-12'!$AH961,'Step 2-12'!$R:$R,0))</f>
        <v>SMBs</v>
      </c>
      <c r="AS961" s="23" t="str">
        <f>INDEX('Step 2-12'!$AA:$AA,MATCH('Step 2-12'!$AH961,'Step 2-12'!$R:$R,0))</f>
        <v>Basic</v>
      </c>
      <c r="AT961" s="23" t="str">
        <f>INDEX('Step 2-12'!$AB:$AB,MATCH('Step 2-12'!$AH961,'Step 2-12'!$R:$R,0))</f>
        <v>Monthly</v>
      </c>
      <c r="AU961" s="23" t="str">
        <f>INDEX($J$20:$J$1603,MATCH($AH961,$B$20:$B$1603,0))</f>
        <v/>
      </c>
    </row>
    <row r="962" spans="1:47" x14ac:dyDescent="0.25">
      <c r="A962" t="s">
        <v>1072</v>
      </c>
      <c r="B962" t="s">
        <v>1064</v>
      </c>
      <c r="C962" t="s">
        <v>17</v>
      </c>
      <c r="D962" t="s">
        <v>18</v>
      </c>
      <c r="E962" s="1">
        <v>45394</v>
      </c>
      <c r="F962" s="1">
        <v>45424</v>
      </c>
      <c r="G962" t="s">
        <v>19</v>
      </c>
      <c r="H962">
        <v>75</v>
      </c>
      <c r="I962" s="23" t="str">
        <f>IF(AND(E962&lt;=EOMONTH('Step 1'!$C$7,0),F962&gt;='Step 1'!$C$7),"Yes","No")</f>
        <v>No</v>
      </c>
      <c r="J962" s="23" t="str">
        <f>IF(I962="Yes",IF(COUNTIFS($B$21:$B962,B962,$I$21:$I962,"Yes")=1,"Yes",""),"")</f>
        <v/>
      </c>
      <c r="K962" s="23" t="str">
        <f>IF(J962="Yes",IF(COUNTIFS($B:$B,B962,$F:$F,"&gt;="&amp;'Step 1'!$C$8)&gt;0,"Retained","Churned"),"")</f>
        <v/>
      </c>
      <c r="L962" s="24">
        <f>_xlfn.MINIFS($E:$E,$B:$B,B962)</f>
        <v>45146</v>
      </c>
      <c r="M962" s="24" t="str">
        <f>INDEX($C:$C,MATCH($L962,$E:$E,0))</f>
        <v>Basic</v>
      </c>
      <c r="N962" s="24" t="str">
        <f>INDEX($D:$D,MATCH($L962,$E:$E,0))</f>
        <v>Monthly</v>
      </c>
      <c r="O962" s="23" t="str">
        <f>INDEX('Step 2-12'!$W:$W,MATCH('Step 2-12'!$B962,'Step 2-12'!$R:$R,0))</f>
        <v>Other</v>
      </c>
      <c r="P962" s="23" t="str">
        <f>INDEX('Step 2-12'!$Z:$Z,MATCH('Step 2-12'!$B962,'Step 2-12'!$R:$R,0))</f>
        <v>Email</v>
      </c>
      <c r="AG962" t="s">
        <v>2754</v>
      </c>
      <c r="AH962" t="s">
        <v>16</v>
      </c>
      <c r="AI962" t="s">
        <v>29</v>
      </c>
      <c r="AJ962" s="1">
        <v>45304</v>
      </c>
      <c r="AK962" t="s">
        <v>17</v>
      </c>
      <c r="AL962" t="s">
        <v>18</v>
      </c>
      <c r="AM962">
        <v>75</v>
      </c>
      <c r="AN962">
        <v>60</v>
      </c>
      <c r="AO962" s="24" t="str">
        <f>INDEX('Step 2-12'!$Z:$Z,MATCH('Step 2-12'!$AH962,'Step 2-12'!$R:$R,0))</f>
        <v>Affiliate</v>
      </c>
      <c r="AP962" s="24" t="str">
        <f>INDEX('Step 2-12'!$V:$V,MATCH('Step 2-12'!$AH962,'Step 2-12'!$R:$R,0))</f>
        <v>Europe</v>
      </c>
      <c r="AQ962" s="24" t="str">
        <f>INDEX('Step 2-12'!$W:$W,MATCH('Step 2-12'!$AH962,'Step 2-12'!$R:$R,0))</f>
        <v>Retail</v>
      </c>
      <c r="AR962" s="24" t="str">
        <f>INDEX('Step 2-12'!$X:$X,MATCH('Step 2-12'!$AH962,'Step 2-12'!$R:$R,0))</f>
        <v>SMBs</v>
      </c>
      <c r="AS962" s="23" t="str">
        <f>INDEX('Step 2-12'!$AA:$AA,MATCH('Step 2-12'!$AH962,'Step 2-12'!$R:$R,0))</f>
        <v>Basic</v>
      </c>
      <c r="AT962" s="23" t="str">
        <f>INDEX('Step 2-12'!$AB:$AB,MATCH('Step 2-12'!$AH962,'Step 2-12'!$R:$R,0))</f>
        <v>Monthly</v>
      </c>
      <c r="AU962" s="23" t="str">
        <f>INDEX($J$20:$J$1603,MATCH($AH962,$B$20:$B$1603,0))</f>
        <v/>
      </c>
    </row>
    <row r="963" spans="1:47" x14ac:dyDescent="0.25">
      <c r="A963" t="s">
        <v>1073</v>
      </c>
      <c r="B963" t="s">
        <v>1064</v>
      </c>
      <c r="C963" t="s">
        <v>17</v>
      </c>
      <c r="D963" t="s">
        <v>18</v>
      </c>
      <c r="E963" s="1">
        <v>45425</v>
      </c>
      <c r="F963" s="1">
        <v>45455</v>
      </c>
      <c r="G963" t="s">
        <v>19</v>
      </c>
      <c r="H963">
        <v>75</v>
      </c>
      <c r="I963" s="23" t="str">
        <f>IF(AND(E963&lt;=EOMONTH('Step 1'!$C$7,0),F963&gt;='Step 1'!$C$7),"Yes","No")</f>
        <v>No</v>
      </c>
      <c r="J963" s="23" t="str">
        <f>IF(I963="Yes",IF(COUNTIFS($B$21:$B963,B963,$I$21:$I963,"Yes")=1,"Yes",""),"")</f>
        <v/>
      </c>
      <c r="K963" s="23" t="str">
        <f>IF(J963="Yes",IF(COUNTIFS($B:$B,B963,$F:$F,"&gt;="&amp;'Step 1'!$C$8)&gt;0,"Retained","Churned"),"")</f>
        <v/>
      </c>
      <c r="L963" s="24">
        <f>_xlfn.MINIFS($E:$E,$B:$B,B963)</f>
        <v>45146</v>
      </c>
      <c r="M963" s="24" t="str">
        <f>INDEX($C:$C,MATCH($L963,$E:$E,0))</f>
        <v>Basic</v>
      </c>
      <c r="N963" s="24" t="str">
        <f>INDEX($D:$D,MATCH($L963,$E:$E,0))</f>
        <v>Monthly</v>
      </c>
      <c r="O963" s="23" t="str">
        <f>INDEX('Step 2-12'!$W:$W,MATCH('Step 2-12'!$B963,'Step 2-12'!$R:$R,0))</f>
        <v>Other</v>
      </c>
      <c r="P963" s="23" t="str">
        <f>INDEX('Step 2-12'!$Z:$Z,MATCH('Step 2-12'!$B963,'Step 2-12'!$R:$R,0))</f>
        <v>Email</v>
      </c>
      <c r="AG963" t="s">
        <v>2755</v>
      </c>
      <c r="AH963" t="s">
        <v>16</v>
      </c>
      <c r="AI963" t="s">
        <v>30</v>
      </c>
      <c r="AJ963" s="1">
        <v>45335</v>
      </c>
      <c r="AK963" t="s">
        <v>17</v>
      </c>
      <c r="AL963" t="s">
        <v>18</v>
      </c>
      <c r="AM963">
        <v>75</v>
      </c>
      <c r="AN963">
        <v>60</v>
      </c>
      <c r="AO963" s="24" t="str">
        <f>INDEX('Step 2-12'!$Z:$Z,MATCH('Step 2-12'!$AH963,'Step 2-12'!$R:$R,0))</f>
        <v>Affiliate</v>
      </c>
      <c r="AP963" s="24" t="str">
        <f>INDEX('Step 2-12'!$V:$V,MATCH('Step 2-12'!$AH963,'Step 2-12'!$R:$R,0))</f>
        <v>Europe</v>
      </c>
      <c r="AQ963" s="24" t="str">
        <f>INDEX('Step 2-12'!$W:$W,MATCH('Step 2-12'!$AH963,'Step 2-12'!$R:$R,0))</f>
        <v>Retail</v>
      </c>
      <c r="AR963" s="24" t="str">
        <f>INDEX('Step 2-12'!$X:$X,MATCH('Step 2-12'!$AH963,'Step 2-12'!$R:$R,0))</f>
        <v>SMBs</v>
      </c>
      <c r="AS963" s="23" t="str">
        <f>INDEX('Step 2-12'!$AA:$AA,MATCH('Step 2-12'!$AH963,'Step 2-12'!$R:$R,0))</f>
        <v>Basic</v>
      </c>
      <c r="AT963" s="23" t="str">
        <f>INDEX('Step 2-12'!$AB:$AB,MATCH('Step 2-12'!$AH963,'Step 2-12'!$R:$R,0))</f>
        <v>Monthly</v>
      </c>
      <c r="AU963" s="23" t="str">
        <f>INDEX($J$20:$J$1603,MATCH($AH963,$B$20:$B$1603,0))</f>
        <v/>
      </c>
    </row>
    <row r="964" spans="1:47" x14ac:dyDescent="0.25">
      <c r="A964" t="s">
        <v>1074</v>
      </c>
      <c r="B964" t="s">
        <v>1064</v>
      </c>
      <c r="C964" t="s">
        <v>17</v>
      </c>
      <c r="D964" t="s">
        <v>18</v>
      </c>
      <c r="E964" s="1">
        <v>45456</v>
      </c>
      <c r="F964" s="1">
        <v>45486</v>
      </c>
      <c r="G964" t="s">
        <v>19</v>
      </c>
      <c r="H964">
        <v>75</v>
      </c>
      <c r="I964" s="23" t="str">
        <f>IF(AND(E964&lt;=EOMONTH('Step 1'!$C$7,0),F964&gt;='Step 1'!$C$7),"Yes","No")</f>
        <v>No</v>
      </c>
      <c r="J964" s="23" t="str">
        <f>IF(I964="Yes",IF(COUNTIFS($B$21:$B964,B964,$I$21:$I964,"Yes")=1,"Yes",""),"")</f>
        <v/>
      </c>
      <c r="K964" s="23" t="str">
        <f>IF(J964="Yes",IF(COUNTIFS($B:$B,B964,$F:$F,"&gt;="&amp;'Step 1'!$C$8)&gt;0,"Retained","Churned"),"")</f>
        <v/>
      </c>
      <c r="L964" s="24">
        <f>_xlfn.MINIFS($E:$E,$B:$B,B964)</f>
        <v>45146</v>
      </c>
      <c r="M964" s="24" t="str">
        <f>INDEX($C:$C,MATCH($L964,$E:$E,0))</f>
        <v>Basic</v>
      </c>
      <c r="N964" s="24" t="str">
        <f>INDEX($D:$D,MATCH($L964,$E:$E,0))</f>
        <v>Monthly</v>
      </c>
      <c r="O964" s="23" t="str">
        <f>INDEX('Step 2-12'!$W:$W,MATCH('Step 2-12'!$B964,'Step 2-12'!$R:$R,0))</f>
        <v>Other</v>
      </c>
      <c r="P964" s="23" t="str">
        <f>INDEX('Step 2-12'!$Z:$Z,MATCH('Step 2-12'!$B964,'Step 2-12'!$R:$R,0))</f>
        <v>Email</v>
      </c>
      <c r="AG964" t="s">
        <v>2756</v>
      </c>
      <c r="AH964" t="s">
        <v>16</v>
      </c>
      <c r="AI964" t="s">
        <v>30</v>
      </c>
      <c r="AJ964" s="1">
        <v>45364</v>
      </c>
      <c r="AK964" t="s">
        <v>17</v>
      </c>
      <c r="AL964" t="s">
        <v>18</v>
      </c>
      <c r="AM964">
        <v>75</v>
      </c>
      <c r="AN964">
        <v>60</v>
      </c>
      <c r="AO964" s="24" t="str">
        <f>INDEX('Step 2-12'!$Z:$Z,MATCH('Step 2-12'!$AH964,'Step 2-12'!$R:$R,0))</f>
        <v>Affiliate</v>
      </c>
      <c r="AP964" s="24" t="str">
        <f>INDEX('Step 2-12'!$V:$V,MATCH('Step 2-12'!$AH964,'Step 2-12'!$R:$R,0))</f>
        <v>Europe</v>
      </c>
      <c r="AQ964" s="24" t="str">
        <f>INDEX('Step 2-12'!$W:$W,MATCH('Step 2-12'!$AH964,'Step 2-12'!$R:$R,0))</f>
        <v>Retail</v>
      </c>
      <c r="AR964" s="24" t="str">
        <f>INDEX('Step 2-12'!$X:$X,MATCH('Step 2-12'!$AH964,'Step 2-12'!$R:$R,0))</f>
        <v>SMBs</v>
      </c>
      <c r="AS964" s="23" t="str">
        <f>INDEX('Step 2-12'!$AA:$AA,MATCH('Step 2-12'!$AH964,'Step 2-12'!$R:$R,0))</f>
        <v>Basic</v>
      </c>
      <c r="AT964" s="23" t="str">
        <f>INDEX('Step 2-12'!$AB:$AB,MATCH('Step 2-12'!$AH964,'Step 2-12'!$R:$R,0))</f>
        <v>Monthly</v>
      </c>
      <c r="AU964" s="23" t="str">
        <f>INDEX($J$20:$J$1603,MATCH($AH964,$B$20:$B$1603,0))</f>
        <v/>
      </c>
    </row>
    <row r="965" spans="1:47" x14ac:dyDescent="0.25">
      <c r="A965" t="s">
        <v>1075</v>
      </c>
      <c r="B965" t="s">
        <v>1064</v>
      </c>
      <c r="C965" t="s">
        <v>17</v>
      </c>
      <c r="D965" t="s">
        <v>18</v>
      </c>
      <c r="E965" s="1">
        <v>45487</v>
      </c>
      <c r="F965" s="1">
        <v>45517</v>
      </c>
      <c r="G965" t="s">
        <v>19</v>
      </c>
      <c r="H965">
        <v>75</v>
      </c>
      <c r="I965" s="23" t="str">
        <f>IF(AND(E965&lt;=EOMONTH('Step 1'!$C$7,0),F965&gt;='Step 1'!$C$7),"Yes","No")</f>
        <v>No</v>
      </c>
      <c r="J965" s="23" t="str">
        <f>IF(I965="Yes",IF(COUNTIFS($B$21:$B965,B965,$I$21:$I965,"Yes")=1,"Yes",""),"")</f>
        <v/>
      </c>
      <c r="K965" s="23" t="str">
        <f>IF(J965="Yes",IF(COUNTIFS($B:$B,B965,$F:$F,"&gt;="&amp;'Step 1'!$C$8)&gt;0,"Retained","Churned"),"")</f>
        <v/>
      </c>
      <c r="L965" s="24">
        <f>_xlfn.MINIFS($E:$E,$B:$B,B965)</f>
        <v>45146</v>
      </c>
      <c r="M965" s="24" t="str">
        <f>INDEX($C:$C,MATCH($L965,$E:$E,0))</f>
        <v>Basic</v>
      </c>
      <c r="N965" s="24" t="str">
        <f>INDEX($D:$D,MATCH($L965,$E:$E,0))</f>
        <v>Monthly</v>
      </c>
      <c r="O965" s="23" t="str">
        <f>INDEX('Step 2-12'!$W:$W,MATCH('Step 2-12'!$B965,'Step 2-12'!$R:$R,0))</f>
        <v>Other</v>
      </c>
      <c r="P965" s="23" t="str">
        <f>INDEX('Step 2-12'!$Z:$Z,MATCH('Step 2-12'!$B965,'Step 2-12'!$R:$R,0))</f>
        <v>Email</v>
      </c>
      <c r="AG965" t="s">
        <v>2757</v>
      </c>
      <c r="AH965" t="s">
        <v>16</v>
      </c>
      <c r="AI965" t="s">
        <v>31</v>
      </c>
      <c r="AJ965" s="1">
        <v>45366</v>
      </c>
      <c r="AK965" t="s">
        <v>17</v>
      </c>
      <c r="AL965" t="s">
        <v>18</v>
      </c>
      <c r="AM965">
        <v>75</v>
      </c>
      <c r="AN965">
        <v>60</v>
      </c>
      <c r="AO965" s="24" t="str">
        <f>INDEX('Step 2-12'!$Z:$Z,MATCH('Step 2-12'!$AH965,'Step 2-12'!$R:$R,0))</f>
        <v>Affiliate</v>
      </c>
      <c r="AP965" s="24" t="str">
        <f>INDEX('Step 2-12'!$V:$V,MATCH('Step 2-12'!$AH965,'Step 2-12'!$R:$R,0))</f>
        <v>Europe</v>
      </c>
      <c r="AQ965" s="24" t="str">
        <f>INDEX('Step 2-12'!$W:$W,MATCH('Step 2-12'!$AH965,'Step 2-12'!$R:$R,0))</f>
        <v>Retail</v>
      </c>
      <c r="AR965" s="24" t="str">
        <f>INDEX('Step 2-12'!$X:$X,MATCH('Step 2-12'!$AH965,'Step 2-12'!$R:$R,0))</f>
        <v>SMBs</v>
      </c>
      <c r="AS965" s="23" t="str">
        <f>INDEX('Step 2-12'!$AA:$AA,MATCH('Step 2-12'!$AH965,'Step 2-12'!$R:$R,0))</f>
        <v>Basic</v>
      </c>
      <c r="AT965" s="23" t="str">
        <f>INDEX('Step 2-12'!$AB:$AB,MATCH('Step 2-12'!$AH965,'Step 2-12'!$R:$R,0))</f>
        <v>Monthly</v>
      </c>
      <c r="AU965" s="23" t="str">
        <f>INDEX($J$20:$J$1603,MATCH($AH965,$B$20:$B$1603,0))</f>
        <v/>
      </c>
    </row>
    <row r="966" spans="1:47" x14ac:dyDescent="0.25">
      <c r="A966" t="s">
        <v>1076</v>
      </c>
      <c r="B966" t="s">
        <v>1064</v>
      </c>
      <c r="C966" t="s">
        <v>17</v>
      </c>
      <c r="D966" t="s">
        <v>18</v>
      </c>
      <c r="E966" s="1">
        <v>45518</v>
      </c>
      <c r="F966" s="1">
        <v>45548</v>
      </c>
      <c r="G966" t="s">
        <v>19</v>
      </c>
      <c r="H966">
        <v>75</v>
      </c>
      <c r="I966" s="23" t="str">
        <f>IF(AND(E966&lt;=EOMONTH('Step 1'!$C$7,0),F966&gt;='Step 1'!$C$7),"Yes","No")</f>
        <v>No</v>
      </c>
      <c r="J966" s="23" t="str">
        <f>IF(I966="Yes",IF(COUNTIFS($B$21:$B966,B966,$I$21:$I966,"Yes")=1,"Yes",""),"")</f>
        <v/>
      </c>
      <c r="K966" s="23" t="str">
        <f>IF(J966="Yes",IF(COUNTIFS($B:$B,B966,$F:$F,"&gt;="&amp;'Step 1'!$C$8)&gt;0,"Retained","Churned"),"")</f>
        <v/>
      </c>
      <c r="L966" s="24">
        <f>_xlfn.MINIFS($E:$E,$B:$B,B966)</f>
        <v>45146</v>
      </c>
      <c r="M966" s="24" t="str">
        <f>INDEX($C:$C,MATCH($L966,$E:$E,0))</f>
        <v>Basic</v>
      </c>
      <c r="N966" s="24" t="str">
        <f>INDEX($D:$D,MATCH($L966,$E:$E,0))</f>
        <v>Monthly</v>
      </c>
      <c r="O966" s="23" t="str">
        <f>INDEX('Step 2-12'!$W:$W,MATCH('Step 2-12'!$B966,'Step 2-12'!$R:$R,0))</f>
        <v>Other</v>
      </c>
      <c r="P966" s="23" t="str">
        <f>INDEX('Step 2-12'!$Z:$Z,MATCH('Step 2-12'!$B966,'Step 2-12'!$R:$R,0))</f>
        <v>Email</v>
      </c>
      <c r="AG966" t="s">
        <v>2758</v>
      </c>
      <c r="AH966" t="s">
        <v>16</v>
      </c>
      <c r="AI966" t="s">
        <v>32</v>
      </c>
      <c r="AJ966" s="1">
        <v>45397</v>
      </c>
      <c r="AK966" t="s">
        <v>17</v>
      </c>
      <c r="AL966" t="s">
        <v>18</v>
      </c>
      <c r="AM966">
        <v>75</v>
      </c>
      <c r="AN966">
        <v>60</v>
      </c>
      <c r="AO966" s="24" t="str">
        <f>INDEX('Step 2-12'!$Z:$Z,MATCH('Step 2-12'!$AH966,'Step 2-12'!$R:$R,0))</f>
        <v>Affiliate</v>
      </c>
      <c r="AP966" s="24" t="str">
        <f>INDEX('Step 2-12'!$V:$V,MATCH('Step 2-12'!$AH966,'Step 2-12'!$R:$R,0))</f>
        <v>Europe</v>
      </c>
      <c r="AQ966" s="24" t="str">
        <f>INDEX('Step 2-12'!$W:$W,MATCH('Step 2-12'!$AH966,'Step 2-12'!$R:$R,0))</f>
        <v>Retail</v>
      </c>
      <c r="AR966" s="24" t="str">
        <f>INDEX('Step 2-12'!$X:$X,MATCH('Step 2-12'!$AH966,'Step 2-12'!$R:$R,0))</f>
        <v>SMBs</v>
      </c>
      <c r="AS966" s="23" t="str">
        <f>INDEX('Step 2-12'!$AA:$AA,MATCH('Step 2-12'!$AH966,'Step 2-12'!$R:$R,0))</f>
        <v>Basic</v>
      </c>
      <c r="AT966" s="23" t="str">
        <f>INDEX('Step 2-12'!$AB:$AB,MATCH('Step 2-12'!$AH966,'Step 2-12'!$R:$R,0))</f>
        <v>Monthly</v>
      </c>
      <c r="AU966" s="23" t="str">
        <f>INDEX($J$20:$J$1603,MATCH($AH966,$B$20:$B$1603,0))</f>
        <v/>
      </c>
    </row>
    <row r="967" spans="1:47" x14ac:dyDescent="0.25">
      <c r="A967" t="s">
        <v>1077</v>
      </c>
      <c r="B967" t="s">
        <v>1064</v>
      </c>
      <c r="C967" t="s">
        <v>17</v>
      </c>
      <c r="D967" t="s">
        <v>18</v>
      </c>
      <c r="E967" s="1">
        <v>45549</v>
      </c>
      <c r="F967" s="1">
        <v>45579</v>
      </c>
      <c r="G967" t="s">
        <v>73</v>
      </c>
      <c r="H967">
        <v>75</v>
      </c>
      <c r="I967" s="23" t="str">
        <f>IF(AND(E967&lt;=EOMONTH('Step 1'!$C$7,0),F967&gt;='Step 1'!$C$7),"Yes","No")</f>
        <v>No</v>
      </c>
      <c r="J967" s="23" t="str">
        <f>IF(I967="Yes",IF(COUNTIFS($B$21:$B967,B967,$I$21:$I967,"Yes")=1,"Yes",""),"")</f>
        <v/>
      </c>
      <c r="K967" s="23" t="str">
        <f>IF(J967="Yes",IF(COUNTIFS($B:$B,B967,$F:$F,"&gt;="&amp;'Step 1'!$C$8)&gt;0,"Retained","Churned"),"")</f>
        <v/>
      </c>
      <c r="L967" s="24">
        <f>_xlfn.MINIFS($E:$E,$B:$B,B967)</f>
        <v>45146</v>
      </c>
      <c r="M967" s="24" t="str">
        <f>INDEX($C:$C,MATCH($L967,$E:$E,0))</f>
        <v>Basic</v>
      </c>
      <c r="N967" s="24" t="str">
        <f>INDEX($D:$D,MATCH($L967,$E:$E,0))</f>
        <v>Monthly</v>
      </c>
      <c r="O967" s="23" t="str">
        <f>INDEX('Step 2-12'!$W:$W,MATCH('Step 2-12'!$B967,'Step 2-12'!$R:$R,0))</f>
        <v>Other</v>
      </c>
      <c r="P967" s="23" t="str">
        <f>INDEX('Step 2-12'!$Z:$Z,MATCH('Step 2-12'!$B967,'Step 2-12'!$R:$R,0))</f>
        <v>Email</v>
      </c>
      <c r="AG967" t="s">
        <v>2759</v>
      </c>
      <c r="AH967" t="s">
        <v>16</v>
      </c>
      <c r="AI967" t="s">
        <v>32</v>
      </c>
      <c r="AJ967" s="1">
        <v>45427</v>
      </c>
      <c r="AK967" t="s">
        <v>17</v>
      </c>
      <c r="AL967" t="s">
        <v>18</v>
      </c>
      <c r="AM967">
        <v>75</v>
      </c>
      <c r="AN967">
        <v>60</v>
      </c>
      <c r="AO967" s="24" t="str">
        <f>INDEX('Step 2-12'!$Z:$Z,MATCH('Step 2-12'!$AH967,'Step 2-12'!$R:$R,0))</f>
        <v>Affiliate</v>
      </c>
      <c r="AP967" s="24" t="str">
        <f>INDEX('Step 2-12'!$V:$V,MATCH('Step 2-12'!$AH967,'Step 2-12'!$R:$R,0))</f>
        <v>Europe</v>
      </c>
      <c r="AQ967" s="24" t="str">
        <f>INDEX('Step 2-12'!$W:$W,MATCH('Step 2-12'!$AH967,'Step 2-12'!$R:$R,0))</f>
        <v>Retail</v>
      </c>
      <c r="AR967" s="24" t="str">
        <f>INDEX('Step 2-12'!$X:$X,MATCH('Step 2-12'!$AH967,'Step 2-12'!$R:$R,0))</f>
        <v>SMBs</v>
      </c>
      <c r="AS967" s="23" t="str">
        <f>INDEX('Step 2-12'!$AA:$AA,MATCH('Step 2-12'!$AH967,'Step 2-12'!$R:$R,0))</f>
        <v>Basic</v>
      </c>
      <c r="AT967" s="23" t="str">
        <f>INDEX('Step 2-12'!$AB:$AB,MATCH('Step 2-12'!$AH967,'Step 2-12'!$R:$R,0))</f>
        <v>Monthly</v>
      </c>
      <c r="AU967" s="23" t="str">
        <f>INDEX($J$20:$J$1603,MATCH($AH967,$B$20:$B$1603,0))</f>
        <v/>
      </c>
    </row>
    <row r="968" spans="1:47" x14ac:dyDescent="0.25">
      <c r="A968" t="s">
        <v>1078</v>
      </c>
      <c r="B968" t="s">
        <v>1064</v>
      </c>
      <c r="C968" t="s">
        <v>50</v>
      </c>
      <c r="D968" t="s">
        <v>18</v>
      </c>
      <c r="E968" s="1">
        <v>45580</v>
      </c>
      <c r="F968" s="1">
        <v>45610</v>
      </c>
      <c r="G968" t="s">
        <v>19</v>
      </c>
      <c r="H968">
        <v>135</v>
      </c>
      <c r="I968" s="23" t="str">
        <f>IF(AND(E968&lt;=EOMONTH('Step 1'!$C$7,0),F968&gt;='Step 1'!$C$7),"Yes","No")</f>
        <v>No</v>
      </c>
      <c r="J968" s="23" t="str">
        <f>IF(I968="Yes",IF(COUNTIFS($B$21:$B968,B968,$I$21:$I968,"Yes")=1,"Yes",""),"")</f>
        <v/>
      </c>
      <c r="K968" s="23" t="str">
        <f>IF(J968="Yes",IF(COUNTIFS($B:$B,B968,$F:$F,"&gt;="&amp;'Step 1'!$C$8)&gt;0,"Retained","Churned"),"")</f>
        <v/>
      </c>
      <c r="L968" s="24">
        <f>_xlfn.MINIFS($E:$E,$B:$B,B968)</f>
        <v>45146</v>
      </c>
      <c r="M968" s="24" t="str">
        <f>INDEX($C:$C,MATCH($L968,$E:$E,0))</f>
        <v>Basic</v>
      </c>
      <c r="N968" s="24" t="str">
        <f>INDEX($D:$D,MATCH($L968,$E:$E,0))</f>
        <v>Monthly</v>
      </c>
      <c r="O968" s="23" t="str">
        <f>INDEX('Step 2-12'!$W:$W,MATCH('Step 2-12'!$B968,'Step 2-12'!$R:$R,0))</f>
        <v>Other</v>
      </c>
      <c r="P968" s="23" t="str">
        <f>INDEX('Step 2-12'!$Z:$Z,MATCH('Step 2-12'!$B968,'Step 2-12'!$R:$R,0))</f>
        <v>Email</v>
      </c>
      <c r="AG968" t="s">
        <v>2760</v>
      </c>
      <c r="AH968" t="s">
        <v>16</v>
      </c>
      <c r="AI968" t="s">
        <v>33</v>
      </c>
      <c r="AJ968" s="1">
        <v>45428</v>
      </c>
      <c r="AK968" t="s">
        <v>17</v>
      </c>
      <c r="AL968" t="s">
        <v>18</v>
      </c>
      <c r="AM968">
        <v>75</v>
      </c>
      <c r="AN968">
        <v>60</v>
      </c>
      <c r="AO968" s="24" t="str">
        <f>INDEX('Step 2-12'!$Z:$Z,MATCH('Step 2-12'!$AH968,'Step 2-12'!$R:$R,0))</f>
        <v>Affiliate</v>
      </c>
      <c r="AP968" s="24" t="str">
        <f>INDEX('Step 2-12'!$V:$V,MATCH('Step 2-12'!$AH968,'Step 2-12'!$R:$R,0))</f>
        <v>Europe</v>
      </c>
      <c r="AQ968" s="24" t="str">
        <f>INDEX('Step 2-12'!$W:$W,MATCH('Step 2-12'!$AH968,'Step 2-12'!$R:$R,0))</f>
        <v>Retail</v>
      </c>
      <c r="AR968" s="24" t="str">
        <f>INDEX('Step 2-12'!$X:$X,MATCH('Step 2-12'!$AH968,'Step 2-12'!$R:$R,0))</f>
        <v>SMBs</v>
      </c>
      <c r="AS968" s="23" t="str">
        <f>INDEX('Step 2-12'!$AA:$AA,MATCH('Step 2-12'!$AH968,'Step 2-12'!$R:$R,0))</f>
        <v>Basic</v>
      </c>
      <c r="AT968" s="23" t="str">
        <f>INDEX('Step 2-12'!$AB:$AB,MATCH('Step 2-12'!$AH968,'Step 2-12'!$R:$R,0))</f>
        <v>Monthly</v>
      </c>
      <c r="AU968" s="23" t="str">
        <f>INDEX($J$20:$J$1603,MATCH($AH968,$B$20:$B$1603,0))</f>
        <v/>
      </c>
    </row>
    <row r="969" spans="1:47" x14ac:dyDescent="0.25">
      <c r="A969" t="s">
        <v>1079</v>
      </c>
      <c r="B969" t="s">
        <v>1064</v>
      </c>
      <c r="C969" t="s">
        <v>50</v>
      </c>
      <c r="D969" t="s">
        <v>18</v>
      </c>
      <c r="E969" s="1">
        <v>45611</v>
      </c>
      <c r="F969" s="1">
        <v>45641</v>
      </c>
      <c r="G969" t="s">
        <v>19</v>
      </c>
      <c r="H969">
        <v>135</v>
      </c>
      <c r="I969" s="23" t="str">
        <f>IF(AND(E969&lt;=EOMONTH('Step 1'!$C$7,0),F969&gt;='Step 1'!$C$7),"Yes","No")</f>
        <v>No</v>
      </c>
      <c r="J969" s="23" t="str">
        <f>IF(I969="Yes",IF(COUNTIFS($B$21:$B969,B969,$I$21:$I969,"Yes")=1,"Yes",""),"")</f>
        <v/>
      </c>
      <c r="K969" s="23" t="str">
        <f>IF(J969="Yes",IF(COUNTIFS($B:$B,B969,$F:$F,"&gt;="&amp;'Step 1'!$C$8)&gt;0,"Retained","Churned"),"")</f>
        <v/>
      </c>
      <c r="L969" s="24">
        <f>_xlfn.MINIFS($E:$E,$B:$B,B969)</f>
        <v>45146</v>
      </c>
      <c r="M969" s="24" t="str">
        <f>INDEX($C:$C,MATCH($L969,$E:$E,0))</f>
        <v>Basic</v>
      </c>
      <c r="N969" s="24" t="str">
        <f>INDEX($D:$D,MATCH($L969,$E:$E,0))</f>
        <v>Monthly</v>
      </c>
      <c r="O969" s="23" t="str">
        <f>INDEX('Step 2-12'!$W:$W,MATCH('Step 2-12'!$B969,'Step 2-12'!$R:$R,0))</f>
        <v>Other</v>
      </c>
      <c r="P969" s="23" t="str">
        <f>INDEX('Step 2-12'!$Z:$Z,MATCH('Step 2-12'!$B969,'Step 2-12'!$R:$R,0))</f>
        <v>Email</v>
      </c>
      <c r="AG969" t="s">
        <v>2761</v>
      </c>
      <c r="AH969" t="s">
        <v>16</v>
      </c>
      <c r="AI969" t="s">
        <v>34</v>
      </c>
      <c r="AJ969" s="1">
        <v>45459</v>
      </c>
      <c r="AK969" t="s">
        <v>17</v>
      </c>
      <c r="AL969" t="s">
        <v>18</v>
      </c>
      <c r="AM969">
        <v>75</v>
      </c>
      <c r="AN969">
        <v>60</v>
      </c>
      <c r="AO969" s="24" t="str">
        <f>INDEX('Step 2-12'!$Z:$Z,MATCH('Step 2-12'!$AH969,'Step 2-12'!$R:$R,0))</f>
        <v>Affiliate</v>
      </c>
      <c r="AP969" s="24" t="str">
        <f>INDEX('Step 2-12'!$V:$V,MATCH('Step 2-12'!$AH969,'Step 2-12'!$R:$R,0))</f>
        <v>Europe</v>
      </c>
      <c r="AQ969" s="24" t="str">
        <f>INDEX('Step 2-12'!$W:$W,MATCH('Step 2-12'!$AH969,'Step 2-12'!$R:$R,0))</f>
        <v>Retail</v>
      </c>
      <c r="AR969" s="24" t="str">
        <f>INDEX('Step 2-12'!$X:$X,MATCH('Step 2-12'!$AH969,'Step 2-12'!$R:$R,0))</f>
        <v>SMBs</v>
      </c>
      <c r="AS969" s="23" t="str">
        <f>INDEX('Step 2-12'!$AA:$AA,MATCH('Step 2-12'!$AH969,'Step 2-12'!$R:$R,0))</f>
        <v>Basic</v>
      </c>
      <c r="AT969" s="23" t="str">
        <f>INDEX('Step 2-12'!$AB:$AB,MATCH('Step 2-12'!$AH969,'Step 2-12'!$R:$R,0))</f>
        <v>Monthly</v>
      </c>
      <c r="AU969" s="23" t="str">
        <f>INDEX($J$20:$J$1603,MATCH($AH969,$B$20:$B$1603,0))</f>
        <v/>
      </c>
    </row>
    <row r="970" spans="1:47" x14ac:dyDescent="0.25">
      <c r="A970" t="s">
        <v>1080</v>
      </c>
      <c r="B970" t="s">
        <v>1064</v>
      </c>
      <c r="C970" t="s">
        <v>50</v>
      </c>
      <c r="D970" t="s">
        <v>18</v>
      </c>
      <c r="E970" s="1">
        <v>45642</v>
      </c>
      <c r="F970" s="1">
        <v>45658</v>
      </c>
      <c r="G970" t="s">
        <v>19</v>
      </c>
      <c r="H970">
        <v>135</v>
      </c>
      <c r="I970" s="23" t="str">
        <f>IF(AND(E970&lt;=EOMONTH('Step 1'!$C$7,0),F970&gt;='Step 1'!$C$7),"Yes","No")</f>
        <v>No</v>
      </c>
      <c r="J970" s="23" t="str">
        <f>IF(I970="Yes",IF(COUNTIFS($B$21:$B970,B970,$I$21:$I970,"Yes")=1,"Yes",""),"")</f>
        <v/>
      </c>
      <c r="K970" s="23" t="str">
        <f>IF(J970="Yes",IF(COUNTIFS($B:$B,B970,$F:$F,"&gt;="&amp;'Step 1'!$C$8)&gt;0,"Retained","Churned"),"")</f>
        <v/>
      </c>
      <c r="L970" s="24">
        <f>_xlfn.MINIFS($E:$E,$B:$B,B970)</f>
        <v>45146</v>
      </c>
      <c r="M970" s="24" t="str">
        <f>INDEX($C:$C,MATCH($L970,$E:$E,0))</f>
        <v>Basic</v>
      </c>
      <c r="N970" s="24" t="str">
        <f>INDEX($D:$D,MATCH($L970,$E:$E,0))</f>
        <v>Monthly</v>
      </c>
      <c r="O970" s="23" t="str">
        <f>INDEX('Step 2-12'!$W:$W,MATCH('Step 2-12'!$B970,'Step 2-12'!$R:$R,0))</f>
        <v>Other</v>
      </c>
      <c r="P970" s="23" t="str">
        <f>INDEX('Step 2-12'!$Z:$Z,MATCH('Step 2-12'!$B970,'Step 2-12'!$R:$R,0))</f>
        <v>Email</v>
      </c>
      <c r="AG970" t="s">
        <v>2762</v>
      </c>
      <c r="AH970" t="s">
        <v>16</v>
      </c>
      <c r="AI970" t="s">
        <v>34</v>
      </c>
      <c r="AJ970" s="1">
        <v>45489</v>
      </c>
      <c r="AK970" t="s">
        <v>17</v>
      </c>
      <c r="AL970" t="s">
        <v>18</v>
      </c>
      <c r="AM970">
        <v>75</v>
      </c>
      <c r="AN970">
        <v>60</v>
      </c>
      <c r="AO970" s="24" t="str">
        <f>INDEX('Step 2-12'!$Z:$Z,MATCH('Step 2-12'!$AH970,'Step 2-12'!$R:$R,0))</f>
        <v>Affiliate</v>
      </c>
      <c r="AP970" s="24" t="str">
        <f>INDEX('Step 2-12'!$V:$V,MATCH('Step 2-12'!$AH970,'Step 2-12'!$R:$R,0))</f>
        <v>Europe</v>
      </c>
      <c r="AQ970" s="24" t="str">
        <f>INDEX('Step 2-12'!$W:$W,MATCH('Step 2-12'!$AH970,'Step 2-12'!$R:$R,0))</f>
        <v>Retail</v>
      </c>
      <c r="AR970" s="24" t="str">
        <f>INDEX('Step 2-12'!$X:$X,MATCH('Step 2-12'!$AH970,'Step 2-12'!$R:$R,0))</f>
        <v>SMBs</v>
      </c>
      <c r="AS970" s="23" t="str">
        <f>INDEX('Step 2-12'!$AA:$AA,MATCH('Step 2-12'!$AH970,'Step 2-12'!$R:$R,0))</f>
        <v>Basic</v>
      </c>
      <c r="AT970" s="23" t="str">
        <f>INDEX('Step 2-12'!$AB:$AB,MATCH('Step 2-12'!$AH970,'Step 2-12'!$R:$R,0))</f>
        <v>Monthly</v>
      </c>
      <c r="AU970" s="23" t="str">
        <f>INDEX($J$20:$J$1603,MATCH($AH970,$B$20:$B$1603,0))</f>
        <v/>
      </c>
    </row>
    <row r="971" spans="1:47" x14ac:dyDescent="0.25">
      <c r="A971" t="s">
        <v>1081</v>
      </c>
      <c r="B971" t="s">
        <v>1082</v>
      </c>
      <c r="C971" t="s">
        <v>86</v>
      </c>
      <c r="D971" t="s">
        <v>18</v>
      </c>
      <c r="E971" s="1">
        <v>45363</v>
      </c>
      <c r="F971" s="1">
        <v>45393</v>
      </c>
      <c r="G971" t="s">
        <v>19</v>
      </c>
      <c r="H971">
        <v>315</v>
      </c>
      <c r="I971" s="23" t="str">
        <f>IF(AND(E971&lt;=EOMONTH('Step 1'!$C$7,0),F971&gt;='Step 1'!$C$7),"Yes","No")</f>
        <v>No</v>
      </c>
      <c r="J971" s="23" t="str">
        <f>IF(I971="Yes",IF(COUNTIFS($B$21:$B971,B971,$I$21:$I971,"Yes")=1,"Yes",""),"")</f>
        <v/>
      </c>
      <c r="K971" s="23" t="str">
        <f>IF(J971="Yes",IF(COUNTIFS($B:$B,B971,$F:$F,"&gt;="&amp;'Step 1'!$C$8)&gt;0,"Retained","Churned"),"")</f>
        <v/>
      </c>
      <c r="L971" s="24">
        <f>_xlfn.MINIFS($E:$E,$B:$B,B971)</f>
        <v>45363</v>
      </c>
      <c r="M971" s="24" t="str">
        <f>INDEX($C:$C,MATCH($L971,$E:$E,0))</f>
        <v>Pro</v>
      </c>
      <c r="N971" s="24" t="str">
        <f>INDEX($D:$D,MATCH($L971,$E:$E,0))</f>
        <v>Monthly</v>
      </c>
      <c r="O971" s="23" t="str">
        <f>INDEX('Step 2-12'!$W:$W,MATCH('Step 2-12'!$B971,'Step 2-12'!$R:$R,0))</f>
        <v>Tech</v>
      </c>
      <c r="P971" s="23" t="str">
        <f>INDEX('Step 2-12'!$Z:$Z,MATCH('Step 2-12'!$B971,'Step 2-12'!$R:$R,0))</f>
        <v>Affiliate</v>
      </c>
      <c r="AG971" t="s">
        <v>2763</v>
      </c>
      <c r="AH971" t="s">
        <v>16</v>
      </c>
      <c r="AI971" t="s">
        <v>35</v>
      </c>
      <c r="AJ971" s="1">
        <v>45490</v>
      </c>
      <c r="AK971" t="s">
        <v>17</v>
      </c>
      <c r="AL971" t="s">
        <v>18</v>
      </c>
      <c r="AM971">
        <v>75</v>
      </c>
      <c r="AN971">
        <v>60</v>
      </c>
      <c r="AO971" s="24" t="str">
        <f>INDEX('Step 2-12'!$Z:$Z,MATCH('Step 2-12'!$AH971,'Step 2-12'!$R:$R,0))</f>
        <v>Affiliate</v>
      </c>
      <c r="AP971" s="24" t="str">
        <f>INDEX('Step 2-12'!$V:$V,MATCH('Step 2-12'!$AH971,'Step 2-12'!$R:$R,0))</f>
        <v>Europe</v>
      </c>
      <c r="AQ971" s="24" t="str">
        <f>INDEX('Step 2-12'!$W:$W,MATCH('Step 2-12'!$AH971,'Step 2-12'!$R:$R,0))</f>
        <v>Retail</v>
      </c>
      <c r="AR971" s="24" t="str">
        <f>INDEX('Step 2-12'!$X:$X,MATCH('Step 2-12'!$AH971,'Step 2-12'!$R:$R,0))</f>
        <v>SMBs</v>
      </c>
      <c r="AS971" s="23" t="str">
        <f>INDEX('Step 2-12'!$AA:$AA,MATCH('Step 2-12'!$AH971,'Step 2-12'!$R:$R,0))</f>
        <v>Basic</v>
      </c>
      <c r="AT971" s="23" t="str">
        <f>INDEX('Step 2-12'!$AB:$AB,MATCH('Step 2-12'!$AH971,'Step 2-12'!$R:$R,0))</f>
        <v>Monthly</v>
      </c>
      <c r="AU971" s="23" t="str">
        <f>INDEX($J$20:$J$1603,MATCH($AH971,$B$20:$B$1603,0))</f>
        <v/>
      </c>
    </row>
    <row r="972" spans="1:47" x14ac:dyDescent="0.25">
      <c r="A972" t="s">
        <v>1083</v>
      </c>
      <c r="B972" t="s">
        <v>1082</v>
      </c>
      <c r="C972" t="s">
        <v>86</v>
      </c>
      <c r="D972" t="s">
        <v>18</v>
      </c>
      <c r="E972" s="1">
        <v>45394</v>
      </c>
      <c r="F972" s="1">
        <v>45424</v>
      </c>
      <c r="G972" t="s">
        <v>19</v>
      </c>
      <c r="H972">
        <v>315</v>
      </c>
      <c r="I972" s="23" t="str">
        <f>IF(AND(E972&lt;=EOMONTH('Step 1'!$C$7,0),F972&gt;='Step 1'!$C$7),"Yes","No")</f>
        <v>No</v>
      </c>
      <c r="J972" s="23" t="str">
        <f>IF(I972="Yes",IF(COUNTIFS($B$21:$B972,B972,$I$21:$I972,"Yes")=1,"Yes",""),"")</f>
        <v/>
      </c>
      <c r="K972" s="23" t="str">
        <f>IF(J972="Yes",IF(COUNTIFS($B:$B,B972,$F:$F,"&gt;="&amp;'Step 1'!$C$8)&gt;0,"Retained","Churned"),"")</f>
        <v/>
      </c>
      <c r="L972" s="24">
        <f>_xlfn.MINIFS($E:$E,$B:$B,B972)</f>
        <v>45363</v>
      </c>
      <c r="M972" s="24" t="str">
        <f>INDEX($C:$C,MATCH($L972,$E:$E,0))</f>
        <v>Pro</v>
      </c>
      <c r="N972" s="24" t="str">
        <f>INDEX($D:$D,MATCH($L972,$E:$E,0))</f>
        <v>Monthly</v>
      </c>
      <c r="O972" s="23" t="str">
        <f>INDEX('Step 2-12'!$W:$W,MATCH('Step 2-12'!$B972,'Step 2-12'!$R:$R,0))</f>
        <v>Tech</v>
      </c>
      <c r="P972" s="23" t="str">
        <f>INDEX('Step 2-12'!$Z:$Z,MATCH('Step 2-12'!$B972,'Step 2-12'!$R:$R,0))</f>
        <v>Affiliate</v>
      </c>
      <c r="AG972" t="s">
        <v>2764</v>
      </c>
      <c r="AH972" t="s">
        <v>16</v>
      </c>
      <c r="AI972" t="s">
        <v>36</v>
      </c>
      <c r="AJ972" s="1">
        <v>45521</v>
      </c>
      <c r="AK972" t="s">
        <v>17</v>
      </c>
      <c r="AL972" t="s">
        <v>18</v>
      </c>
      <c r="AM972">
        <v>75</v>
      </c>
      <c r="AN972">
        <v>60</v>
      </c>
      <c r="AO972" s="24" t="str">
        <f>INDEX('Step 2-12'!$Z:$Z,MATCH('Step 2-12'!$AH972,'Step 2-12'!$R:$R,0))</f>
        <v>Affiliate</v>
      </c>
      <c r="AP972" s="24" t="str">
        <f>INDEX('Step 2-12'!$V:$V,MATCH('Step 2-12'!$AH972,'Step 2-12'!$R:$R,0))</f>
        <v>Europe</v>
      </c>
      <c r="AQ972" s="24" t="str">
        <f>INDEX('Step 2-12'!$W:$W,MATCH('Step 2-12'!$AH972,'Step 2-12'!$R:$R,0))</f>
        <v>Retail</v>
      </c>
      <c r="AR972" s="24" t="str">
        <f>INDEX('Step 2-12'!$X:$X,MATCH('Step 2-12'!$AH972,'Step 2-12'!$R:$R,0))</f>
        <v>SMBs</v>
      </c>
      <c r="AS972" s="23" t="str">
        <f>INDEX('Step 2-12'!$AA:$AA,MATCH('Step 2-12'!$AH972,'Step 2-12'!$R:$R,0))</f>
        <v>Basic</v>
      </c>
      <c r="AT972" s="23" t="str">
        <f>INDEX('Step 2-12'!$AB:$AB,MATCH('Step 2-12'!$AH972,'Step 2-12'!$R:$R,0))</f>
        <v>Monthly</v>
      </c>
      <c r="AU972" s="23" t="str">
        <f>INDEX($J$20:$J$1603,MATCH($AH972,$B$20:$B$1603,0))</f>
        <v/>
      </c>
    </row>
    <row r="973" spans="1:47" x14ac:dyDescent="0.25">
      <c r="A973" t="s">
        <v>1084</v>
      </c>
      <c r="B973" t="s">
        <v>1082</v>
      </c>
      <c r="C973" t="s">
        <v>86</v>
      </c>
      <c r="D973" t="s">
        <v>18</v>
      </c>
      <c r="E973" s="1">
        <v>45425</v>
      </c>
      <c r="F973" s="1">
        <v>45455</v>
      </c>
      <c r="G973" t="s">
        <v>55</v>
      </c>
      <c r="H973">
        <v>315</v>
      </c>
      <c r="I973" s="23" t="str">
        <f>IF(AND(E973&lt;=EOMONTH('Step 1'!$C$7,0),F973&gt;='Step 1'!$C$7),"Yes","No")</f>
        <v>No</v>
      </c>
      <c r="J973" s="23" t="str">
        <f>IF(I973="Yes",IF(COUNTIFS($B$21:$B973,B973,$I$21:$I973,"Yes")=1,"Yes",""),"")</f>
        <v/>
      </c>
      <c r="K973" s="23" t="str">
        <f>IF(J973="Yes",IF(COUNTIFS($B:$B,B973,$F:$F,"&gt;="&amp;'Step 1'!$C$8)&gt;0,"Retained","Churned"),"")</f>
        <v/>
      </c>
      <c r="L973" s="24">
        <f>_xlfn.MINIFS($E:$E,$B:$B,B973)</f>
        <v>45363</v>
      </c>
      <c r="M973" s="24" t="str">
        <f>INDEX($C:$C,MATCH($L973,$E:$E,0))</f>
        <v>Pro</v>
      </c>
      <c r="N973" s="24" t="str">
        <f>INDEX($D:$D,MATCH($L973,$E:$E,0))</f>
        <v>Monthly</v>
      </c>
      <c r="O973" s="23" t="str">
        <f>INDEX('Step 2-12'!$W:$W,MATCH('Step 2-12'!$B973,'Step 2-12'!$R:$R,0))</f>
        <v>Tech</v>
      </c>
      <c r="P973" s="23" t="str">
        <f>INDEX('Step 2-12'!$Z:$Z,MATCH('Step 2-12'!$B973,'Step 2-12'!$R:$R,0))</f>
        <v>Affiliate</v>
      </c>
      <c r="AG973" t="s">
        <v>2765</v>
      </c>
      <c r="AH973" t="s">
        <v>16</v>
      </c>
      <c r="AI973" t="s">
        <v>37</v>
      </c>
      <c r="AJ973" s="1">
        <v>45552</v>
      </c>
      <c r="AK973" t="s">
        <v>17</v>
      </c>
      <c r="AL973" t="s">
        <v>18</v>
      </c>
      <c r="AM973">
        <v>75</v>
      </c>
      <c r="AN973">
        <v>60</v>
      </c>
      <c r="AO973" s="24" t="str">
        <f>INDEX('Step 2-12'!$Z:$Z,MATCH('Step 2-12'!$AH973,'Step 2-12'!$R:$R,0))</f>
        <v>Affiliate</v>
      </c>
      <c r="AP973" s="24" t="str">
        <f>INDEX('Step 2-12'!$V:$V,MATCH('Step 2-12'!$AH973,'Step 2-12'!$R:$R,0))</f>
        <v>Europe</v>
      </c>
      <c r="AQ973" s="24" t="str">
        <f>INDEX('Step 2-12'!$W:$W,MATCH('Step 2-12'!$AH973,'Step 2-12'!$R:$R,0))</f>
        <v>Retail</v>
      </c>
      <c r="AR973" s="24" t="str">
        <f>INDEX('Step 2-12'!$X:$X,MATCH('Step 2-12'!$AH973,'Step 2-12'!$R:$R,0))</f>
        <v>SMBs</v>
      </c>
      <c r="AS973" s="23" t="str">
        <f>INDEX('Step 2-12'!$AA:$AA,MATCH('Step 2-12'!$AH973,'Step 2-12'!$R:$R,0))</f>
        <v>Basic</v>
      </c>
      <c r="AT973" s="23" t="str">
        <f>INDEX('Step 2-12'!$AB:$AB,MATCH('Step 2-12'!$AH973,'Step 2-12'!$R:$R,0))</f>
        <v>Monthly</v>
      </c>
      <c r="AU973" s="23" t="str">
        <f>INDEX($J$20:$J$1603,MATCH($AH973,$B$20:$B$1603,0))</f>
        <v/>
      </c>
    </row>
    <row r="974" spans="1:47" x14ac:dyDescent="0.25">
      <c r="A974" t="s">
        <v>1085</v>
      </c>
      <c r="B974" t="s">
        <v>1082</v>
      </c>
      <c r="C974" t="s">
        <v>50</v>
      </c>
      <c r="D974" t="s">
        <v>18</v>
      </c>
      <c r="E974" s="1">
        <v>45456</v>
      </c>
      <c r="F974" s="1">
        <v>45486</v>
      </c>
      <c r="G974" t="s">
        <v>19</v>
      </c>
      <c r="H974">
        <v>135</v>
      </c>
      <c r="I974" s="23" t="str">
        <f>IF(AND(E974&lt;=EOMONTH('Step 1'!$C$7,0),F974&gt;='Step 1'!$C$7),"Yes","No")</f>
        <v>No</v>
      </c>
      <c r="J974" s="23" t="str">
        <f>IF(I974="Yes",IF(COUNTIFS($B$21:$B974,B974,$I$21:$I974,"Yes")=1,"Yes",""),"")</f>
        <v/>
      </c>
      <c r="K974" s="23" t="str">
        <f>IF(J974="Yes",IF(COUNTIFS($B:$B,B974,$F:$F,"&gt;="&amp;'Step 1'!$C$8)&gt;0,"Retained","Churned"),"")</f>
        <v/>
      </c>
      <c r="L974" s="24">
        <f>_xlfn.MINIFS($E:$E,$B:$B,B974)</f>
        <v>45363</v>
      </c>
      <c r="M974" s="24" t="str">
        <f>INDEX($C:$C,MATCH($L974,$E:$E,0))</f>
        <v>Pro</v>
      </c>
      <c r="N974" s="24" t="str">
        <f>INDEX($D:$D,MATCH($L974,$E:$E,0))</f>
        <v>Monthly</v>
      </c>
      <c r="O974" s="23" t="str">
        <f>INDEX('Step 2-12'!$W:$W,MATCH('Step 2-12'!$B974,'Step 2-12'!$R:$R,0))</f>
        <v>Tech</v>
      </c>
      <c r="P974" s="23" t="str">
        <f>INDEX('Step 2-12'!$Z:$Z,MATCH('Step 2-12'!$B974,'Step 2-12'!$R:$R,0))</f>
        <v>Affiliate</v>
      </c>
      <c r="AG974" t="s">
        <v>2766</v>
      </c>
      <c r="AH974" t="s">
        <v>16</v>
      </c>
      <c r="AI974" t="s">
        <v>37</v>
      </c>
      <c r="AJ974" s="1">
        <v>45582</v>
      </c>
      <c r="AK974" t="s">
        <v>17</v>
      </c>
      <c r="AL974" t="s">
        <v>18</v>
      </c>
      <c r="AM974">
        <v>75</v>
      </c>
      <c r="AN974">
        <v>60</v>
      </c>
      <c r="AO974" s="24" t="str">
        <f>INDEX('Step 2-12'!$Z:$Z,MATCH('Step 2-12'!$AH974,'Step 2-12'!$R:$R,0))</f>
        <v>Affiliate</v>
      </c>
      <c r="AP974" s="24" t="str">
        <f>INDEX('Step 2-12'!$V:$V,MATCH('Step 2-12'!$AH974,'Step 2-12'!$R:$R,0))</f>
        <v>Europe</v>
      </c>
      <c r="AQ974" s="24" t="str">
        <f>INDEX('Step 2-12'!$W:$W,MATCH('Step 2-12'!$AH974,'Step 2-12'!$R:$R,0))</f>
        <v>Retail</v>
      </c>
      <c r="AR974" s="24" t="str">
        <f>INDEX('Step 2-12'!$X:$X,MATCH('Step 2-12'!$AH974,'Step 2-12'!$R:$R,0))</f>
        <v>SMBs</v>
      </c>
      <c r="AS974" s="23" t="str">
        <f>INDEX('Step 2-12'!$AA:$AA,MATCH('Step 2-12'!$AH974,'Step 2-12'!$R:$R,0))</f>
        <v>Basic</v>
      </c>
      <c r="AT974" s="23" t="str">
        <f>INDEX('Step 2-12'!$AB:$AB,MATCH('Step 2-12'!$AH974,'Step 2-12'!$R:$R,0))</f>
        <v>Monthly</v>
      </c>
      <c r="AU974" s="23" t="str">
        <f>INDEX($J$20:$J$1603,MATCH($AH974,$B$20:$B$1603,0))</f>
        <v/>
      </c>
    </row>
    <row r="975" spans="1:47" x14ac:dyDescent="0.25">
      <c r="A975" t="s">
        <v>1086</v>
      </c>
      <c r="B975" t="s">
        <v>1082</v>
      </c>
      <c r="C975" t="s">
        <v>50</v>
      </c>
      <c r="D975" t="s">
        <v>18</v>
      </c>
      <c r="E975" s="1">
        <v>45487</v>
      </c>
      <c r="F975" s="1">
        <v>45517</v>
      </c>
      <c r="G975" t="s">
        <v>19</v>
      </c>
      <c r="H975">
        <v>135</v>
      </c>
      <c r="I975" s="23" t="str">
        <f>IF(AND(E975&lt;=EOMONTH('Step 1'!$C$7,0),F975&gt;='Step 1'!$C$7),"Yes","No")</f>
        <v>No</v>
      </c>
      <c r="J975" s="23" t="str">
        <f>IF(I975="Yes",IF(COUNTIFS($B$21:$B975,B975,$I$21:$I975,"Yes")=1,"Yes",""),"")</f>
        <v/>
      </c>
      <c r="K975" s="23" t="str">
        <f>IF(J975="Yes",IF(COUNTIFS($B:$B,B975,$F:$F,"&gt;="&amp;'Step 1'!$C$8)&gt;0,"Retained","Churned"),"")</f>
        <v/>
      </c>
      <c r="L975" s="24">
        <f>_xlfn.MINIFS($E:$E,$B:$B,B975)</f>
        <v>45363</v>
      </c>
      <c r="M975" s="24" t="str">
        <f>INDEX($C:$C,MATCH($L975,$E:$E,0))</f>
        <v>Pro</v>
      </c>
      <c r="N975" s="24" t="str">
        <f>INDEX($D:$D,MATCH($L975,$E:$E,0))</f>
        <v>Monthly</v>
      </c>
      <c r="O975" s="23" t="str">
        <f>INDEX('Step 2-12'!$W:$W,MATCH('Step 2-12'!$B975,'Step 2-12'!$R:$R,0))</f>
        <v>Tech</v>
      </c>
      <c r="P975" s="23" t="str">
        <f>INDEX('Step 2-12'!$Z:$Z,MATCH('Step 2-12'!$B975,'Step 2-12'!$R:$R,0))</f>
        <v>Affiliate</v>
      </c>
      <c r="AG975" t="s">
        <v>2767</v>
      </c>
      <c r="AH975" t="s">
        <v>16</v>
      </c>
      <c r="AI975" t="s">
        <v>38</v>
      </c>
      <c r="AJ975" s="1">
        <v>45583</v>
      </c>
      <c r="AK975" t="s">
        <v>17</v>
      </c>
      <c r="AL975" t="s">
        <v>18</v>
      </c>
      <c r="AM975">
        <v>75</v>
      </c>
      <c r="AN975">
        <v>60</v>
      </c>
      <c r="AO975" s="24" t="str">
        <f>INDEX('Step 2-12'!$Z:$Z,MATCH('Step 2-12'!$AH975,'Step 2-12'!$R:$R,0))</f>
        <v>Affiliate</v>
      </c>
      <c r="AP975" s="24" t="str">
        <f>INDEX('Step 2-12'!$V:$V,MATCH('Step 2-12'!$AH975,'Step 2-12'!$R:$R,0))</f>
        <v>Europe</v>
      </c>
      <c r="AQ975" s="24" t="str">
        <f>INDEX('Step 2-12'!$W:$W,MATCH('Step 2-12'!$AH975,'Step 2-12'!$R:$R,0))</f>
        <v>Retail</v>
      </c>
      <c r="AR975" s="24" t="str">
        <f>INDEX('Step 2-12'!$X:$X,MATCH('Step 2-12'!$AH975,'Step 2-12'!$R:$R,0))</f>
        <v>SMBs</v>
      </c>
      <c r="AS975" s="23" t="str">
        <f>INDEX('Step 2-12'!$AA:$AA,MATCH('Step 2-12'!$AH975,'Step 2-12'!$R:$R,0))</f>
        <v>Basic</v>
      </c>
      <c r="AT975" s="23" t="str">
        <f>INDEX('Step 2-12'!$AB:$AB,MATCH('Step 2-12'!$AH975,'Step 2-12'!$R:$R,0))</f>
        <v>Monthly</v>
      </c>
      <c r="AU975" s="23" t="str">
        <f>INDEX($J$20:$J$1603,MATCH($AH975,$B$20:$B$1603,0))</f>
        <v/>
      </c>
    </row>
    <row r="976" spans="1:47" x14ac:dyDescent="0.25">
      <c r="A976" t="s">
        <v>1087</v>
      </c>
      <c r="B976" t="s">
        <v>1082</v>
      </c>
      <c r="C976" t="s">
        <v>50</v>
      </c>
      <c r="D976" t="s">
        <v>18</v>
      </c>
      <c r="E976" s="1">
        <v>45518</v>
      </c>
      <c r="F976" s="1">
        <v>45548</v>
      </c>
      <c r="G976" t="s">
        <v>19</v>
      </c>
      <c r="H976">
        <v>135</v>
      </c>
      <c r="I976" s="23" t="str">
        <f>IF(AND(E976&lt;=EOMONTH('Step 1'!$C$7,0),F976&gt;='Step 1'!$C$7),"Yes","No")</f>
        <v>No</v>
      </c>
      <c r="J976" s="23" t="str">
        <f>IF(I976="Yes",IF(COUNTIFS($B$21:$B976,B976,$I$21:$I976,"Yes")=1,"Yes",""),"")</f>
        <v/>
      </c>
      <c r="K976" s="23" t="str">
        <f>IF(J976="Yes",IF(COUNTIFS($B:$B,B976,$F:$F,"&gt;="&amp;'Step 1'!$C$8)&gt;0,"Retained","Churned"),"")</f>
        <v/>
      </c>
      <c r="L976" s="24">
        <f>_xlfn.MINIFS($E:$E,$B:$B,B976)</f>
        <v>45363</v>
      </c>
      <c r="M976" s="24" t="str">
        <f>INDEX($C:$C,MATCH($L976,$E:$E,0))</f>
        <v>Pro</v>
      </c>
      <c r="N976" s="24" t="str">
        <f>INDEX($D:$D,MATCH($L976,$E:$E,0))</f>
        <v>Monthly</v>
      </c>
      <c r="O976" s="23" t="str">
        <f>INDEX('Step 2-12'!$W:$W,MATCH('Step 2-12'!$B976,'Step 2-12'!$R:$R,0))</f>
        <v>Tech</v>
      </c>
      <c r="P976" s="23" t="str">
        <f>INDEX('Step 2-12'!$Z:$Z,MATCH('Step 2-12'!$B976,'Step 2-12'!$R:$R,0))</f>
        <v>Affiliate</v>
      </c>
      <c r="AG976" t="s">
        <v>2768</v>
      </c>
      <c r="AH976" t="s">
        <v>16</v>
      </c>
      <c r="AI976" t="s">
        <v>39</v>
      </c>
      <c r="AJ976" s="1">
        <v>45614</v>
      </c>
      <c r="AK976" t="s">
        <v>17</v>
      </c>
      <c r="AL976" t="s">
        <v>18</v>
      </c>
      <c r="AM976">
        <v>75</v>
      </c>
      <c r="AN976">
        <v>60</v>
      </c>
      <c r="AO976" s="24" t="str">
        <f>INDEX('Step 2-12'!$Z:$Z,MATCH('Step 2-12'!$AH976,'Step 2-12'!$R:$R,0))</f>
        <v>Affiliate</v>
      </c>
      <c r="AP976" s="24" t="str">
        <f>INDEX('Step 2-12'!$V:$V,MATCH('Step 2-12'!$AH976,'Step 2-12'!$R:$R,0))</f>
        <v>Europe</v>
      </c>
      <c r="AQ976" s="24" t="str">
        <f>INDEX('Step 2-12'!$W:$W,MATCH('Step 2-12'!$AH976,'Step 2-12'!$R:$R,0))</f>
        <v>Retail</v>
      </c>
      <c r="AR976" s="24" t="str">
        <f>INDEX('Step 2-12'!$X:$X,MATCH('Step 2-12'!$AH976,'Step 2-12'!$R:$R,0))</f>
        <v>SMBs</v>
      </c>
      <c r="AS976" s="23" t="str">
        <f>INDEX('Step 2-12'!$AA:$AA,MATCH('Step 2-12'!$AH976,'Step 2-12'!$R:$R,0))</f>
        <v>Basic</v>
      </c>
      <c r="AT976" s="23" t="str">
        <f>INDEX('Step 2-12'!$AB:$AB,MATCH('Step 2-12'!$AH976,'Step 2-12'!$R:$R,0))</f>
        <v>Monthly</v>
      </c>
      <c r="AU976" s="23" t="str">
        <f>INDEX($J$20:$J$1603,MATCH($AH976,$B$20:$B$1603,0))</f>
        <v/>
      </c>
    </row>
    <row r="977" spans="1:47" x14ac:dyDescent="0.25">
      <c r="A977" t="s">
        <v>1088</v>
      </c>
      <c r="B977" t="s">
        <v>1082</v>
      </c>
      <c r="C977" t="s">
        <v>50</v>
      </c>
      <c r="D977" t="s">
        <v>18</v>
      </c>
      <c r="E977" s="1">
        <v>45549</v>
      </c>
      <c r="F977" s="1">
        <v>45579</v>
      </c>
      <c r="G977" t="s">
        <v>19</v>
      </c>
      <c r="H977">
        <v>135</v>
      </c>
      <c r="I977" s="23" t="str">
        <f>IF(AND(E977&lt;=EOMONTH('Step 1'!$C$7,0),F977&gt;='Step 1'!$C$7),"Yes","No")</f>
        <v>No</v>
      </c>
      <c r="J977" s="23" t="str">
        <f>IF(I977="Yes",IF(COUNTIFS($B$21:$B977,B977,$I$21:$I977,"Yes")=1,"Yes",""),"")</f>
        <v/>
      </c>
      <c r="K977" s="23" t="str">
        <f>IF(J977="Yes",IF(COUNTIFS($B:$B,B977,$F:$F,"&gt;="&amp;'Step 1'!$C$8)&gt;0,"Retained","Churned"),"")</f>
        <v/>
      </c>
      <c r="L977" s="24">
        <f>_xlfn.MINIFS($E:$E,$B:$B,B977)</f>
        <v>45363</v>
      </c>
      <c r="M977" s="24" t="str">
        <f>INDEX($C:$C,MATCH($L977,$E:$E,0))</f>
        <v>Pro</v>
      </c>
      <c r="N977" s="24" t="str">
        <f>INDEX($D:$D,MATCH($L977,$E:$E,0))</f>
        <v>Monthly</v>
      </c>
      <c r="O977" s="23" t="str">
        <f>INDEX('Step 2-12'!$W:$W,MATCH('Step 2-12'!$B977,'Step 2-12'!$R:$R,0))</f>
        <v>Tech</v>
      </c>
      <c r="P977" s="23" t="str">
        <f>INDEX('Step 2-12'!$Z:$Z,MATCH('Step 2-12'!$B977,'Step 2-12'!$R:$R,0))</f>
        <v>Affiliate</v>
      </c>
      <c r="AG977" t="s">
        <v>2769</v>
      </c>
      <c r="AH977" t="s">
        <v>16</v>
      </c>
      <c r="AI977" t="s">
        <v>39</v>
      </c>
      <c r="AJ977" s="1">
        <v>45644</v>
      </c>
      <c r="AK977" t="s">
        <v>17</v>
      </c>
      <c r="AL977" t="s">
        <v>18</v>
      </c>
      <c r="AM977">
        <v>75</v>
      </c>
      <c r="AN977">
        <v>60</v>
      </c>
      <c r="AO977" s="24" t="str">
        <f>INDEX('Step 2-12'!$Z:$Z,MATCH('Step 2-12'!$AH977,'Step 2-12'!$R:$R,0))</f>
        <v>Affiliate</v>
      </c>
      <c r="AP977" s="24" t="str">
        <f>INDEX('Step 2-12'!$V:$V,MATCH('Step 2-12'!$AH977,'Step 2-12'!$R:$R,0))</f>
        <v>Europe</v>
      </c>
      <c r="AQ977" s="24" t="str">
        <f>INDEX('Step 2-12'!$W:$W,MATCH('Step 2-12'!$AH977,'Step 2-12'!$R:$R,0))</f>
        <v>Retail</v>
      </c>
      <c r="AR977" s="24" t="str">
        <f>INDEX('Step 2-12'!$X:$X,MATCH('Step 2-12'!$AH977,'Step 2-12'!$R:$R,0))</f>
        <v>SMBs</v>
      </c>
      <c r="AS977" s="23" t="str">
        <f>INDEX('Step 2-12'!$AA:$AA,MATCH('Step 2-12'!$AH977,'Step 2-12'!$R:$R,0))</f>
        <v>Basic</v>
      </c>
      <c r="AT977" s="23" t="str">
        <f>INDEX('Step 2-12'!$AB:$AB,MATCH('Step 2-12'!$AH977,'Step 2-12'!$R:$R,0))</f>
        <v>Monthly</v>
      </c>
      <c r="AU977" s="23" t="str">
        <f>INDEX($J$20:$J$1603,MATCH($AH977,$B$20:$B$1603,0))</f>
        <v/>
      </c>
    </row>
    <row r="978" spans="1:47" x14ac:dyDescent="0.25">
      <c r="A978" t="s">
        <v>1089</v>
      </c>
      <c r="B978" t="s">
        <v>1082</v>
      </c>
      <c r="C978" t="s">
        <v>50</v>
      </c>
      <c r="D978" t="s">
        <v>18</v>
      </c>
      <c r="E978" s="1">
        <v>45580</v>
      </c>
      <c r="F978" s="1">
        <v>45610</v>
      </c>
      <c r="G978" t="s">
        <v>19</v>
      </c>
      <c r="H978">
        <v>135</v>
      </c>
      <c r="I978" s="23" t="str">
        <f>IF(AND(E978&lt;=EOMONTH('Step 1'!$C$7,0),F978&gt;='Step 1'!$C$7),"Yes","No")</f>
        <v>No</v>
      </c>
      <c r="J978" s="23" t="str">
        <f>IF(I978="Yes",IF(COUNTIFS($B$21:$B978,B978,$I$21:$I978,"Yes")=1,"Yes",""),"")</f>
        <v/>
      </c>
      <c r="K978" s="23" t="str">
        <f>IF(J978="Yes",IF(COUNTIFS($B:$B,B978,$F:$F,"&gt;="&amp;'Step 1'!$C$8)&gt;0,"Retained","Churned"),"")</f>
        <v/>
      </c>
      <c r="L978" s="24">
        <f>_xlfn.MINIFS($E:$E,$B:$B,B978)</f>
        <v>45363</v>
      </c>
      <c r="M978" s="24" t="str">
        <f>INDEX($C:$C,MATCH($L978,$E:$E,0))</f>
        <v>Pro</v>
      </c>
      <c r="N978" s="24" t="str">
        <f>INDEX($D:$D,MATCH($L978,$E:$E,0))</f>
        <v>Monthly</v>
      </c>
      <c r="O978" s="23" t="str">
        <f>INDEX('Step 2-12'!$W:$W,MATCH('Step 2-12'!$B978,'Step 2-12'!$R:$R,0))</f>
        <v>Tech</v>
      </c>
      <c r="P978" s="23" t="str">
        <f>INDEX('Step 2-12'!$Z:$Z,MATCH('Step 2-12'!$B978,'Step 2-12'!$R:$R,0))</f>
        <v>Affiliate</v>
      </c>
      <c r="AG978" t="s">
        <v>2770</v>
      </c>
      <c r="AH978" t="s">
        <v>16</v>
      </c>
      <c r="AI978" t="s">
        <v>40</v>
      </c>
      <c r="AJ978" s="1">
        <v>45645</v>
      </c>
      <c r="AK978" t="s">
        <v>17</v>
      </c>
      <c r="AL978" t="s">
        <v>18</v>
      </c>
      <c r="AM978">
        <v>75</v>
      </c>
      <c r="AN978">
        <v>60</v>
      </c>
      <c r="AO978" s="24" t="str">
        <f>INDEX('Step 2-12'!$Z:$Z,MATCH('Step 2-12'!$AH978,'Step 2-12'!$R:$R,0))</f>
        <v>Affiliate</v>
      </c>
      <c r="AP978" s="24" t="str">
        <f>INDEX('Step 2-12'!$V:$V,MATCH('Step 2-12'!$AH978,'Step 2-12'!$R:$R,0))</f>
        <v>Europe</v>
      </c>
      <c r="AQ978" s="24" t="str">
        <f>INDEX('Step 2-12'!$W:$W,MATCH('Step 2-12'!$AH978,'Step 2-12'!$R:$R,0))</f>
        <v>Retail</v>
      </c>
      <c r="AR978" s="24" t="str">
        <f>INDEX('Step 2-12'!$X:$X,MATCH('Step 2-12'!$AH978,'Step 2-12'!$R:$R,0))</f>
        <v>SMBs</v>
      </c>
      <c r="AS978" s="23" t="str">
        <f>INDEX('Step 2-12'!$AA:$AA,MATCH('Step 2-12'!$AH978,'Step 2-12'!$R:$R,0))</f>
        <v>Basic</v>
      </c>
      <c r="AT978" s="23" t="str">
        <f>INDEX('Step 2-12'!$AB:$AB,MATCH('Step 2-12'!$AH978,'Step 2-12'!$R:$R,0))</f>
        <v>Monthly</v>
      </c>
      <c r="AU978" s="23" t="str">
        <f>INDEX($J$20:$J$1603,MATCH($AH978,$B$20:$B$1603,0))</f>
        <v/>
      </c>
    </row>
    <row r="979" spans="1:47" x14ac:dyDescent="0.25">
      <c r="A979" t="s">
        <v>1090</v>
      </c>
      <c r="B979" t="s">
        <v>1082</v>
      </c>
      <c r="C979" t="s">
        <v>50</v>
      </c>
      <c r="D979" t="s">
        <v>18</v>
      </c>
      <c r="E979" s="1">
        <v>45611</v>
      </c>
      <c r="F979" s="1">
        <v>45641</v>
      </c>
      <c r="G979" t="s">
        <v>19</v>
      </c>
      <c r="H979">
        <v>135</v>
      </c>
      <c r="I979" s="23" t="str">
        <f>IF(AND(E979&lt;=EOMONTH('Step 1'!$C$7,0),F979&gt;='Step 1'!$C$7),"Yes","No")</f>
        <v>No</v>
      </c>
      <c r="J979" s="23" t="str">
        <f>IF(I979="Yes",IF(COUNTIFS($B$21:$B979,B979,$I$21:$I979,"Yes")=1,"Yes",""),"")</f>
        <v/>
      </c>
      <c r="K979" s="23" t="str">
        <f>IF(J979="Yes",IF(COUNTIFS($B:$B,B979,$F:$F,"&gt;="&amp;'Step 1'!$C$8)&gt;0,"Retained","Churned"),"")</f>
        <v/>
      </c>
      <c r="L979" s="24">
        <f>_xlfn.MINIFS($E:$E,$B:$B,B979)</f>
        <v>45363</v>
      </c>
      <c r="M979" s="24" t="str">
        <f>INDEX($C:$C,MATCH($L979,$E:$E,0))</f>
        <v>Pro</v>
      </c>
      <c r="N979" s="24" t="str">
        <f>INDEX($D:$D,MATCH($L979,$E:$E,0))</f>
        <v>Monthly</v>
      </c>
      <c r="O979" s="23" t="str">
        <f>INDEX('Step 2-12'!$W:$W,MATCH('Step 2-12'!$B979,'Step 2-12'!$R:$R,0))</f>
        <v>Tech</v>
      </c>
      <c r="P979" s="23" t="str">
        <f>INDEX('Step 2-12'!$Z:$Z,MATCH('Step 2-12'!$B979,'Step 2-12'!$R:$R,0))</f>
        <v>Affiliate</v>
      </c>
      <c r="AG979" t="s">
        <v>2771</v>
      </c>
      <c r="AH979" t="s">
        <v>508</v>
      </c>
      <c r="AI979" t="s">
        <v>507</v>
      </c>
      <c r="AJ979" s="1">
        <v>44612</v>
      </c>
      <c r="AK979" t="s">
        <v>86</v>
      </c>
      <c r="AL979" t="s">
        <v>51</v>
      </c>
      <c r="AM979">
        <v>3600</v>
      </c>
      <c r="AN979">
        <v>3060</v>
      </c>
      <c r="AO979" s="24" t="str">
        <f>INDEX('Step 2-12'!$Z:$Z,MATCH('Step 2-12'!$AH979,'Step 2-12'!$R:$R,0))</f>
        <v>Paid Search</v>
      </c>
      <c r="AP979" s="24" t="str">
        <f>INDEX('Step 2-12'!$V:$V,MATCH('Step 2-12'!$AH979,'Step 2-12'!$R:$R,0))</f>
        <v>Asia-Pacific</v>
      </c>
      <c r="AQ979" s="24" t="str">
        <f>INDEX('Step 2-12'!$W:$W,MATCH('Step 2-12'!$AH979,'Step 2-12'!$R:$R,0))</f>
        <v>Tech</v>
      </c>
      <c r="AR979" s="24" t="str">
        <f>INDEX('Step 2-12'!$X:$X,MATCH('Step 2-12'!$AH979,'Step 2-12'!$R:$R,0))</f>
        <v>Enterprise</v>
      </c>
      <c r="AS979" s="23" t="str">
        <f>INDEX('Step 2-12'!$AA:$AA,MATCH('Step 2-12'!$AH979,'Step 2-12'!$R:$R,0))</f>
        <v>Enterprise</v>
      </c>
      <c r="AT979" s="23" t="str">
        <f>INDEX('Step 2-12'!$AB:$AB,MATCH('Step 2-12'!$AH979,'Step 2-12'!$R:$R,0))</f>
        <v>Annual</v>
      </c>
      <c r="AU979" s="23" t="str">
        <f>INDEX($J$20:$J$1603,MATCH($AH979,$B$20:$B$1603,0))</f>
        <v>Yes</v>
      </c>
    </row>
    <row r="980" spans="1:47" x14ac:dyDescent="0.25">
      <c r="A980" t="s">
        <v>1091</v>
      </c>
      <c r="B980" t="s">
        <v>1082</v>
      </c>
      <c r="C980" t="s">
        <v>50</v>
      </c>
      <c r="D980" t="s">
        <v>18</v>
      </c>
      <c r="E980" s="1">
        <v>45642</v>
      </c>
      <c r="F980" s="1">
        <v>45658</v>
      </c>
      <c r="G980" t="s">
        <v>19</v>
      </c>
      <c r="H980">
        <v>135</v>
      </c>
      <c r="I980" s="23" t="str">
        <f>IF(AND(E980&lt;=EOMONTH('Step 1'!$C$7,0),F980&gt;='Step 1'!$C$7),"Yes","No")</f>
        <v>No</v>
      </c>
      <c r="J980" s="23" t="str">
        <f>IF(I980="Yes",IF(COUNTIFS($B$21:$B980,B980,$I$21:$I980,"Yes")=1,"Yes",""),"")</f>
        <v/>
      </c>
      <c r="K980" s="23" t="str">
        <f>IF(J980="Yes",IF(COUNTIFS($B:$B,B980,$F:$F,"&gt;="&amp;'Step 1'!$C$8)&gt;0,"Retained","Churned"),"")</f>
        <v/>
      </c>
      <c r="L980" s="24">
        <f>_xlfn.MINIFS($E:$E,$B:$B,B980)</f>
        <v>45363</v>
      </c>
      <c r="M980" s="24" t="str">
        <f>INDEX($C:$C,MATCH($L980,$E:$E,0))</f>
        <v>Pro</v>
      </c>
      <c r="N980" s="24" t="str">
        <f>INDEX($D:$D,MATCH($L980,$E:$E,0))</f>
        <v>Monthly</v>
      </c>
      <c r="O980" s="23" t="str">
        <f>INDEX('Step 2-12'!$W:$W,MATCH('Step 2-12'!$B980,'Step 2-12'!$R:$R,0))</f>
        <v>Tech</v>
      </c>
      <c r="P980" s="23" t="str">
        <f>INDEX('Step 2-12'!$Z:$Z,MATCH('Step 2-12'!$B980,'Step 2-12'!$R:$R,0))</f>
        <v>Affiliate</v>
      </c>
      <c r="AG980" t="s">
        <v>2772</v>
      </c>
      <c r="AH980" t="s">
        <v>508</v>
      </c>
      <c r="AI980" t="s">
        <v>507</v>
      </c>
      <c r="AJ980" s="1">
        <v>44977</v>
      </c>
      <c r="AK980" t="s">
        <v>86</v>
      </c>
      <c r="AL980" t="s">
        <v>51</v>
      </c>
      <c r="AM980">
        <v>3600</v>
      </c>
      <c r="AN980">
        <v>3060</v>
      </c>
      <c r="AO980" s="24" t="str">
        <f>INDEX('Step 2-12'!$Z:$Z,MATCH('Step 2-12'!$AH980,'Step 2-12'!$R:$R,0))</f>
        <v>Paid Search</v>
      </c>
      <c r="AP980" s="24" t="str">
        <f>INDEX('Step 2-12'!$V:$V,MATCH('Step 2-12'!$AH980,'Step 2-12'!$R:$R,0))</f>
        <v>Asia-Pacific</v>
      </c>
      <c r="AQ980" s="24" t="str">
        <f>INDEX('Step 2-12'!$W:$W,MATCH('Step 2-12'!$AH980,'Step 2-12'!$R:$R,0))</f>
        <v>Tech</v>
      </c>
      <c r="AR980" s="24" t="str">
        <f>INDEX('Step 2-12'!$X:$X,MATCH('Step 2-12'!$AH980,'Step 2-12'!$R:$R,0))</f>
        <v>Enterprise</v>
      </c>
      <c r="AS980" s="23" t="str">
        <f>INDEX('Step 2-12'!$AA:$AA,MATCH('Step 2-12'!$AH980,'Step 2-12'!$R:$R,0))</f>
        <v>Enterprise</v>
      </c>
      <c r="AT980" s="23" t="str">
        <f>INDEX('Step 2-12'!$AB:$AB,MATCH('Step 2-12'!$AH980,'Step 2-12'!$R:$R,0))</f>
        <v>Annual</v>
      </c>
      <c r="AU980" s="23" t="str">
        <f>INDEX($J$20:$J$1603,MATCH($AH980,$B$20:$B$1603,0))</f>
        <v>Yes</v>
      </c>
    </row>
    <row r="981" spans="1:47" x14ac:dyDescent="0.25">
      <c r="A981" t="s">
        <v>1092</v>
      </c>
      <c r="B981" t="s">
        <v>1093</v>
      </c>
      <c r="C981" t="s">
        <v>50</v>
      </c>
      <c r="D981" t="s">
        <v>51</v>
      </c>
      <c r="E981" s="1">
        <v>45445</v>
      </c>
      <c r="F981" s="1">
        <v>45658</v>
      </c>
      <c r="G981" t="s">
        <v>19</v>
      </c>
      <c r="H981">
        <v>120</v>
      </c>
      <c r="I981" s="23" t="str">
        <f>IF(AND(E981&lt;=EOMONTH('Step 1'!$C$7,0),F981&gt;='Step 1'!$C$7),"Yes","No")</f>
        <v>No</v>
      </c>
      <c r="J981" s="23" t="str">
        <f>IF(I981="Yes",IF(COUNTIFS($B$21:$B981,B981,$I$21:$I981,"Yes")=1,"Yes",""),"")</f>
        <v/>
      </c>
      <c r="K981" s="23" t="str">
        <f>IF(J981="Yes",IF(COUNTIFS($B:$B,B981,$F:$F,"&gt;="&amp;'Step 1'!$C$8)&gt;0,"Retained","Churned"),"")</f>
        <v/>
      </c>
      <c r="L981" s="24">
        <f>_xlfn.MINIFS($E:$E,$B:$B,B981)</f>
        <v>45445</v>
      </c>
      <c r="M981" s="24" t="str">
        <f>INDEX($C:$C,MATCH($L981,$E:$E,0))</f>
        <v>Basic</v>
      </c>
      <c r="N981" s="24" t="str">
        <f>INDEX($D:$D,MATCH($L981,$E:$E,0))</f>
        <v>Monthly</v>
      </c>
      <c r="O981" s="23" t="str">
        <f>INDEX('Step 2-12'!$W:$W,MATCH('Step 2-12'!$B981,'Step 2-12'!$R:$R,0))</f>
        <v>Tech</v>
      </c>
      <c r="P981" s="23" t="str">
        <f>INDEX('Step 2-12'!$Z:$Z,MATCH('Step 2-12'!$B981,'Step 2-12'!$R:$R,0))</f>
        <v>Paid Search</v>
      </c>
      <c r="AG981" t="s">
        <v>2773</v>
      </c>
      <c r="AH981" t="s">
        <v>508</v>
      </c>
      <c r="AI981" t="s">
        <v>509</v>
      </c>
      <c r="AJ981" s="1">
        <v>44978</v>
      </c>
      <c r="AK981" t="s">
        <v>86</v>
      </c>
      <c r="AL981" t="s">
        <v>51</v>
      </c>
      <c r="AM981">
        <v>3600</v>
      </c>
      <c r="AN981">
        <v>3060</v>
      </c>
      <c r="AO981" s="24" t="str">
        <f>INDEX('Step 2-12'!$Z:$Z,MATCH('Step 2-12'!$AH981,'Step 2-12'!$R:$R,0))</f>
        <v>Paid Search</v>
      </c>
      <c r="AP981" s="24" t="str">
        <f>INDEX('Step 2-12'!$V:$V,MATCH('Step 2-12'!$AH981,'Step 2-12'!$R:$R,0))</f>
        <v>Asia-Pacific</v>
      </c>
      <c r="AQ981" s="24" t="str">
        <f>INDEX('Step 2-12'!$W:$W,MATCH('Step 2-12'!$AH981,'Step 2-12'!$R:$R,0))</f>
        <v>Tech</v>
      </c>
      <c r="AR981" s="24" t="str">
        <f>INDEX('Step 2-12'!$X:$X,MATCH('Step 2-12'!$AH981,'Step 2-12'!$R:$R,0))</f>
        <v>Enterprise</v>
      </c>
      <c r="AS981" s="23" t="str">
        <f>INDEX('Step 2-12'!$AA:$AA,MATCH('Step 2-12'!$AH981,'Step 2-12'!$R:$R,0))</f>
        <v>Enterprise</v>
      </c>
      <c r="AT981" s="23" t="str">
        <f>INDEX('Step 2-12'!$AB:$AB,MATCH('Step 2-12'!$AH981,'Step 2-12'!$R:$R,0))</f>
        <v>Annual</v>
      </c>
      <c r="AU981" s="23" t="str">
        <f>INDEX($J$20:$J$1603,MATCH($AH981,$B$20:$B$1603,0))</f>
        <v>Yes</v>
      </c>
    </row>
    <row r="982" spans="1:47" x14ac:dyDescent="0.25">
      <c r="A982" t="s">
        <v>1094</v>
      </c>
      <c r="B982" t="s">
        <v>1095</v>
      </c>
      <c r="C982" t="s">
        <v>17</v>
      </c>
      <c r="D982" t="s">
        <v>18</v>
      </c>
      <c r="E982" s="1">
        <v>44625</v>
      </c>
      <c r="F982" s="1">
        <v>44642</v>
      </c>
      <c r="G982" t="s">
        <v>47</v>
      </c>
      <c r="H982">
        <v>75</v>
      </c>
      <c r="I982" s="23" t="str">
        <f>IF(AND(E982&lt;=EOMONTH('Step 1'!$C$7,0),F982&gt;='Step 1'!$C$7),"Yes","No")</f>
        <v>No</v>
      </c>
      <c r="J982" s="23" t="str">
        <f>IF(I982="Yes",IF(COUNTIFS($B$21:$B982,B982,$I$21:$I982,"Yes")=1,"Yes",""),"")</f>
        <v/>
      </c>
      <c r="K982" s="23" t="str">
        <f>IF(J982="Yes",IF(COUNTIFS($B:$B,B982,$F:$F,"&gt;="&amp;'Step 1'!$C$8)&gt;0,"Retained","Churned"),"")</f>
        <v/>
      </c>
      <c r="L982" s="24">
        <f>_xlfn.MINIFS($E:$E,$B:$B,B982)</f>
        <v>44625</v>
      </c>
      <c r="M982" s="24" t="str">
        <f>INDEX($C:$C,MATCH($L982,$E:$E,0))</f>
        <v>Basic</v>
      </c>
      <c r="N982" s="24" t="str">
        <f>INDEX($D:$D,MATCH($L982,$E:$E,0))</f>
        <v>Monthly</v>
      </c>
      <c r="O982" s="23" t="str">
        <f>INDEX('Step 2-12'!$W:$W,MATCH('Step 2-12'!$B982,'Step 2-12'!$R:$R,0))</f>
        <v>Healthcare</v>
      </c>
      <c r="P982" s="23" t="str">
        <f>INDEX('Step 2-12'!$Z:$Z,MATCH('Step 2-12'!$B982,'Step 2-12'!$R:$R,0))</f>
        <v>Paid Search</v>
      </c>
      <c r="AG982" t="s">
        <v>2774</v>
      </c>
      <c r="AH982" t="s">
        <v>508</v>
      </c>
      <c r="AI982" t="s">
        <v>509</v>
      </c>
      <c r="AJ982" s="1">
        <v>45343</v>
      </c>
      <c r="AK982" t="s">
        <v>86</v>
      </c>
      <c r="AL982" t="s">
        <v>51</v>
      </c>
      <c r="AM982">
        <v>3600</v>
      </c>
      <c r="AN982">
        <v>3060</v>
      </c>
      <c r="AO982" s="24" t="str">
        <f>INDEX('Step 2-12'!$Z:$Z,MATCH('Step 2-12'!$AH982,'Step 2-12'!$R:$R,0))</f>
        <v>Paid Search</v>
      </c>
      <c r="AP982" s="24" t="str">
        <f>INDEX('Step 2-12'!$V:$V,MATCH('Step 2-12'!$AH982,'Step 2-12'!$R:$R,0))</f>
        <v>Asia-Pacific</v>
      </c>
      <c r="AQ982" s="24" t="str">
        <f>INDEX('Step 2-12'!$W:$W,MATCH('Step 2-12'!$AH982,'Step 2-12'!$R:$R,0))</f>
        <v>Tech</v>
      </c>
      <c r="AR982" s="24" t="str">
        <f>INDEX('Step 2-12'!$X:$X,MATCH('Step 2-12'!$AH982,'Step 2-12'!$R:$R,0))</f>
        <v>Enterprise</v>
      </c>
      <c r="AS982" s="23" t="str">
        <f>INDEX('Step 2-12'!$AA:$AA,MATCH('Step 2-12'!$AH982,'Step 2-12'!$R:$R,0))</f>
        <v>Enterprise</v>
      </c>
      <c r="AT982" s="23" t="str">
        <f>INDEX('Step 2-12'!$AB:$AB,MATCH('Step 2-12'!$AH982,'Step 2-12'!$R:$R,0))</f>
        <v>Annual</v>
      </c>
      <c r="AU982" s="23" t="str">
        <f>INDEX($J$20:$J$1603,MATCH($AH982,$B$20:$B$1603,0))</f>
        <v>Yes</v>
      </c>
    </row>
    <row r="983" spans="1:47" x14ac:dyDescent="0.25">
      <c r="A983" t="s">
        <v>1096</v>
      </c>
      <c r="B983" t="s">
        <v>1097</v>
      </c>
      <c r="C983" t="s">
        <v>17</v>
      </c>
      <c r="D983" t="s">
        <v>51</v>
      </c>
      <c r="E983" s="1">
        <v>45505</v>
      </c>
      <c r="F983" s="1">
        <v>45658</v>
      </c>
      <c r="G983" t="s">
        <v>19</v>
      </c>
      <c r="H983">
        <v>50</v>
      </c>
      <c r="I983" s="23" t="str">
        <f>IF(AND(E983&lt;=EOMONTH('Step 1'!$C$7,0),F983&gt;='Step 1'!$C$7),"Yes","No")</f>
        <v>No</v>
      </c>
      <c r="J983" s="23" t="str">
        <f>IF(I983="Yes",IF(COUNTIFS($B$21:$B983,B983,$I$21:$I983,"Yes")=1,"Yes",""),"")</f>
        <v/>
      </c>
      <c r="K983" s="23" t="str">
        <f>IF(J983="Yes",IF(COUNTIFS($B:$B,B983,$F:$F,"&gt;="&amp;'Step 1'!$C$8)&gt;0,"Retained","Churned"),"")</f>
        <v/>
      </c>
      <c r="L983" s="24">
        <f>_xlfn.MINIFS($E:$E,$B:$B,B983)</f>
        <v>45505</v>
      </c>
      <c r="M983" s="24" t="str">
        <f>INDEX($C:$C,MATCH($L983,$E:$E,0))</f>
        <v>Basic</v>
      </c>
      <c r="N983" s="24" t="str">
        <f>INDEX($D:$D,MATCH($L983,$E:$E,0))</f>
        <v>Annual</v>
      </c>
      <c r="O983" s="23" t="str">
        <f>INDEX('Step 2-12'!$W:$W,MATCH('Step 2-12'!$B983,'Step 2-12'!$R:$R,0))</f>
        <v>Other</v>
      </c>
      <c r="P983" s="23" t="str">
        <f>INDEX('Step 2-12'!$Z:$Z,MATCH('Step 2-12'!$B983,'Step 2-12'!$R:$R,0))</f>
        <v>Social Media</v>
      </c>
      <c r="AG983" t="s">
        <v>2775</v>
      </c>
      <c r="AH983" t="s">
        <v>508</v>
      </c>
      <c r="AI983" t="s">
        <v>510</v>
      </c>
      <c r="AJ983" s="1">
        <v>45344</v>
      </c>
      <c r="AK983" t="s">
        <v>86</v>
      </c>
      <c r="AL983" t="s">
        <v>51</v>
      </c>
      <c r="AM983">
        <v>3600</v>
      </c>
      <c r="AN983">
        <v>3060</v>
      </c>
      <c r="AO983" s="24" t="str">
        <f>INDEX('Step 2-12'!$Z:$Z,MATCH('Step 2-12'!$AH983,'Step 2-12'!$R:$R,0))</f>
        <v>Paid Search</v>
      </c>
      <c r="AP983" s="24" t="str">
        <f>INDEX('Step 2-12'!$V:$V,MATCH('Step 2-12'!$AH983,'Step 2-12'!$R:$R,0))</f>
        <v>Asia-Pacific</v>
      </c>
      <c r="AQ983" s="24" t="str">
        <f>INDEX('Step 2-12'!$W:$W,MATCH('Step 2-12'!$AH983,'Step 2-12'!$R:$R,0))</f>
        <v>Tech</v>
      </c>
      <c r="AR983" s="24" t="str">
        <f>INDEX('Step 2-12'!$X:$X,MATCH('Step 2-12'!$AH983,'Step 2-12'!$R:$R,0))</f>
        <v>Enterprise</v>
      </c>
      <c r="AS983" s="23" t="str">
        <f>INDEX('Step 2-12'!$AA:$AA,MATCH('Step 2-12'!$AH983,'Step 2-12'!$R:$R,0))</f>
        <v>Enterprise</v>
      </c>
      <c r="AT983" s="23" t="str">
        <f>INDEX('Step 2-12'!$AB:$AB,MATCH('Step 2-12'!$AH983,'Step 2-12'!$R:$R,0))</f>
        <v>Annual</v>
      </c>
      <c r="AU983" s="23" t="str">
        <f>INDEX($J$20:$J$1603,MATCH($AH983,$B$20:$B$1603,0))</f>
        <v>Yes</v>
      </c>
    </row>
    <row r="984" spans="1:47" x14ac:dyDescent="0.25">
      <c r="A984" t="s">
        <v>1098</v>
      </c>
      <c r="B984" t="s">
        <v>1099</v>
      </c>
      <c r="C984" t="s">
        <v>50</v>
      </c>
      <c r="D984" t="s">
        <v>18</v>
      </c>
      <c r="E984" s="1">
        <v>45633</v>
      </c>
      <c r="F984" s="1">
        <v>45658</v>
      </c>
      <c r="G984" t="s">
        <v>19</v>
      </c>
      <c r="H984">
        <v>135</v>
      </c>
      <c r="I984" s="23" t="str">
        <f>IF(AND(E984&lt;=EOMONTH('Step 1'!$C$7,0),F984&gt;='Step 1'!$C$7),"Yes","No")</f>
        <v>No</v>
      </c>
      <c r="J984" s="23" t="str">
        <f>IF(I984="Yes",IF(COUNTIFS($B$21:$B984,B984,$I$21:$I984,"Yes")=1,"Yes",""),"")</f>
        <v/>
      </c>
      <c r="K984" s="23" t="str">
        <f>IF(J984="Yes",IF(COUNTIFS($B:$B,B984,$F:$F,"&gt;="&amp;'Step 1'!$C$8)&gt;0,"Retained","Churned"),"")</f>
        <v/>
      </c>
      <c r="L984" s="24">
        <f>_xlfn.MINIFS($E:$E,$B:$B,B984)</f>
        <v>45633</v>
      </c>
      <c r="M984" s="24" t="str">
        <f>INDEX($C:$C,MATCH($L984,$E:$E,0))</f>
        <v>Basic</v>
      </c>
      <c r="N984" s="24" t="str">
        <f>INDEX($D:$D,MATCH($L984,$E:$E,0))</f>
        <v>Monthly</v>
      </c>
      <c r="O984" s="23" t="str">
        <f>INDEX('Step 2-12'!$W:$W,MATCH('Step 2-12'!$B984,'Step 2-12'!$R:$R,0))</f>
        <v>Education</v>
      </c>
      <c r="P984" s="23" t="str">
        <f>INDEX('Step 2-12'!$Z:$Z,MATCH('Step 2-12'!$B984,'Step 2-12'!$R:$R,0))</f>
        <v>Paid Search</v>
      </c>
      <c r="AG984" t="s">
        <v>2776</v>
      </c>
      <c r="AH984" t="s">
        <v>264</v>
      </c>
      <c r="AI984" t="s">
        <v>263</v>
      </c>
      <c r="AJ984" s="1">
        <v>44944</v>
      </c>
      <c r="AK984" t="s">
        <v>50</v>
      </c>
      <c r="AL984" t="s">
        <v>51</v>
      </c>
      <c r="AM984">
        <v>1440</v>
      </c>
      <c r="AN984">
        <v>1180.8</v>
      </c>
      <c r="AO984" s="24" t="str">
        <f>INDEX('Step 2-12'!$Z:$Z,MATCH('Step 2-12'!$AH984,'Step 2-12'!$R:$R,0))</f>
        <v>Paid Search</v>
      </c>
      <c r="AP984" s="24" t="str">
        <f>INDEX('Step 2-12'!$V:$V,MATCH('Step 2-12'!$AH984,'Step 2-12'!$R:$R,0))</f>
        <v>North America</v>
      </c>
      <c r="AQ984" s="24" t="str">
        <f>INDEX('Step 2-12'!$W:$W,MATCH('Step 2-12'!$AH984,'Step 2-12'!$R:$R,0))</f>
        <v>Retail</v>
      </c>
      <c r="AR984" s="24" t="str">
        <f>INDEX('Step 2-12'!$X:$X,MATCH('Step 2-12'!$AH984,'Step 2-12'!$R:$R,0))</f>
        <v>SMBs</v>
      </c>
      <c r="AS984" s="23" t="str">
        <f>INDEX('Step 2-12'!$AA:$AA,MATCH('Step 2-12'!$AH984,'Step 2-12'!$R:$R,0))</f>
        <v>Pro</v>
      </c>
      <c r="AT984" s="23" t="str">
        <f>INDEX('Step 2-12'!$AB:$AB,MATCH('Step 2-12'!$AH984,'Step 2-12'!$R:$R,0))</f>
        <v>Annual</v>
      </c>
      <c r="AU984" s="23" t="str">
        <f>INDEX($J$20:$J$1603,MATCH($AH984,$B$20:$B$1603,0))</f>
        <v>Yes</v>
      </c>
    </row>
    <row r="985" spans="1:47" x14ac:dyDescent="0.25">
      <c r="A985" t="s">
        <v>1100</v>
      </c>
      <c r="B985" t="s">
        <v>1101</v>
      </c>
      <c r="C985" t="s">
        <v>50</v>
      </c>
      <c r="D985" t="s">
        <v>18</v>
      </c>
      <c r="E985" s="1">
        <v>44740</v>
      </c>
      <c r="F985" s="1">
        <v>44770</v>
      </c>
      <c r="G985" t="s">
        <v>19</v>
      </c>
      <c r="H985">
        <v>135</v>
      </c>
      <c r="I985" s="23" t="str">
        <f>IF(AND(E985&lt;=EOMONTH('Step 1'!$C$7,0),F985&gt;='Step 1'!$C$7),"Yes","No")</f>
        <v>No</v>
      </c>
      <c r="J985" s="23" t="str">
        <f>IF(I985="Yes",IF(COUNTIFS($B$21:$B985,B985,$I$21:$I985,"Yes")=1,"Yes",""),"")</f>
        <v/>
      </c>
      <c r="K985" s="23" t="str">
        <f>IF(J985="Yes",IF(COUNTIFS($B:$B,B985,$F:$F,"&gt;="&amp;'Step 1'!$C$8)&gt;0,"Retained","Churned"),"")</f>
        <v/>
      </c>
      <c r="L985" s="24">
        <f>_xlfn.MINIFS($E:$E,$B:$B,B985)</f>
        <v>44740</v>
      </c>
      <c r="M985" s="24" t="str">
        <f>INDEX($C:$C,MATCH($L985,$E:$E,0))</f>
        <v>Basic</v>
      </c>
      <c r="N985" s="24" t="str">
        <f>INDEX($D:$D,MATCH($L985,$E:$E,0))</f>
        <v>Monthly</v>
      </c>
      <c r="O985" s="23" t="str">
        <f>INDEX('Step 2-12'!$W:$W,MATCH('Step 2-12'!$B985,'Step 2-12'!$R:$R,0))</f>
        <v>Retail</v>
      </c>
      <c r="P985" s="23" t="str">
        <f>INDEX('Step 2-12'!$Z:$Z,MATCH('Step 2-12'!$B985,'Step 2-12'!$R:$R,0))</f>
        <v>Social Media</v>
      </c>
      <c r="AG985" t="s">
        <v>2777</v>
      </c>
      <c r="AH985" t="s">
        <v>264</v>
      </c>
      <c r="AI985" t="s">
        <v>263</v>
      </c>
      <c r="AJ985" s="1">
        <v>45309</v>
      </c>
      <c r="AK985" t="s">
        <v>50</v>
      </c>
      <c r="AL985" t="s">
        <v>51</v>
      </c>
      <c r="AM985">
        <v>1440</v>
      </c>
      <c r="AN985">
        <v>1180.8</v>
      </c>
      <c r="AO985" s="24" t="str">
        <f>INDEX('Step 2-12'!$Z:$Z,MATCH('Step 2-12'!$AH985,'Step 2-12'!$R:$R,0))</f>
        <v>Paid Search</v>
      </c>
      <c r="AP985" s="24" t="str">
        <f>INDEX('Step 2-12'!$V:$V,MATCH('Step 2-12'!$AH985,'Step 2-12'!$R:$R,0))</f>
        <v>North America</v>
      </c>
      <c r="AQ985" s="24" t="str">
        <f>INDEX('Step 2-12'!$W:$W,MATCH('Step 2-12'!$AH985,'Step 2-12'!$R:$R,0))</f>
        <v>Retail</v>
      </c>
      <c r="AR985" s="24" t="str">
        <f>INDEX('Step 2-12'!$X:$X,MATCH('Step 2-12'!$AH985,'Step 2-12'!$R:$R,0))</f>
        <v>SMBs</v>
      </c>
      <c r="AS985" s="23" t="str">
        <f>INDEX('Step 2-12'!$AA:$AA,MATCH('Step 2-12'!$AH985,'Step 2-12'!$R:$R,0))</f>
        <v>Pro</v>
      </c>
      <c r="AT985" s="23" t="str">
        <f>INDEX('Step 2-12'!$AB:$AB,MATCH('Step 2-12'!$AH985,'Step 2-12'!$R:$R,0))</f>
        <v>Annual</v>
      </c>
      <c r="AU985" s="23" t="str">
        <f>INDEX($J$20:$J$1603,MATCH($AH985,$B$20:$B$1603,0))</f>
        <v>Yes</v>
      </c>
    </row>
    <row r="986" spans="1:47" x14ac:dyDescent="0.25">
      <c r="A986" t="s">
        <v>1102</v>
      </c>
      <c r="B986" t="s">
        <v>1101</v>
      </c>
      <c r="C986" t="s">
        <v>50</v>
      </c>
      <c r="D986" t="s">
        <v>18</v>
      </c>
      <c r="E986" s="1">
        <v>44771</v>
      </c>
      <c r="F986" s="1">
        <v>44801</v>
      </c>
      <c r="G986" t="s">
        <v>19</v>
      </c>
      <c r="H986">
        <v>135</v>
      </c>
      <c r="I986" s="23" t="str">
        <f>IF(AND(E986&lt;=EOMONTH('Step 1'!$C$7,0),F986&gt;='Step 1'!$C$7),"Yes","No")</f>
        <v>No</v>
      </c>
      <c r="J986" s="23" t="str">
        <f>IF(I986="Yes",IF(COUNTIFS($B$21:$B986,B986,$I$21:$I986,"Yes")=1,"Yes",""),"")</f>
        <v/>
      </c>
      <c r="K986" s="23" t="str">
        <f>IF(J986="Yes",IF(COUNTIFS($B:$B,B986,$F:$F,"&gt;="&amp;'Step 1'!$C$8)&gt;0,"Retained","Churned"),"")</f>
        <v/>
      </c>
      <c r="L986" s="24">
        <f>_xlfn.MINIFS($E:$E,$B:$B,B986)</f>
        <v>44740</v>
      </c>
      <c r="M986" s="24" t="str">
        <f>INDEX($C:$C,MATCH($L986,$E:$E,0))</f>
        <v>Basic</v>
      </c>
      <c r="N986" s="24" t="str">
        <f>INDEX($D:$D,MATCH($L986,$E:$E,0))</f>
        <v>Monthly</v>
      </c>
      <c r="O986" s="23" t="str">
        <f>INDEX('Step 2-12'!$W:$W,MATCH('Step 2-12'!$B986,'Step 2-12'!$R:$R,0))</f>
        <v>Retail</v>
      </c>
      <c r="P986" s="23" t="str">
        <f>INDEX('Step 2-12'!$Z:$Z,MATCH('Step 2-12'!$B986,'Step 2-12'!$R:$R,0))</f>
        <v>Social Media</v>
      </c>
      <c r="AG986" t="s">
        <v>2778</v>
      </c>
      <c r="AH986" t="s">
        <v>264</v>
      </c>
      <c r="AI986" t="s">
        <v>265</v>
      </c>
      <c r="AJ986" s="1">
        <v>45310</v>
      </c>
      <c r="AK986" t="s">
        <v>50</v>
      </c>
      <c r="AL986" t="s">
        <v>51</v>
      </c>
      <c r="AM986">
        <v>1440</v>
      </c>
      <c r="AN986">
        <v>1180.8</v>
      </c>
      <c r="AO986" s="24" t="str">
        <f>INDEX('Step 2-12'!$Z:$Z,MATCH('Step 2-12'!$AH986,'Step 2-12'!$R:$R,0))</f>
        <v>Paid Search</v>
      </c>
      <c r="AP986" s="24" t="str">
        <f>INDEX('Step 2-12'!$V:$V,MATCH('Step 2-12'!$AH986,'Step 2-12'!$R:$R,0))</f>
        <v>North America</v>
      </c>
      <c r="AQ986" s="24" t="str">
        <f>INDEX('Step 2-12'!$W:$W,MATCH('Step 2-12'!$AH986,'Step 2-12'!$R:$R,0))</f>
        <v>Retail</v>
      </c>
      <c r="AR986" s="24" t="str">
        <f>INDEX('Step 2-12'!$X:$X,MATCH('Step 2-12'!$AH986,'Step 2-12'!$R:$R,0))</f>
        <v>SMBs</v>
      </c>
      <c r="AS986" s="23" t="str">
        <f>INDEX('Step 2-12'!$AA:$AA,MATCH('Step 2-12'!$AH986,'Step 2-12'!$R:$R,0))</f>
        <v>Pro</v>
      </c>
      <c r="AT986" s="23" t="str">
        <f>INDEX('Step 2-12'!$AB:$AB,MATCH('Step 2-12'!$AH986,'Step 2-12'!$R:$R,0))</f>
        <v>Annual</v>
      </c>
      <c r="AU986" s="23" t="str">
        <f>INDEX($J$20:$J$1603,MATCH($AH986,$B$20:$B$1603,0))</f>
        <v>Yes</v>
      </c>
    </row>
    <row r="987" spans="1:47" x14ac:dyDescent="0.25">
      <c r="A987" t="s">
        <v>1103</v>
      </c>
      <c r="B987" t="s">
        <v>1101</v>
      </c>
      <c r="C987" t="s">
        <v>50</v>
      </c>
      <c r="D987" t="s">
        <v>18</v>
      </c>
      <c r="E987" s="1">
        <v>44802</v>
      </c>
      <c r="F987" s="1">
        <v>44832</v>
      </c>
      <c r="G987" t="s">
        <v>19</v>
      </c>
      <c r="H987">
        <v>135</v>
      </c>
      <c r="I987" s="23" t="str">
        <f>IF(AND(E987&lt;=EOMONTH('Step 1'!$C$7,0),F987&gt;='Step 1'!$C$7),"Yes","No")</f>
        <v>No</v>
      </c>
      <c r="J987" s="23" t="str">
        <f>IF(I987="Yes",IF(COUNTIFS($B$21:$B987,B987,$I$21:$I987,"Yes")=1,"Yes",""),"")</f>
        <v/>
      </c>
      <c r="K987" s="23" t="str">
        <f>IF(J987="Yes",IF(COUNTIFS($B:$B,B987,$F:$F,"&gt;="&amp;'Step 1'!$C$8)&gt;0,"Retained","Churned"),"")</f>
        <v/>
      </c>
      <c r="L987" s="24">
        <f>_xlfn.MINIFS($E:$E,$B:$B,B987)</f>
        <v>44740</v>
      </c>
      <c r="M987" s="24" t="str">
        <f>INDEX($C:$C,MATCH($L987,$E:$E,0))</f>
        <v>Basic</v>
      </c>
      <c r="N987" s="24" t="str">
        <f>INDEX($D:$D,MATCH($L987,$E:$E,0))</f>
        <v>Monthly</v>
      </c>
      <c r="O987" s="23" t="str">
        <f>INDEX('Step 2-12'!$W:$W,MATCH('Step 2-12'!$B987,'Step 2-12'!$R:$R,0))</f>
        <v>Retail</v>
      </c>
      <c r="P987" s="23" t="str">
        <f>INDEX('Step 2-12'!$Z:$Z,MATCH('Step 2-12'!$B987,'Step 2-12'!$R:$R,0))</f>
        <v>Social Media</v>
      </c>
      <c r="AG987" t="s">
        <v>2779</v>
      </c>
      <c r="AH987" t="s">
        <v>115</v>
      </c>
      <c r="AI987" t="s">
        <v>114</v>
      </c>
      <c r="AJ987" s="1">
        <v>44737</v>
      </c>
      <c r="AK987" t="s">
        <v>50</v>
      </c>
      <c r="AL987" t="s">
        <v>18</v>
      </c>
      <c r="AM987">
        <v>135</v>
      </c>
      <c r="AN987">
        <v>110.7</v>
      </c>
      <c r="AO987" s="24" t="str">
        <f>INDEX('Step 2-12'!$Z:$Z,MATCH('Step 2-12'!$AH987,'Step 2-12'!$R:$R,0))</f>
        <v>Paid Search</v>
      </c>
      <c r="AP987" s="24" t="str">
        <f>INDEX('Step 2-12'!$V:$V,MATCH('Step 2-12'!$AH987,'Step 2-12'!$R:$R,0))</f>
        <v>Asia-Pacific</v>
      </c>
      <c r="AQ987" s="24" t="str">
        <f>INDEX('Step 2-12'!$W:$W,MATCH('Step 2-12'!$AH987,'Step 2-12'!$R:$R,0))</f>
        <v>Healthcare</v>
      </c>
      <c r="AR987" s="24" t="str">
        <f>INDEX('Step 2-12'!$X:$X,MATCH('Step 2-12'!$AH987,'Step 2-12'!$R:$R,0))</f>
        <v>SMBs</v>
      </c>
      <c r="AS987" s="23" t="str">
        <f>INDEX('Step 2-12'!$AA:$AA,MATCH('Step 2-12'!$AH987,'Step 2-12'!$R:$R,0))</f>
        <v>Pro</v>
      </c>
      <c r="AT987" s="23" t="str">
        <f>INDEX('Step 2-12'!$AB:$AB,MATCH('Step 2-12'!$AH987,'Step 2-12'!$R:$R,0))</f>
        <v>Monthly</v>
      </c>
      <c r="AU987" s="23" t="str">
        <f>INDEX($J$20:$J$1603,MATCH($AH987,$B$20:$B$1603,0))</f>
        <v/>
      </c>
    </row>
    <row r="988" spans="1:47" x14ac:dyDescent="0.25">
      <c r="A988" t="s">
        <v>1104</v>
      </c>
      <c r="B988" t="s">
        <v>1101</v>
      </c>
      <c r="C988" t="s">
        <v>50</v>
      </c>
      <c r="D988" t="s">
        <v>18</v>
      </c>
      <c r="E988" s="1">
        <v>44833</v>
      </c>
      <c r="F988" s="1">
        <v>44863</v>
      </c>
      <c r="G988" t="s">
        <v>19</v>
      </c>
      <c r="H988">
        <v>135</v>
      </c>
      <c r="I988" s="23" t="str">
        <f>IF(AND(E988&lt;=EOMONTH('Step 1'!$C$7,0),F988&gt;='Step 1'!$C$7),"Yes","No")</f>
        <v>No</v>
      </c>
      <c r="J988" s="23" t="str">
        <f>IF(I988="Yes",IF(COUNTIFS($B$21:$B988,B988,$I$21:$I988,"Yes")=1,"Yes",""),"")</f>
        <v/>
      </c>
      <c r="K988" s="23" t="str">
        <f>IF(J988="Yes",IF(COUNTIFS($B:$B,B988,$F:$F,"&gt;="&amp;'Step 1'!$C$8)&gt;0,"Retained","Churned"),"")</f>
        <v/>
      </c>
      <c r="L988" s="24">
        <f>_xlfn.MINIFS($E:$E,$B:$B,B988)</f>
        <v>44740</v>
      </c>
      <c r="M988" s="24" t="str">
        <f>INDEX($C:$C,MATCH($L988,$E:$E,0))</f>
        <v>Basic</v>
      </c>
      <c r="N988" s="24" t="str">
        <f>INDEX($D:$D,MATCH($L988,$E:$E,0))</f>
        <v>Monthly</v>
      </c>
      <c r="O988" s="23" t="str">
        <f>INDEX('Step 2-12'!$W:$W,MATCH('Step 2-12'!$B988,'Step 2-12'!$R:$R,0))</f>
        <v>Retail</v>
      </c>
      <c r="P988" s="23" t="str">
        <f>INDEX('Step 2-12'!$Z:$Z,MATCH('Step 2-12'!$B988,'Step 2-12'!$R:$R,0))</f>
        <v>Social Media</v>
      </c>
      <c r="AG988" t="s">
        <v>2780</v>
      </c>
      <c r="AH988" t="s">
        <v>115</v>
      </c>
      <c r="AI988" t="s">
        <v>114</v>
      </c>
      <c r="AJ988" s="1">
        <v>44767</v>
      </c>
      <c r="AK988" t="s">
        <v>50</v>
      </c>
      <c r="AL988" t="s">
        <v>18</v>
      </c>
      <c r="AM988">
        <v>135</v>
      </c>
      <c r="AN988">
        <v>110.7</v>
      </c>
      <c r="AO988" s="24" t="str">
        <f>INDEX('Step 2-12'!$Z:$Z,MATCH('Step 2-12'!$AH988,'Step 2-12'!$R:$R,0))</f>
        <v>Paid Search</v>
      </c>
      <c r="AP988" s="24" t="str">
        <f>INDEX('Step 2-12'!$V:$V,MATCH('Step 2-12'!$AH988,'Step 2-12'!$R:$R,0))</f>
        <v>Asia-Pacific</v>
      </c>
      <c r="AQ988" s="24" t="str">
        <f>INDEX('Step 2-12'!$W:$W,MATCH('Step 2-12'!$AH988,'Step 2-12'!$R:$R,0))</f>
        <v>Healthcare</v>
      </c>
      <c r="AR988" s="24" t="str">
        <f>INDEX('Step 2-12'!$X:$X,MATCH('Step 2-12'!$AH988,'Step 2-12'!$R:$R,0))</f>
        <v>SMBs</v>
      </c>
      <c r="AS988" s="23" t="str">
        <f>INDEX('Step 2-12'!$AA:$AA,MATCH('Step 2-12'!$AH988,'Step 2-12'!$R:$R,0))</f>
        <v>Pro</v>
      </c>
      <c r="AT988" s="23" t="str">
        <f>INDEX('Step 2-12'!$AB:$AB,MATCH('Step 2-12'!$AH988,'Step 2-12'!$R:$R,0))</f>
        <v>Monthly</v>
      </c>
      <c r="AU988" s="23" t="str">
        <f>INDEX($J$20:$J$1603,MATCH($AH988,$B$20:$B$1603,0))</f>
        <v/>
      </c>
    </row>
    <row r="989" spans="1:47" x14ac:dyDescent="0.25">
      <c r="A989" t="s">
        <v>1105</v>
      </c>
      <c r="B989" t="s">
        <v>1101</v>
      </c>
      <c r="C989" t="s">
        <v>50</v>
      </c>
      <c r="D989" t="s">
        <v>18</v>
      </c>
      <c r="E989" s="1">
        <v>44864</v>
      </c>
      <c r="F989" s="1">
        <v>44894</v>
      </c>
      <c r="G989" t="s">
        <v>55</v>
      </c>
      <c r="H989">
        <v>135</v>
      </c>
      <c r="I989" s="23" t="str">
        <f>IF(AND(E989&lt;=EOMONTH('Step 1'!$C$7,0),F989&gt;='Step 1'!$C$7),"Yes","No")</f>
        <v>No</v>
      </c>
      <c r="J989" s="23" t="str">
        <f>IF(I989="Yes",IF(COUNTIFS($B$21:$B989,B989,$I$21:$I989,"Yes")=1,"Yes",""),"")</f>
        <v/>
      </c>
      <c r="K989" s="23" t="str">
        <f>IF(J989="Yes",IF(COUNTIFS($B:$B,B989,$F:$F,"&gt;="&amp;'Step 1'!$C$8)&gt;0,"Retained","Churned"),"")</f>
        <v/>
      </c>
      <c r="L989" s="24">
        <f>_xlfn.MINIFS($E:$E,$B:$B,B989)</f>
        <v>44740</v>
      </c>
      <c r="M989" s="24" t="str">
        <f>INDEX($C:$C,MATCH($L989,$E:$E,0))</f>
        <v>Basic</v>
      </c>
      <c r="N989" s="24" t="str">
        <f>INDEX($D:$D,MATCH($L989,$E:$E,0))</f>
        <v>Monthly</v>
      </c>
      <c r="O989" s="23" t="str">
        <f>INDEX('Step 2-12'!$W:$W,MATCH('Step 2-12'!$B989,'Step 2-12'!$R:$R,0))</f>
        <v>Retail</v>
      </c>
      <c r="P989" s="23" t="str">
        <f>INDEX('Step 2-12'!$Z:$Z,MATCH('Step 2-12'!$B989,'Step 2-12'!$R:$R,0))</f>
        <v>Social Media</v>
      </c>
      <c r="AG989" t="s">
        <v>2781</v>
      </c>
      <c r="AH989" t="s">
        <v>115</v>
      </c>
      <c r="AI989" t="s">
        <v>116</v>
      </c>
      <c r="AJ989" s="1">
        <v>44768</v>
      </c>
      <c r="AK989" t="s">
        <v>50</v>
      </c>
      <c r="AL989" t="s">
        <v>18</v>
      </c>
      <c r="AM989">
        <v>135</v>
      </c>
      <c r="AN989">
        <v>110.7</v>
      </c>
      <c r="AO989" s="24" t="str">
        <f>INDEX('Step 2-12'!$Z:$Z,MATCH('Step 2-12'!$AH989,'Step 2-12'!$R:$R,0))</f>
        <v>Paid Search</v>
      </c>
      <c r="AP989" s="24" t="str">
        <f>INDEX('Step 2-12'!$V:$V,MATCH('Step 2-12'!$AH989,'Step 2-12'!$R:$R,0))</f>
        <v>Asia-Pacific</v>
      </c>
      <c r="AQ989" s="24" t="str">
        <f>INDEX('Step 2-12'!$W:$W,MATCH('Step 2-12'!$AH989,'Step 2-12'!$R:$R,0))</f>
        <v>Healthcare</v>
      </c>
      <c r="AR989" s="24" t="str">
        <f>INDEX('Step 2-12'!$X:$X,MATCH('Step 2-12'!$AH989,'Step 2-12'!$R:$R,0))</f>
        <v>SMBs</v>
      </c>
      <c r="AS989" s="23" t="str">
        <f>INDEX('Step 2-12'!$AA:$AA,MATCH('Step 2-12'!$AH989,'Step 2-12'!$R:$R,0))</f>
        <v>Pro</v>
      </c>
      <c r="AT989" s="23" t="str">
        <f>INDEX('Step 2-12'!$AB:$AB,MATCH('Step 2-12'!$AH989,'Step 2-12'!$R:$R,0))</f>
        <v>Monthly</v>
      </c>
      <c r="AU989" s="23" t="str">
        <f>INDEX($J$20:$J$1603,MATCH($AH989,$B$20:$B$1603,0))</f>
        <v/>
      </c>
    </row>
    <row r="990" spans="1:47" x14ac:dyDescent="0.25">
      <c r="A990" t="s">
        <v>1106</v>
      </c>
      <c r="B990" t="s">
        <v>1101</v>
      </c>
      <c r="C990" t="s">
        <v>17</v>
      </c>
      <c r="D990" t="s">
        <v>18</v>
      </c>
      <c r="E990" s="1">
        <v>44895</v>
      </c>
      <c r="F990" s="1">
        <v>44925</v>
      </c>
      <c r="G990" t="s">
        <v>19</v>
      </c>
      <c r="H990">
        <v>75</v>
      </c>
      <c r="I990" s="23" t="str">
        <f>IF(AND(E990&lt;=EOMONTH('Step 1'!$C$7,0),F990&gt;='Step 1'!$C$7),"Yes","No")</f>
        <v>No</v>
      </c>
      <c r="J990" s="23" t="str">
        <f>IF(I990="Yes",IF(COUNTIFS($B$21:$B990,B990,$I$21:$I990,"Yes")=1,"Yes",""),"")</f>
        <v/>
      </c>
      <c r="K990" s="23" t="str">
        <f>IF(J990="Yes",IF(COUNTIFS($B:$B,B990,$F:$F,"&gt;="&amp;'Step 1'!$C$8)&gt;0,"Retained","Churned"),"")</f>
        <v/>
      </c>
      <c r="L990" s="24">
        <f>_xlfn.MINIFS($E:$E,$B:$B,B990)</f>
        <v>44740</v>
      </c>
      <c r="M990" s="24" t="str">
        <f>INDEX($C:$C,MATCH($L990,$E:$E,0))</f>
        <v>Basic</v>
      </c>
      <c r="N990" s="24" t="str">
        <f>INDEX($D:$D,MATCH($L990,$E:$E,0))</f>
        <v>Monthly</v>
      </c>
      <c r="O990" s="23" t="str">
        <f>INDEX('Step 2-12'!$W:$W,MATCH('Step 2-12'!$B990,'Step 2-12'!$R:$R,0))</f>
        <v>Retail</v>
      </c>
      <c r="P990" s="23" t="str">
        <f>INDEX('Step 2-12'!$Z:$Z,MATCH('Step 2-12'!$B990,'Step 2-12'!$R:$R,0))</f>
        <v>Social Media</v>
      </c>
      <c r="AG990" t="s">
        <v>2782</v>
      </c>
      <c r="AH990" t="s">
        <v>115</v>
      </c>
      <c r="AI990" t="s">
        <v>117</v>
      </c>
      <c r="AJ990" s="1">
        <v>44799</v>
      </c>
      <c r="AK990" t="s">
        <v>50</v>
      </c>
      <c r="AL990" t="s">
        <v>18</v>
      </c>
      <c r="AM990">
        <v>135</v>
      </c>
      <c r="AN990">
        <v>110.7</v>
      </c>
      <c r="AO990" s="24" t="str">
        <f>INDEX('Step 2-12'!$Z:$Z,MATCH('Step 2-12'!$AH990,'Step 2-12'!$R:$R,0))</f>
        <v>Paid Search</v>
      </c>
      <c r="AP990" s="24" t="str">
        <f>INDEX('Step 2-12'!$V:$V,MATCH('Step 2-12'!$AH990,'Step 2-12'!$R:$R,0))</f>
        <v>Asia-Pacific</v>
      </c>
      <c r="AQ990" s="24" t="str">
        <f>INDEX('Step 2-12'!$W:$W,MATCH('Step 2-12'!$AH990,'Step 2-12'!$R:$R,0))</f>
        <v>Healthcare</v>
      </c>
      <c r="AR990" s="24" t="str">
        <f>INDEX('Step 2-12'!$X:$X,MATCH('Step 2-12'!$AH990,'Step 2-12'!$R:$R,0))</f>
        <v>SMBs</v>
      </c>
      <c r="AS990" s="23" t="str">
        <f>INDEX('Step 2-12'!$AA:$AA,MATCH('Step 2-12'!$AH990,'Step 2-12'!$R:$R,0))</f>
        <v>Pro</v>
      </c>
      <c r="AT990" s="23" t="str">
        <f>INDEX('Step 2-12'!$AB:$AB,MATCH('Step 2-12'!$AH990,'Step 2-12'!$R:$R,0))</f>
        <v>Monthly</v>
      </c>
      <c r="AU990" s="23" t="str">
        <f>INDEX($J$20:$J$1603,MATCH($AH990,$B$20:$B$1603,0))</f>
        <v/>
      </c>
    </row>
    <row r="991" spans="1:47" x14ac:dyDescent="0.25">
      <c r="A991" t="s">
        <v>1107</v>
      </c>
      <c r="B991" t="s">
        <v>1101</v>
      </c>
      <c r="C991" t="s">
        <v>17</v>
      </c>
      <c r="D991" t="s">
        <v>18</v>
      </c>
      <c r="E991" s="1">
        <v>44926</v>
      </c>
      <c r="F991" s="1">
        <v>44956</v>
      </c>
      <c r="G991" t="s">
        <v>19</v>
      </c>
      <c r="H991">
        <v>75</v>
      </c>
      <c r="I991" s="23" t="str">
        <f>IF(AND(E991&lt;=EOMONTH('Step 1'!$C$7,0),F991&gt;='Step 1'!$C$7),"Yes","No")</f>
        <v>Yes</v>
      </c>
      <c r="J991" s="23" t="str">
        <f>IF(I991="Yes",IF(COUNTIFS($B$21:$B991,B991,$I$21:$I991,"Yes")=1,"Yes",""),"")</f>
        <v>Yes</v>
      </c>
      <c r="K991" s="23" t="str">
        <f>IF(J991="Yes",IF(COUNTIFS($B:$B,B991,$F:$F,"&gt;="&amp;'Step 1'!$C$8)&gt;0,"Retained","Churned"),"")</f>
        <v>Retained</v>
      </c>
      <c r="L991" s="24">
        <f>_xlfn.MINIFS($E:$E,$B:$B,B991)</f>
        <v>44740</v>
      </c>
      <c r="M991" s="24" t="str">
        <f>INDEX($C:$C,MATCH($L991,$E:$E,0))</f>
        <v>Basic</v>
      </c>
      <c r="N991" s="24" t="str">
        <f>INDEX($D:$D,MATCH($L991,$E:$E,0))</f>
        <v>Monthly</v>
      </c>
      <c r="O991" s="23" t="str">
        <f>INDEX('Step 2-12'!$W:$W,MATCH('Step 2-12'!$B991,'Step 2-12'!$R:$R,0))</f>
        <v>Retail</v>
      </c>
      <c r="P991" s="23" t="str">
        <f>INDEX('Step 2-12'!$Z:$Z,MATCH('Step 2-12'!$B991,'Step 2-12'!$R:$R,0))</f>
        <v>Social Media</v>
      </c>
      <c r="AG991" t="s">
        <v>2783</v>
      </c>
      <c r="AH991" t="s">
        <v>115</v>
      </c>
      <c r="AI991" t="s">
        <v>118</v>
      </c>
      <c r="AJ991" s="1">
        <v>44830</v>
      </c>
      <c r="AK991" t="s">
        <v>50</v>
      </c>
      <c r="AL991" t="s">
        <v>18</v>
      </c>
      <c r="AM991">
        <v>135</v>
      </c>
      <c r="AN991">
        <v>110.7</v>
      </c>
      <c r="AO991" s="24" t="str">
        <f>INDEX('Step 2-12'!$Z:$Z,MATCH('Step 2-12'!$AH991,'Step 2-12'!$R:$R,0))</f>
        <v>Paid Search</v>
      </c>
      <c r="AP991" s="24" t="str">
        <f>INDEX('Step 2-12'!$V:$V,MATCH('Step 2-12'!$AH991,'Step 2-12'!$R:$R,0))</f>
        <v>Asia-Pacific</v>
      </c>
      <c r="AQ991" s="24" t="str">
        <f>INDEX('Step 2-12'!$W:$W,MATCH('Step 2-12'!$AH991,'Step 2-12'!$R:$R,0))</f>
        <v>Healthcare</v>
      </c>
      <c r="AR991" s="24" t="str">
        <f>INDEX('Step 2-12'!$X:$X,MATCH('Step 2-12'!$AH991,'Step 2-12'!$R:$R,0))</f>
        <v>SMBs</v>
      </c>
      <c r="AS991" s="23" t="str">
        <f>INDEX('Step 2-12'!$AA:$AA,MATCH('Step 2-12'!$AH991,'Step 2-12'!$R:$R,0))</f>
        <v>Pro</v>
      </c>
      <c r="AT991" s="23" t="str">
        <f>INDEX('Step 2-12'!$AB:$AB,MATCH('Step 2-12'!$AH991,'Step 2-12'!$R:$R,0))</f>
        <v>Monthly</v>
      </c>
      <c r="AU991" s="23" t="str">
        <f>INDEX($J$20:$J$1603,MATCH($AH991,$B$20:$B$1603,0))</f>
        <v/>
      </c>
    </row>
    <row r="992" spans="1:47" x14ac:dyDescent="0.25">
      <c r="A992" t="s">
        <v>1108</v>
      </c>
      <c r="B992" t="s">
        <v>1101</v>
      </c>
      <c r="C992" t="s">
        <v>17</v>
      </c>
      <c r="D992" t="s">
        <v>18</v>
      </c>
      <c r="E992" s="1">
        <v>44957</v>
      </c>
      <c r="F992" s="1">
        <v>44987</v>
      </c>
      <c r="G992" t="s">
        <v>19</v>
      </c>
      <c r="H992">
        <v>75</v>
      </c>
      <c r="I992" s="23" t="str">
        <f>IF(AND(E992&lt;=EOMONTH('Step 1'!$C$7,0),F992&gt;='Step 1'!$C$7),"Yes","No")</f>
        <v>Yes</v>
      </c>
      <c r="J992" s="23" t="str">
        <f>IF(I992="Yes",IF(COUNTIFS($B$21:$B992,B992,$I$21:$I992,"Yes")=1,"Yes",""),"")</f>
        <v/>
      </c>
      <c r="K992" s="23" t="str">
        <f>IF(J992="Yes",IF(COUNTIFS($B:$B,B992,$F:$F,"&gt;="&amp;'Step 1'!$C$8)&gt;0,"Retained","Churned"),"")</f>
        <v/>
      </c>
      <c r="L992" s="24">
        <f>_xlfn.MINIFS($E:$E,$B:$B,B992)</f>
        <v>44740</v>
      </c>
      <c r="M992" s="24" t="str">
        <f>INDEX($C:$C,MATCH($L992,$E:$E,0))</f>
        <v>Basic</v>
      </c>
      <c r="N992" s="24" t="str">
        <f>INDEX($D:$D,MATCH($L992,$E:$E,0))</f>
        <v>Monthly</v>
      </c>
      <c r="O992" s="23" t="str">
        <f>INDEX('Step 2-12'!$W:$W,MATCH('Step 2-12'!$B992,'Step 2-12'!$R:$R,0))</f>
        <v>Retail</v>
      </c>
      <c r="P992" s="23" t="str">
        <f>INDEX('Step 2-12'!$Z:$Z,MATCH('Step 2-12'!$B992,'Step 2-12'!$R:$R,0))</f>
        <v>Social Media</v>
      </c>
      <c r="AG992" t="s">
        <v>2784</v>
      </c>
      <c r="AH992" t="s">
        <v>115</v>
      </c>
      <c r="AI992" t="s">
        <v>118</v>
      </c>
      <c r="AJ992" s="1">
        <v>44860</v>
      </c>
      <c r="AK992" t="s">
        <v>50</v>
      </c>
      <c r="AL992" t="s">
        <v>18</v>
      </c>
      <c r="AM992">
        <v>135</v>
      </c>
      <c r="AN992">
        <v>110.7</v>
      </c>
      <c r="AO992" s="24" t="str">
        <f>INDEX('Step 2-12'!$Z:$Z,MATCH('Step 2-12'!$AH992,'Step 2-12'!$R:$R,0))</f>
        <v>Paid Search</v>
      </c>
      <c r="AP992" s="24" t="str">
        <f>INDEX('Step 2-12'!$V:$V,MATCH('Step 2-12'!$AH992,'Step 2-12'!$R:$R,0))</f>
        <v>Asia-Pacific</v>
      </c>
      <c r="AQ992" s="24" t="str">
        <f>INDEX('Step 2-12'!$W:$W,MATCH('Step 2-12'!$AH992,'Step 2-12'!$R:$R,0))</f>
        <v>Healthcare</v>
      </c>
      <c r="AR992" s="24" t="str">
        <f>INDEX('Step 2-12'!$X:$X,MATCH('Step 2-12'!$AH992,'Step 2-12'!$R:$R,0))</f>
        <v>SMBs</v>
      </c>
      <c r="AS992" s="23" t="str">
        <f>INDEX('Step 2-12'!$AA:$AA,MATCH('Step 2-12'!$AH992,'Step 2-12'!$R:$R,0))</f>
        <v>Pro</v>
      </c>
      <c r="AT992" s="23" t="str">
        <f>INDEX('Step 2-12'!$AB:$AB,MATCH('Step 2-12'!$AH992,'Step 2-12'!$R:$R,0))</f>
        <v>Monthly</v>
      </c>
      <c r="AU992" s="23" t="str">
        <f>INDEX($J$20:$J$1603,MATCH($AH992,$B$20:$B$1603,0))</f>
        <v/>
      </c>
    </row>
    <row r="993" spans="1:47" x14ac:dyDescent="0.25">
      <c r="A993" t="s">
        <v>1109</v>
      </c>
      <c r="B993" t="s">
        <v>1101</v>
      </c>
      <c r="C993" t="s">
        <v>17</v>
      </c>
      <c r="D993" t="s">
        <v>18</v>
      </c>
      <c r="E993" s="1">
        <v>44988</v>
      </c>
      <c r="F993" s="1">
        <v>45018</v>
      </c>
      <c r="G993" t="s">
        <v>73</v>
      </c>
      <c r="H993">
        <v>75</v>
      </c>
      <c r="I993" s="23" t="str">
        <f>IF(AND(E993&lt;=EOMONTH('Step 1'!$C$7,0),F993&gt;='Step 1'!$C$7),"Yes","No")</f>
        <v>No</v>
      </c>
      <c r="J993" s="23" t="str">
        <f>IF(I993="Yes",IF(COUNTIFS($B$21:$B993,B993,$I$21:$I993,"Yes")=1,"Yes",""),"")</f>
        <v/>
      </c>
      <c r="K993" s="23" t="str">
        <f>IF(J993="Yes",IF(COUNTIFS($B:$B,B993,$F:$F,"&gt;="&amp;'Step 1'!$C$8)&gt;0,"Retained","Churned"),"")</f>
        <v/>
      </c>
      <c r="L993" s="24">
        <f>_xlfn.MINIFS($E:$E,$B:$B,B993)</f>
        <v>44740</v>
      </c>
      <c r="M993" s="24" t="str">
        <f>INDEX($C:$C,MATCH($L993,$E:$E,0))</f>
        <v>Basic</v>
      </c>
      <c r="N993" s="24" t="str">
        <f>INDEX($D:$D,MATCH($L993,$E:$E,0))</f>
        <v>Monthly</v>
      </c>
      <c r="O993" s="23" t="str">
        <f>INDEX('Step 2-12'!$W:$W,MATCH('Step 2-12'!$B993,'Step 2-12'!$R:$R,0))</f>
        <v>Retail</v>
      </c>
      <c r="P993" s="23" t="str">
        <f>INDEX('Step 2-12'!$Z:$Z,MATCH('Step 2-12'!$B993,'Step 2-12'!$R:$R,0))</f>
        <v>Social Media</v>
      </c>
      <c r="AG993" t="s">
        <v>2785</v>
      </c>
      <c r="AH993" t="s">
        <v>115</v>
      </c>
      <c r="AI993" t="s">
        <v>119</v>
      </c>
      <c r="AJ993" s="1">
        <v>44861</v>
      </c>
      <c r="AK993" t="s">
        <v>50</v>
      </c>
      <c r="AL993" t="s">
        <v>18</v>
      </c>
      <c r="AM993">
        <v>135</v>
      </c>
      <c r="AN993">
        <v>110.7</v>
      </c>
      <c r="AO993" s="24" t="str">
        <f>INDEX('Step 2-12'!$Z:$Z,MATCH('Step 2-12'!$AH993,'Step 2-12'!$R:$R,0))</f>
        <v>Paid Search</v>
      </c>
      <c r="AP993" s="24" t="str">
        <f>INDEX('Step 2-12'!$V:$V,MATCH('Step 2-12'!$AH993,'Step 2-12'!$R:$R,0))</f>
        <v>Asia-Pacific</v>
      </c>
      <c r="AQ993" s="24" t="str">
        <f>INDEX('Step 2-12'!$W:$W,MATCH('Step 2-12'!$AH993,'Step 2-12'!$R:$R,0))</f>
        <v>Healthcare</v>
      </c>
      <c r="AR993" s="24" t="str">
        <f>INDEX('Step 2-12'!$X:$X,MATCH('Step 2-12'!$AH993,'Step 2-12'!$R:$R,0))</f>
        <v>SMBs</v>
      </c>
      <c r="AS993" s="23" t="str">
        <f>INDEX('Step 2-12'!$AA:$AA,MATCH('Step 2-12'!$AH993,'Step 2-12'!$R:$R,0))</f>
        <v>Pro</v>
      </c>
      <c r="AT993" s="23" t="str">
        <f>INDEX('Step 2-12'!$AB:$AB,MATCH('Step 2-12'!$AH993,'Step 2-12'!$R:$R,0))</f>
        <v>Monthly</v>
      </c>
      <c r="AU993" s="23" t="str">
        <f>INDEX($J$20:$J$1603,MATCH($AH993,$B$20:$B$1603,0))</f>
        <v/>
      </c>
    </row>
    <row r="994" spans="1:47" x14ac:dyDescent="0.25">
      <c r="A994" t="s">
        <v>1110</v>
      </c>
      <c r="B994" t="s">
        <v>1101</v>
      </c>
      <c r="C994" t="s">
        <v>50</v>
      </c>
      <c r="D994" t="s">
        <v>18</v>
      </c>
      <c r="E994" s="1">
        <v>45019</v>
      </c>
      <c r="F994" s="1">
        <v>45049</v>
      </c>
      <c r="G994" t="s">
        <v>19</v>
      </c>
      <c r="H994">
        <v>135</v>
      </c>
      <c r="I994" s="23" t="str">
        <f>IF(AND(E994&lt;=EOMONTH('Step 1'!$C$7,0),F994&gt;='Step 1'!$C$7),"Yes","No")</f>
        <v>No</v>
      </c>
      <c r="J994" s="23" t="str">
        <f>IF(I994="Yes",IF(COUNTIFS($B$21:$B994,B994,$I$21:$I994,"Yes")=1,"Yes",""),"")</f>
        <v/>
      </c>
      <c r="K994" s="23" t="str">
        <f>IF(J994="Yes",IF(COUNTIFS($B:$B,B994,$F:$F,"&gt;="&amp;'Step 1'!$C$8)&gt;0,"Retained","Churned"),"")</f>
        <v/>
      </c>
      <c r="L994" s="24">
        <f>_xlfn.MINIFS($E:$E,$B:$B,B994)</f>
        <v>44740</v>
      </c>
      <c r="M994" s="24" t="str">
        <f>INDEX($C:$C,MATCH($L994,$E:$E,0))</f>
        <v>Basic</v>
      </c>
      <c r="N994" s="24" t="str">
        <f>INDEX($D:$D,MATCH($L994,$E:$E,0))</f>
        <v>Monthly</v>
      </c>
      <c r="O994" s="23" t="str">
        <f>INDEX('Step 2-12'!$W:$W,MATCH('Step 2-12'!$B994,'Step 2-12'!$R:$R,0))</f>
        <v>Retail</v>
      </c>
      <c r="P994" s="23" t="str">
        <f>INDEX('Step 2-12'!$Z:$Z,MATCH('Step 2-12'!$B994,'Step 2-12'!$R:$R,0))</f>
        <v>Social Media</v>
      </c>
      <c r="AG994" t="s">
        <v>2786</v>
      </c>
      <c r="AH994" t="s">
        <v>115</v>
      </c>
      <c r="AI994" t="s">
        <v>120</v>
      </c>
      <c r="AJ994" s="1">
        <v>44892</v>
      </c>
      <c r="AK994" t="s">
        <v>17</v>
      </c>
      <c r="AL994" t="s">
        <v>18</v>
      </c>
      <c r="AM994">
        <v>75</v>
      </c>
      <c r="AN994">
        <v>60</v>
      </c>
      <c r="AO994" s="24" t="str">
        <f>INDEX('Step 2-12'!$Z:$Z,MATCH('Step 2-12'!$AH994,'Step 2-12'!$R:$R,0))</f>
        <v>Paid Search</v>
      </c>
      <c r="AP994" s="24" t="str">
        <f>INDEX('Step 2-12'!$V:$V,MATCH('Step 2-12'!$AH994,'Step 2-12'!$R:$R,0))</f>
        <v>Asia-Pacific</v>
      </c>
      <c r="AQ994" s="24" t="str">
        <f>INDEX('Step 2-12'!$W:$W,MATCH('Step 2-12'!$AH994,'Step 2-12'!$R:$R,0))</f>
        <v>Healthcare</v>
      </c>
      <c r="AR994" s="24" t="str">
        <f>INDEX('Step 2-12'!$X:$X,MATCH('Step 2-12'!$AH994,'Step 2-12'!$R:$R,0))</f>
        <v>SMBs</v>
      </c>
      <c r="AS994" s="23" t="str">
        <f>INDEX('Step 2-12'!$AA:$AA,MATCH('Step 2-12'!$AH994,'Step 2-12'!$R:$R,0))</f>
        <v>Pro</v>
      </c>
      <c r="AT994" s="23" t="str">
        <f>INDEX('Step 2-12'!$AB:$AB,MATCH('Step 2-12'!$AH994,'Step 2-12'!$R:$R,0))</f>
        <v>Monthly</v>
      </c>
      <c r="AU994" s="23" t="str">
        <f>INDEX($J$20:$J$1603,MATCH($AH994,$B$20:$B$1603,0))</f>
        <v/>
      </c>
    </row>
    <row r="995" spans="1:47" x14ac:dyDescent="0.25">
      <c r="A995" t="s">
        <v>1111</v>
      </c>
      <c r="B995" t="s">
        <v>1101</v>
      </c>
      <c r="C995" t="s">
        <v>50</v>
      </c>
      <c r="D995" t="s">
        <v>18</v>
      </c>
      <c r="E995" s="1">
        <v>45050</v>
      </c>
      <c r="F995" s="1">
        <v>45080</v>
      </c>
      <c r="G995" t="s">
        <v>73</v>
      </c>
      <c r="H995">
        <v>135</v>
      </c>
      <c r="I995" s="23" t="str">
        <f>IF(AND(E995&lt;=EOMONTH('Step 1'!$C$7,0),F995&gt;='Step 1'!$C$7),"Yes","No")</f>
        <v>No</v>
      </c>
      <c r="J995" s="23" t="str">
        <f>IF(I995="Yes",IF(COUNTIFS($B$21:$B995,B995,$I$21:$I995,"Yes")=1,"Yes",""),"")</f>
        <v/>
      </c>
      <c r="K995" s="23" t="str">
        <f>IF(J995="Yes",IF(COUNTIFS($B:$B,B995,$F:$F,"&gt;="&amp;'Step 1'!$C$8)&gt;0,"Retained","Churned"),"")</f>
        <v/>
      </c>
      <c r="L995" s="24">
        <f>_xlfn.MINIFS($E:$E,$B:$B,B995)</f>
        <v>44740</v>
      </c>
      <c r="M995" s="24" t="str">
        <f>INDEX($C:$C,MATCH($L995,$E:$E,0))</f>
        <v>Basic</v>
      </c>
      <c r="N995" s="24" t="str">
        <f>INDEX($D:$D,MATCH($L995,$E:$E,0))</f>
        <v>Monthly</v>
      </c>
      <c r="O995" s="23" t="str">
        <f>INDEX('Step 2-12'!$W:$W,MATCH('Step 2-12'!$B995,'Step 2-12'!$R:$R,0))</f>
        <v>Retail</v>
      </c>
      <c r="P995" s="23" t="str">
        <f>INDEX('Step 2-12'!$Z:$Z,MATCH('Step 2-12'!$B995,'Step 2-12'!$R:$R,0))</f>
        <v>Social Media</v>
      </c>
      <c r="AG995" t="s">
        <v>2787</v>
      </c>
      <c r="AH995" t="s">
        <v>115</v>
      </c>
      <c r="AI995" t="s">
        <v>120</v>
      </c>
      <c r="AJ995" s="1">
        <v>44922</v>
      </c>
      <c r="AK995" t="s">
        <v>17</v>
      </c>
      <c r="AL995" t="s">
        <v>18</v>
      </c>
      <c r="AM995">
        <v>75</v>
      </c>
      <c r="AN995">
        <v>60</v>
      </c>
      <c r="AO995" s="24" t="str">
        <f>INDEX('Step 2-12'!$Z:$Z,MATCH('Step 2-12'!$AH995,'Step 2-12'!$R:$R,0))</f>
        <v>Paid Search</v>
      </c>
      <c r="AP995" s="24" t="str">
        <f>INDEX('Step 2-12'!$V:$V,MATCH('Step 2-12'!$AH995,'Step 2-12'!$R:$R,0))</f>
        <v>Asia-Pacific</v>
      </c>
      <c r="AQ995" s="24" t="str">
        <f>INDEX('Step 2-12'!$W:$W,MATCH('Step 2-12'!$AH995,'Step 2-12'!$R:$R,0))</f>
        <v>Healthcare</v>
      </c>
      <c r="AR995" s="24" t="str">
        <f>INDEX('Step 2-12'!$X:$X,MATCH('Step 2-12'!$AH995,'Step 2-12'!$R:$R,0))</f>
        <v>SMBs</v>
      </c>
      <c r="AS995" s="23" t="str">
        <f>INDEX('Step 2-12'!$AA:$AA,MATCH('Step 2-12'!$AH995,'Step 2-12'!$R:$R,0))</f>
        <v>Pro</v>
      </c>
      <c r="AT995" s="23" t="str">
        <f>INDEX('Step 2-12'!$AB:$AB,MATCH('Step 2-12'!$AH995,'Step 2-12'!$R:$R,0))</f>
        <v>Monthly</v>
      </c>
      <c r="AU995" s="23" t="str">
        <f>INDEX($J$20:$J$1603,MATCH($AH995,$B$20:$B$1603,0))</f>
        <v/>
      </c>
    </row>
    <row r="996" spans="1:47" x14ac:dyDescent="0.25">
      <c r="A996" t="s">
        <v>1112</v>
      </c>
      <c r="B996" t="s">
        <v>1101</v>
      </c>
      <c r="C996" t="s">
        <v>86</v>
      </c>
      <c r="D996" t="s">
        <v>18</v>
      </c>
      <c r="E996" s="1">
        <v>45081</v>
      </c>
      <c r="F996" s="1">
        <v>45111</v>
      </c>
      <c r="G996" t="s">
        <v>19</v>
      </c>
      <c r="H996">
        <v>315</v>
      </c>
      <c r="I996" s="23" t="str">
        <f>IF(AND(E996&lt;=EOMONTH('Step 1'!$C$7,0),F996&gt;='Step 1'!$C$7),"Yes","No")</f>
        <v>No</v>
      </c>
      <c r="J996" s="23" t="str">
        <f>IF(I996="Yes",IF(COUNTIFS($B$21:$B996,B996,$I$21:$I996,"Yes")=1,"Yes",""),"")</f>
        <v/>
      </c>
      <c r="K996" s="23" t="str">
        <f>IF(J996="Yes",IF(COUNTIFS($B:$B,B996,$F:$F,"&gt;="&amp;'Step 1'!$C$8)&gt;0,"Retained","Churned"),"")</f>
        <v/>
      </c>
      <c r="L996" s="24">
        <f>_xlfn.MINIFS($E:$E,$B:$B,B996)</f>
        <v>44740</v>
      </c>
      <c r="M996" s="24" t="str">
        <f>INDEX($C:$C,MATCH($L996,$E:$E,0))</f>
        <v>Basic</v>
      </c>
      <c r="N996" s="24" t="str">
        <f>INDEX($D:$D,MATCH($L996,$E:$E,0))</f>
        <v>Monthly</v>
      </c>
      <c r="O996" s="23" t="str">
        <f>INDEX('Step 2-12'!$W:$W,MATCH('Step 2-12'!$B996,'Step 2-12'!$R:$R,0))</f>
        <v>Retail</v>
      </c>
      <c r="P996" s="23" t="str">
        <f>INDEX('Step 2-12'!$Z:$Z,MATCH('Step 2-12'!$B996,'Step 2-12'!$R:$R,0))</f>
        <v>Social Media</v>
      </c>
      <c r="AG996" t="s">
        <v>2788</v>
      </c>
      <c r="AH996" t="s">
        <v>115</v>
      </c>
      <c r="AI996" t="s">
        <v>121</v>
      </c>
      <c r="AJ996" s="1">
        <v>44923</v>
      </c>
      <c r="AK996" t="s">
        <v>17</v>
      </c>
      <c r="AL996" t="s">
        <v>18</v>
      </c>
      <c r="AM996">
        <v>75</v>
      </c>
      <c r="AN996">
        <v>60</v>
      </c>
      <c r="AO996" s="24" t="str">
        <f>INDEX('Step 2-12'!$Z:$Z,MATCH('Step 2-12'!$AH996,'Step 2-12'!$R:$R,0))</f>
        <v>Paid Search</v>
      </c>
      <c r="AP996" s="24" t="str">
        <f>INDEX('Step 2-12'!$V:$V,MATCH('Step 2-12'!$AH996,'Step 2-12'!$R:$R,0))</f>
        <v>Asia-Pacific</v>
      </c>
      <c r="AQ996" s="24" t="str">
        <f>INDEX('Step 2-12'!$W:$W,MATCH('Step 2-12'!$AH996,'Step 2-12'!$R:$R,0))</f>
        <v>Healthcare</v>
      </c>
      <c r="AR996" s="24" t="str">
        <f>INDEX('Step 2-12'!$X:$X,MATCH('Step 2-12'!$AH996,'Step 2-12'!$R:$R,0))</f>
        <v>SMBs</v>
      </c>
      <c r="AS996" s="23" t="str">
        <f>INDEX('Step 2-12'!$AA:$AA,MATCH('Step 2-12'!$AH996,'Step 2-12'!$R:$R,0))</f>
        <v>Pro</v>
      </c>
      <c r="AT996" s="23" t="str">
        <f>INDEX('Step 2-12'!$AB:$AB,MATCH('Step 2-12'!$AH996,'Step 2-12'!$R:$R,0))</f>
        <v>Monthly</v>
      </c>
      <c r="AU996" s="23" t="str">
        <f>INDEX($J$20:$J$1603,MATCH($AH996,$B$20:$B$1603,0))</f>
        <v/>
      </c>
    </row>
    <row r="997" spans="1:47" x14ac:dyDescent="0.25">
      <c r="A997" t="s">
        <v>1113</v>
      </c>
      <c r="B997" t="s">
        <v>1101</v>
      </c>
      <c r="C997" t="s">
        <v>86</v>
      </c>
      <c r="D997" t="s">
        <v>18</v>
      </c>
      <c r="E997" s="1">
        <v>45112</v>
      </c>
      <c r="F997" s="1">
        <v>45142</v>
      </c>
      <c r="G997" t="s">
        <v>19</v>
      </c>
      <c r="H997">
        <v>315</v>
      </c>
      <c r="I997" s="23" t="str">
        <f>IF(AND(E997&lt;=EOMONTH('Step 1'!$C$7,0),F997&gt;='Step 1'!$C$7),"Yes","No")</f>
        <v>No</v>
      </c>
      <c r="J997" s="23" t="str">
        <f>IF(I997="Yes",IF(COUNTIFS($B$21:$B997,B997,$I$21:$I997,"Yes")=1,"Yes",""),"")</f>
        <v/>
      </c>
      <c r="K997" s="23" t="str">
        <f>IF(J997="Yes",IF(COUNTIFS($B:$B,B997,$F:$F,"&gt;="&amp;'Step 1'!$C$8)&gt;0,"Retained","Churned"),"")</f>
        <v/>
      </c>
      <c r="L997" s="24">
        <f>_xlfn.MINIFS($E:$E,$B:$B,B997)</f>
        <v>44740</v>
      </c>
      <c r="M997" s="24" t="str">
        <f>INDEX($C:$C,MATCH($L997,$E:$E,0))</f>
        <v>Basic</v>
      </c>
      <c r="N997" s="24" t="str">
        <f>INDEX($D:$D,MATCH($L997,$E:$E,0))</f>
        <v>Monthly</v>
      </c>
      <c r="O997" s="23" t="str">
        <f>INDEX('Step 2-12'!$W:$W,MATCH('Step 2-12'!$B997,'Step 2-12'!$R:$R,0))</f>
        <v>Retail</v>
      </c>
      <c r="P997" s="23" t="str">
        <f>INDEX('Step 2-12'!$Z:$Z,MATCH('Step 2-12'!$B997,'Step 2-12'!$R:$R,0))</f>
        <v>Social Media</v>
      </c>
      <c r="AG997" t="s">
        <v>2789</v>
      </c>
      <c r="AH997" t="s">
        <v>115</v>
      </c>
      <c r="AI997" t="s">
        <v>122</v>
      </c>
      <c r="AJ997" s="1">
        <v>44954</v>
      </c>
      <c r="AK997" t="s">
        <v>17</v>
      </c>
      <c r="AL997" t="s">
        <v>18</v>
      </c>
      <c r="AM997">
        <v>75</v>
      </c>
      <c r="AN997">
        <v>60</v>
      </c>
      <c r="AO997" s="24" t="str">
        <f>INDEX('Step 2-12'!$Z:$Z,MATCH('Step 2-12'!$AH997,'Step 2-12'!$R:$R,0))</f>
        <v>Paid Search</v>
      </c>
      <c r="AP997" s="24" t="str">
        <f>INDEX('Step 2-12'!$V:$V,MATCH('Step 2-12'!$AH997,'Step 2-12'!$R:$R,0))</f>
        <v>Asia-Pacific</v>
      </c>
      <c r="AQ997" s="24" t="str">
        <f>INDEX('Step 2-12'!$W:$W,MATCH('Step 2-12'!$AH997,'Step 2-12'!$R:$R,0))</f>
        <v>Healthcare</v>
      </c>
      <c r="AR997" s="24" t="str">
        <f>INDEX('Step 2-12'!$X:$X,MATCH('Step 2-12'!$AH997,'Step 2-12'!$R:$R,0))</f>
        <v>SMBs</v>
      </c>
      <c r="AS997" s="23" t="str">
        <f>INDEX('Step 2-12'!$AA:$AA,MATCH('Step 2-12'!$AH997,'Step 2-12'!$R:$R,0))</f>
        <v>Pro</v>
      </c>
      <c r="AT997" s="23" t="str">
        <f>INDEX('Step 2-12'!$AB:$AB,MATCH('Step 2-12'!$AH997,'Step 2-12'!$R:$R,0))</f>
        <v>Monthly</v>
      </c>
      <c r="AU997" s="23" t="str">
        <f>INDEX($J$20:$J$1603,MATCH($AH997,$B$20:$B$1603,0))</f>
        <v/>
      </c>
    </row>
    <row r="998" spans="1:47" x14ac:dyDescent="0.25">
      <c r="A998" t="s">
        <v>1114</v>
      </c>
      <c r="B998" t="s">
        <v>1101</v>
      </c>
      <c r="C998" t="s">
        <v>86</v>
      </c>
      <c r="D998" t="s">
        <v>18</v>
      </c>
      <c r="E998" s="1">
        <v>45143</v>
      </c>
      <c r="F998" s="1">
        <v>45173</v>
      </c>
      <c r="G998" t="s">
        <v>19</v>
      </c>
      <c r="H998">
        <v>315</v>
      </c>
      <c r="I998" s="23" t="str">
        <f>IF(AND(E998&lt;=EOMONTH('Step 1'!$C$7,0),F998&gt;='Step 1'!$C$7),"Yes","No")</f>
        <v>No</v>
      </c>
      <c r="J998" s="23" t="str">
        <f>IF(I998="Yes",IF(COUNTIFS($B$21:$B998,B998,$I$21:$I998,"Yes")=1,"Yes",""),"")</f>
        <v/>
      </c>
      <c r="K998" s="23" t="str">
        <f>IF(J998="Yes",IF(COUNTIFS($B:$B,B998,$F:$F,"&gt;="&amp;'Step 1'!$C$8)&gt;0,"Retained","Churned"),"")</f>
        <v/>
      </c>
      <c r="L998" s="24">
        <f>_xlfn.MINIFS($E:$E,$B:$B,B998)</f>
        <v>44740</v>
      </c>
      <c r="M998" s="24" t="str">
        <f>INDEX($C:$C,MATCH($L998,$E:$E,0))</f>
        <v>Basic</v>
      </c>
      <c r="N998" s="24" t="str">
        <f>INDEX($D:$D,MATCH($L998,$E:$E,0))</f>
        <v>Monthly</v>
      </c>
      <c r="O998" s="23" t="str">
        <f>INDEX('Step 2-12'!$W:$W,MATCH('Step 2-12'!$B998,'Step 2-12'!$R:$R,0))</f>
        <v>Retail</v>
      </c>
      <c r="P998" s="23" t="str">
        <f>INDEX('Step 2-12'!$Z:$Z,MATCH('Step 2-12'!$B998,'Step 2-12'!$R:$R,0))</f>
        <v>Social Media</v>
      </c>
      <c r="AG998" t="s">
        <v>2790</v>
      </c>
      <c r="AH998" t="s">
        <v>115</v>
      </c>
      <c r="AI998" t="s">
        <v>123</v>
      </c>
      <c r="AJ998" s="1">
        <v>44985</v>
      </c>
      <c r="AK998" t="s">
        <v>17</v>
      </c>
      <c r="AL998" t="s">
        <v>18</v>
      </c>
      <c r="AM998">
        <v>75</v>
      </c>
      <c r="AN998">
        <v>60</v>
      </c>
      <c r="AO998" s="24" t="str">
        <f>INDEX('Step 2-12'!$Z:$Z,MATCH('Step 2-12'!$AH998,'Step 2-12'!$R:$R,0))</f>
        <v>Paid Search</v>
      </c>
      <c r="AP998" s="24" t="str">
        <f>INDEX('Step 2-12'!$V:$V,MATCH('Step 2-12'!$AH998,'Step 2-12'!$R:$R,0))</f>
        <v>Asia-Pacific</v>
      </c>
      <c r="AQ998" s="24" t="str">
        <f>INDEX('Step 2-12'!$W:$W,MATCH('Step 2-12'!$AH998,'Step 2-12'!$R:$R,0))</f>
        <v>Healthcare</v>
      </c>
      <c r="AR998" s="24" t="str">
        <f>INDEX('Step 2-12'!$X:$X,MATCH('Step 2-12'!$AH998,'Step 2-12'!$R:$R,0))</f>
        <v>SMBs</v>
      </c>
      <c r="AS998" s="23" t="str">
        <f>INDEX('Step 2-12'!$AA:$AA,MATCH('Step 2-12'!$AH998,'Step 2-12'!$R:$R,0))</f>
        <v>Pro</v>
      </c>
      <c r="AT998" s="23" t="str">
        <f>INDEX('Step 2-12'!$AB:$AB,MATCH('Step 2-12'!$AH998,'Step 2-12'!$R:$R,0))</f>
        <v>Monthly</v>
      </c>
      <c r="AU998" s="23" t="str">
        <f>INDEX($J$20:$J$1603,MATCH($AH998,$B$20:$B$1603,0))</f>
        <v/>
      </c>
    </row>
    <row r="999" spans="1:47" x14ac:dyDescent="0.25">
      <c r="A999" t="s">
        <v>1115</v>
      </c>
      <c r="B999" t="s">
        <v>1101</v>
      </c>
      <c r="C999" t="s">
        <v>86</v>
      </c>
      <c r="D999" t="s">
        <v>18</v>
      </c>
      <c r="E999" s="1">
        <v>45174</v>
      </c>
      <c r="F999" s="1">
        <v>45204</v>
      </c>
      <c r="G999" t="s">
        <v>19</v>
      </c>
      <c r="H999">
        <v>315</v>
      </c>
      <c r="I999" s="23" t="str">
        <f>IF(AND(E999&lt;=EOMONTH('Step 1'!$C$7,0),F999&gt;='Step 1'!$C$7),"Yes","No")</f>
        <v>No</v>
      </c>
      <c r="J999" s="23" t="str">
        <f>IF(I999="Yes",IF(COUNTIFS($B$21:$B999,B999,$I$21:$I999,"Yes")=1,"Yes",""),"")</f>
        <v/>
      </c>
      <c r="K999" s="23" t="str">
        <f>IF(J999="Yes",IF(COUNTIFS($B:$B,B999,$F:$F,"&gt;="&amp;'Step 1'!$C$8)&gt;0,"Retained","Churned"),"")</f>
        <v/>
      </c>
      <c r="L999" s="24">
        <f>_xlfn.MINIFS($E:$E,$B:$B,B999)</f>
        <v>44740</v>
      </c>
      <c r="M999" s="24" t="str">
        <f>INDEX($C:$C,MATCH($L999,$E:$E,0))</f>
        <v>Basic</v>
      </c>
      <c r="N999" s="24" t="str">
        <f>INDEX($D:$D,MATCH($L999,$E:$E,0))</f>
        <v>Monthly</v>
      </c>
      <c r="O999" s="23" t="str">
        <f>INDEX('Step 2-12'!$W:$W,MATCH('Step 2-12'!$B999,'Step 2-12'!$R:$R,0))</f>
        <v>Retail</v>
      </c>
      <c r="P999" s="23" t="str">
        <f>INDEX('Step 2-12'!$Z:$Z,MATCH('Step 2-12'!$B999,'Step 2-12'!$R:$R,0))</f>
        <v>Social Media</v>
      </c>
      <c r="AG999" t="s">
        <v>2791</v>
      </c>
      <c r="AH999" t="s">
        <v>115</v>
      </c>
      <c r="AI999" t="s">
        <v>123</v>
      </c>
      <c r="AJ999" s="1">
        <v>45013</v>
      </c>
      <c r="AK999" t="s">
        <v>17</v>
      </c>
      <c r="AL999" t="s">
        <v>18</v>
      </c>
      <c r="AM999">
        <v>75</v>
      </c>
      <c r="AN999">
        <v>60</v>
      </c>
      <c r="AO999" s="24" t="str">
        <f>INDEX('Step 2-12'!$Z:$Z,MATCH('Step 2-12'!$AH999,'Step 2-12'!$R:$R,0))</f>
        <v>Paid Search</v>
      </c>
      <c r="AP999" s="24" t="str">
        <f>INDEX('Step 2-12'!$V:$V,MATCH('Step 2-12'!$AH999,'Step 2-12'!$R:$R,0))</f>
        <v>Asia-Pacific</v>
      </c>
      <c r="AQ999" s="24" t="str">
        <f>INDEX('Step 2-12'!$W:$W,MATCH('Step 2-12'!$AH999,'Step 2-12'!$R:$R,0))</f>
        <v>Healthcare</v>
      </c>
      <c r="AR999" s="24" t="str">
        <f>INDEX('Step 2-12'!$X:$X,MATCH('Step 2-12'!$AH999,'Step 2-12'!$R:$R,0))</f>
        <v>SMBs</v>
      </c>
      <c r="AS999" s="23" t="str">
        <f>INDEX('Step 2-12'!$AA:$AA,MATCH('Step 2-12'!$AH999,'Step 2-12'!$R:$R,0))</f>
        <v>Pro</v>
      </c>
      <c r="AT999" s="23" t="str">
        <f>INDEX('Step 2-12'!$AB:$AB,MATCH('Step 2-12'!$AH999,'Step 2-12'!$R:$R,0))</f>
        <v>Monthly</v>
      </c>
      <c r="AU999" s="23" t="str">
        <f>INDEX($J$20:$J$1603,MATCH($AH999,$B$20:$B$1603,0))</f>
        <v/>
      </c>
    </row>
    <row r="1000" spans="1:47" x14ac:dyDescent="0.25">
      <c r="A1000" t="s">
        <v>1116</v>
      </c>
      <c r="B1000" t="s">
        <v>1101</v>
      </c>
      <c r="C1000" t="s">
        <v>86</v>
      </c>
      <c r="D1000" t="s">
        <v>18</v>
      </c>
      <c r="E1000" s="1">
        <v>45205</v>
      </c>
      <c r="F1000" s="1">
        <v>45235</v>
      </c>
      <c r="G1000" t="s">
        <v>19</v>
      </c>
      <c r="H1000">
        <v>315</v>
      </c>
      <c r="I1000" s="23" t="str">
        <f>IF(AND(E1000&lt;=EOMONTH('Step 1'!$C$7,0),F1000&gt;='Step 1'!$C$7),"Yes","No")</f>
        <v>No</v>
      </c>
      <c r="J1000" s="23" t="str">
        <f>IF(I1000="Yes",IF(COUNTIFS($B$21:$B1000,B1000,$I$21:$I1000,"Yes")=1,"Yes",""),"")</f>
        <v/>
      </c>
      <c r="K1000" s="23" t="str">
        <f>IF(J1000="Yes",IF(COUNTIFS($B:$B,B1000,$F:$F,"&gt;="&amp;'Step 1'!$C$8)&gt;0,"Retained","Churned"),"")</f>
        <v/>
      </c>
      <c r="L1000" s="24">
        <f>_xlfn.MINIFS($E:$E,$B:$B,B1000)</f>
        <v>44740</v>
      </c>
      <c r="M1000" s="24" t="str">
        <f>INDEX($C:$C,MATCH($L1000,$E:$E,0))</f>
        <v>Basic</v>
      </c>
      <c r="N1000" s="24" t="str">
        <f>INDEX($D:$D,MATCH($L1000,$E:$E,0))</f>
        <v>Monthly</v>
      </c>
      <c r="O1000" s="23" t="str">
        <f>INDEX('Step 2-12'!$W:$W,MATCH('Step 2-12'!$B1000,'Step 2-12'!$R:$R,0))</f>
        <v>Retail</v>
      </c>
      <c r="P1000" s="23" t="str">
        <f>INDEX('Step 2-12'!$Z:$Z,MATCH('Step 2-12'!$B1000,'Step 2-12'!$R:$R,0))</f>
        <v>Social Media</v>
      </c>
      <c r="AG1000" t="s">
        <v>2792</v>
      </c>
      <c r="AH1000" t="s">
        <v>115</v>
      </c>
      <c r="AI1000" t="s">
        <v>124</v>
      </c>
      <c r="AJ1000" s="1">
        <v>45016</v>
      </c>
      <c r="AK1000" t="s">
        <v>17</v>
      </c>
      <c r="AL1000" t="s">
        <v>18</v>
      </c>
      <c r="AM1000">
        <v>75</v>
      </c>
      <c r="AN1000">
        <v>60</v>
      </c>
      <c r="AO1000" s="24" t="str">
        <f>INDEX('Step 2-12'!$Z:$Z,MATCH('Step 2-12'!$AH1000,'Step 2-12'!$R:$R,0))</f>
        <v>Paid Search</v>
      </c>
      <c r="AP1000" s="24" t="str">
        <f>INDEX('Step 2-12'!$V:$V,MATCH('Step 2-12'!$AH1000,'Step 2-12'!$R:$R,0))</f>
        <v>Asia-Pacific</v>
      </c>
      <c r="AQ1000" s="24" t="str">
        <f>INDEX('Step 2-12'!$W:$W,MATCH('Step 2-12'!$AH1000,'Step 2-12'!$R:$R,0))</f>
        <v>Healthcare</v>
      </c>
      <c r="AR1000" s="24" t="str">
        <f>INDEX('Step 2-12'!$X:$X,MATCH('Step 2-12'!$AH1000,'Step 2-12'!$R:$R,0))</f>
        <v>SMBs</v>
      </c>
      <c r="AS1000" s="23" t="str">
        <f>INDEX('Step 2-12'!$AA:$AA,MATCH('Step 2-12'!$AH1000,'Step 2-12'!$R:$R,0))</f>
        <v>Pro</v>
      </c>
      <c r="AT1000" s="23" t="str">
        <f>INDEX('Step 2-12'!$AB:$AB,MATCH('Step 2-12'!$AH1000,'Step 2-12'!$R:$R,0))</f>
        <v>Monthly</v>
      </c>
      <c r="AU1000" s="23" t="str">
        <f>INDEX($J$20:$J$1603,MATCH($AH1000,$B$20:$B$1603,0))</f>
        <v/>
      </c>
    </row>
    <row r="1001" spans="1:47" x14ac:dyDescent="0.25">
      <c r="A1001" t="s">
        <v>1117</v>
      </c>
      <c r="B1001" t="s">
        <v>1101</v>
      </c>
      <c r="C1001" t="s">
        <v>86</v>
      </c>
      <c r="D1001" t="s">
        <v>18</v>
      </c>
      <c r="E1001" s="1">
        <v>45236</v>
      </c>
      <c r="F1001" s="1">
        <v>45266</v>
      </c>
      <c r="G1001" t="s">
        <v>19</v>
      </c>
      <c r="H1001">
        <v>315</v>
      </c>
      <c r="I1001" s="23" t="str">
        <f>IF(AND(E1001&lt;=EOMONTH('Step 1'!$C$7,0),F1001&gt;='Step 1'!$C$7),"Yes","No")</f>
        <v>No</v>
      </c>
      <c r="J1001" s="23" t="str">
        <f>IF(I1001="Yes",IF(COUNTIFS($B$21:$B1001,B1001,$I$21:$I1001,"Yes")=1,"Yes",""),"")</f>
        <v/>
      </c>
      <c r="K1001" s="23" t="str">
        <f>IF(J1001="Yes",IF(COUNTIFS($B:$B,B1001,$F:$F,"&gt;="&amp;'Step 1'!$C$8)&gt;0,"Retained","Churned"),"")</f>
        <v/>
      </c>
      <c r="L1001" s="24">
        <f>_xlfn.MINIFS($E:$E,$B:$B,B1001)</f>
        <v>44740</v>
      </c>
      <c r="M1001" s="24" t="str">
        <f>INDEX($C:$C,MATCH($L1001,$E:$E,0))</f>
        <v>Basic</v>
      </c>
      <c r="N1001" s="24" t="str">
        <f>INDEX($D:$D,MATCH($L1001,$E:$E,0))</f>
        <v>Monthly</v>
      </c>
      <c r="O1001" s="23" t="str">
        <f>INDEX('Step 2-12'!$W:$W,MATCH('Step 2-12'!$B1001,'Step 2-12'!$R:$R,0))</f>
        <v>Retail</v>
      </c>
      <c r="P1001" s="23" t="str">
        <f>INDEX('Step 2-12'!$Z:$Z,MATCH('Step 2-12'!$B1001,'Step 2-12'!$R:$R,0))</f>
        <v>Social Media</v>
      </c>
      <c r="AG1001" t="s">
        <v>2793</v>
      </c>
      <c r="AH1001" t="s">
        <v>115</v>
      </c>
      <c r="AI1001" t="s">
        <v>124</v>
      </c>
      <c r="AJ1001" s="1">
        <v>45046</v>
      </c>
      <c r="AK1001" t="s">
        <v>17</v>
      </c>
      <c r="AL1001" t="s">
        <v>18</v>
      </c>
      <c r="AM1001">
        <v>75</v>
      </c>
      <c r="AN1001">
        <v>60</v>
      </c>
      <c r="AO1001" s="24" t="str">
        <f>INDEX('Step 2-12'!$Z:$Z,MATCH('Step 2-12'!$AH1001,'Step 2-12'!$R:$R,0))</f>
        <v>Paid Search</v>
      </c>
      <c r="AP1001" s="24" t="str">
        <f>INDEX('Step 2-12'!$V:$V,MATCH('Step 2-12'!$AH1001,'Step 2-12'!$R:$R,0))</f>
        <v>Asia-Pacific</v>
      </c>
      <c r="AQ1001" s="24" t="str">
        <f>INDEX('Step 2-12'!$W:$W,MATCH('Step 2-12'!$AH1001,'Step 2-12'!$R:$R,0))</f>
        <v>Healthcare</v>
      </c>
      <c r="AR1001" s="24" t="str">
        <f>INDEX('Step 2-12'!$X:$X,MATCH('Step 2-12'!$AH1001,'Step 2-12'!$R:$R,0))</f>
        <v>SMBs</v>
      </c>
      <c r="AS1001" s="23" t="str">
        <f>INDEX('Step 2-12'!$AA:$AA,MATCH('Step 2-12'!$AH1001,'Step 2-12'!$R:$R,0))</f>
        <v>Pro</v>
      </c>
      <c r="AT1001" s="23" t="str">
        <f>INDEX('Step 2-12'!$AB:$AB,MATCH('Step 2-12'!$AH1001,'Step 2-12'!$R:$R,0))</f>
        <v>Monthly</v>
      </c>
      <c r="AU1001" s="23" t="str">
        <f>INDEX($J$20:$J$1603,MATCH($AH1001,$B$20:$B$1603,0))</f>
        <v/>
      </c>
    </row>
    <row r="1002" spans="1:47" x14ac:dyDescent="0.25">
      <c r="A1002" t="s">
        <v>1118</v>
      </c>
      <c r="B1002" t="s">
        <v>1101</v>
      </c>
      <c r="C1002" t="s">
        <v>86</v>
      </c>
      <c r="D1002" t="s">
        <v>18</v>
      </c>
      <c r="E1002" s="1">
        <v>45267</v>
      </c>
      <c r="F1002" s="1">
        <v>45297</v>
      </c>
      <c r="G1002" t="s">
        <v>19</v>
      </c>
      <c r="H1002">
        <v>315</v>
      </c>
      <c r="I1002" s="23" t="str">
        <f>IF(AND(E1002&lt;=EOMONTH('Step 1'!$C$7,0),F1002&gt;='Step 1'!$C$7),"Yes","No")</f>
        <v>No</v>
      </c>
      <c r="J1002" s="23" t="str">
        <f>IF(I1002="Yes",IF(COUNTIFS($B$21:$B1002,B1002,$I$21:$I1002,"Yes")=1,"Yes",""),"")</f>
        <v/>
      </c>
      <c r="K1002" s="23" t="str">
        <f>IF(J1002="Yes",IF(COUNTIFS($B:$B,B1002,$F:$F,"&gt;="&amp;'Step 1'!$C$8)&gt;0,"Retained","Churned"),"")</f>
        <v/>
      </c>
      <c r="L1002" s="24">
        <f>_xlfn.MINIFS($E:$E,$B:$B,B1002)</f>
        <v>44740</v>
      </c>
      <c r="M1002" s="24" t="str">
        <f>INDEX($C:$C,MATCH($L1002,$E:$E,0))</f>
        <v>Basic</v>
      </c>
      <c r="N1002" s="24" t="str">
        <f>INDEX($D:$D,MATCH($L1002,$E:$E,0))</f>
        <v>Monthly</v>
      </c>
      <c r="O1002" s="23" t="str">
        <f>INDEX('Step 2-12'!$W:$W,MATCH('Step 2-12'!$B1002,'Step 2-12'!$R:$R,0))</f>
        <v>Retail</v>
      </c>
      <c r="P1002" s="23" t="str">
        <f>INDEX('Step 2-12'!$Z:$Z,MATCH('Step 2-12'!$B1002,'Step 2-12'!$R:$R,0))</f>
        <v>Social Media</v>
      </c>
      <c r="AG1002" t="s">
        <v>2794</v>
      </c>
      <c r="AH1002" t="s">
        <v>115</v>
      </c>
      <c r="AI1002" t="s">
        <v>125</v>
      </c>
      <c r="AJ1002" s="1">
        <v>45047</v>
      </c>
      <c r="AK1002" t="s">
        <v>17</v>
      </c>
      <c r="AL1002" t="s">
        <v>18</v>
      </c>
      <c r="AM1002">
        <v>75</v>
      </c>
      <c r="AN1002">
        <v>60</v>
      </c>
      <c r="AO1002" s="24" t="str">
        <f>INDEX('Step 2-12'!$Z:$Z,MATCH('Step 2-12'!$AH1002,'Step 2-12'!$R:$R,0))</f>
        <v>Paid Search</v>
      </c>
      <c r="AP1002" s="24" t="str">
        <f>INDEX('Step 2-12'!$V:$V,MATCH('Step 2-12'!$AH1002,'Step 2-12'!$R:$R,0))</f>
        <v>Asia-Pacific</v>
      </c>
      <c r="AQ1002" s="24" t="str">
        <f>INDEX('Step 2-12'!$W:$W,MATCH('Step 2-12'!$AH1002,'Step 2-12'!$R:$R,0))</f>
        <v>Healthcare</v>
      </c>
      <c r="AR1002" s="24" t="str">
        <f>INDEX('Step 2-12'!$X:$X,MATCH('Step 2-12'!$AH1002,'Step 2-12'!$R:$R,0))</f>
        <v>SMBs</v>
      </c>
      <c r="AS1002" s="23" t="str">
        <f>INDEX('Step 2-12'!$AA:$AA,MATCH('Step 2-12'!$AH1002,'Step 2-12'!$R:$R,0))</f>
        <v>Pro</v>
      </c>
      <c r="AT1002" s="23" t="str">
        <f>INDEX('Step 2-12'!$AB:$AB,MATCH('Step 2-12'!$AH1002,'Step 2-12'!$R:$R,0))</f>
        <v>Monthly</v>
      </c>
      <c r="AU1002" s="23" t="str">
        <f>INDEX($J$20:$J$1603,MATCH($AH1002,$B$20:$B$1603,0))</f>
        <v/>
      </c>
    </row>
    <row r="1003" spans="1:47" x14ac:dyDescent="0.25">
      <c r="A1003" t="s">
        <v>1119</v>
      </c>
      <c r="B1003" t="s">
        <v>1101</v>
      </c>
      <c r="C1003" t="s">
        <v>86</v>
      </c>
      <c r="D1003" t="s">
        <v>18</v>
      </c>
      <c r="E1003" s="1">
        <v>45298</v>
      </c>
      <c r="F1003" s="1">
        <v>45328</v>
      </c>
      <c r="G1003" t="s">
        <v>19</v>
      </c>
      <c r="H1003">
        <v>315</v>
      </c>
      <c r="I1003" s="23" t="str">
        <f>IF(AND(E1003&lt;=EOMONTH('Step 1'!$C$7,0),F1003&gt;='Step 1'!$C$7),"Yes","No")</f>
        <v>No</v>
      </c>
      <c r="J1003" s="23" t="str">
        <f>IF(I1003="Yes",IF(COUNTIFS($B$21:$B1003,B1003,$I$21:$I1003,"Yes")=1,"Yes",""),"")</f>
        <v/>
      </c>
      <c r="K1003" s="23" t="str">
        <f>IF(J1003="Yes",IF(COUNTIFS($B:$B,B1003,$F:$F,"&gt;="&amp;'Step 1'!$C$8)&gt;0,"Retained","Churned"),"")</f>
        <v/>
      </c>
      <c r="L1003" s="24">
        <f>_xlfn.MINIFS($E:$E,$B:$B,B1003)</f>
        <v>44740</v>
      </c>
      <c r="M1003" s="24" t="str">
        <f>INDEX($C:$C,MATCH($L1003,$E:$E,0))</f>
        <v>Basic</v>
      </c>
      <c r="N1003" s="24" t="str">
        <f>INDEX($D:$D,MATCH($L1003,$E:$E,0))</f>
        <v>Monthly</v>
      </c>
      <c r="O1003" s="23" t="str">
        <f>INDEX('Step 2-12'!$W:$W,MATCH('Step 2-12'!$B1003,'Step 2-12'!$R:$R,0))</f>
        <v>Retail</v>
      </c>
      <c r="P1003" s="23" t="str">
        <f>INDEX('Step 2-12'!$Z:$Z,MATCH('Step 2-12'!$B1003,'Step 2-12'!$R:$R,0))</f>
        <v>Social Media</v>
      </c>
      <c r="AG1003" t="s">
        <v>2795</v>
      </c>
      <c r="AH1003" t="s">
        <v>115</v>
      </c>
      <c r="AI1003" t="s">
        <v>126</v>
      </c>
      <c r="AJ1003" s="1">
        <v>45078</v>
      </c>
      <c r="AK1003" t="s">
        <v>17</v>
      </c>
      <c r="AL1003" t="s">
        <v>18</v>
      </c>
      <c r="AM1003">
        <v>75</v>
      </c>
      <c r="AN1003">
        <v>60</v>
      </c>
      <c r="AO1003" s="24" t="str">
        <f>INDEX('Step 2-12'!$Z:$Z,MATCH('Step 2-12'!$AH1003,'Step 2-12'!$R:$R,0))</f>
        <v>Paid Search</v>
      </c>
      <c r="AP1003" s="24" t="str">
        <f>INDEX('Step 2-12'!$V:$V,MATCH('Step 2-12'!$AH1003,'Step 2-12'!$R:$R,0))</f>
        <v>Asia-Pacific</v>
      </c>
      <c r="AQ1003" s="24" t="str">
        <f>INDEX('Step 2-12'!$W:$W,MATCH('Step 2-12'!$AH1003,'Step 2-12'!$R:$R,0))</f>
        <v>Healthcare</v>
      </c>
      <c r="AR1003" s="24" t="str">
        <f>INDEX('Step 2-12'!$X:$X,MATCH('Step 2-12'!$AH1003,'Step 2-12'!$R:$R,0))</f>
        <v>SMBs</v>
      </c>
      <c r="AS1003" s="23" t="str">
        <f>INDEX('Step 2-12'!$AA:$AA,MATCH('Step 2-12'!$AH1003,'Step 2-12'!$R:$R,0))</f>
        <v>Pro</v>
      </c>
      <c r="AT1003" s="23" t="str">
        <f>INDEX('Step 2-12'!$AB:$AB,MATCH('Step 2-12'!$AH1003,'Step 2-12'!$R:$R,0))</f>
        <v>Monthly</v>
      </c>
      <c r="AU1003" s="23" t="str">
        <f>INDEX($J$20:$J$1603,MATCH($AH1003,$B$20:$B$1603,0))</f>
        <v/>
      </c>
    </row>
    <row r="1004" spans="1:47" x14ac:dyDescent="0.25">
      <c r="A1004" t="s">
        <v>1120</v>
      </c>
      <c r="B1004" t="s">
        <v>1101</v>
      </c>
      <c r="C1004" t="s">
        <v>86</v>
      </c>
      <c r="D1004" t="s">
        <v>18</v>
      </c>
      <c r="E1004" s="1">
        <v>45329</v>
      </c>
      <c r="F1004" s="1">
        <v>45359</v>
      </c>
      <c r="G1004" t="s">
        <v>55</v>
      </c>
      <c r="H1004">
        <v>315</v>
      </c>
      <c r="I1004" s="23" t="str">
        <f>IF(AND(E1004&lt;=EOMONTH('Step 1'!$C$7,0),F1004&gt;='Step 1'!$C$7),"Yes","No")</f>
        <v>No</v>
      </c>
      <c r="J1004" s="23" t="str">
        <f>IF(I1004="Yes",IF(COUNTIFS($B$21:$B1004,B1004,$I$21:$I1004,"Yes")=1,"Yes",""),"")</f>
        <v/>
      </c>
      <c r="K1004" s="23" t="str">
        <f>IF(J1004="Yes",IF(COUNTIFS($B:$B,B1004,$F:$F,"&gt;="&amp;'Step 1'!$C$8)&gt;0,"Retained","Churned"),"")</f>
        <v/>
      </c>
      <c r="L1004" s="24">
        <f>_xlfn.MINIFS($E:$E,$B:$B,B1004)</f>
        <v>44740</v>
      </c>
      <c r="M1004" s="24" t="str">
        <f>INDEX($C:$C,MATCH($L1004,$E:$E,0))</f>
        <v>Basic</v>
      </c>
      <c r="N1004" s="24" t="str">
        <f>INDEX($D:$D,MATCH($L1004,$E:$E,0))</f>
        <v>Monthly</v>
      </c>
      <c r="O1004" s="23" t="str">
        <f>INDEX('Step 2-12'!$W:$W,MATCH('Step 2-12'!$B1004,'Step 2-12'!$R:$R,0))</f>
        <v>Retail</v>
      </c>
      <c r="P1004" s="23" t="str">
        <f>INDEX('Step 2-12'!$Z:$Z,MATCH('Step 2-12'!$B1004,'Step 2-12'!$R:$R,0))</f>
        <v>Social Media</v>
      </c>
      <c r="AG1004" t="s">
        <v>2796</v>
      </c>
      <c r="AH1004" t="s">
        <v>115</v>
      </c>
      <c r="AI1004" t="s">
        <v>126</v>
      </c>
      <c r="AJ1004" s="1">
        <v>45108</v>
      </c>
      <c r="AK1004" t="s">
        <v>17</v>
      </c>
      <c r="AL1004" t="s">
        <v>18</v>
      </c>
      <c r="AM1004">
        <v>75</v>
      </c>
      <c r="AN1004">
        <v>60</v>
      </c>
      <c r="AO1004" s="24" t="str">
        <f>INDEX('Step 2-12'!$Z:$Z,MATCH('Step 2-12'!$AH1004,'Step 2-12'!$R:$R,0))</f>
        <v>Paid Search</v>
      </c>
      <c r="AP1004" s="24" t="str">
        <f>INDEX('Step 2-12'!$V:$V,MATCH('Step 2-12'!$AH1004,'Step 2-12'!$R:$R,0))</f>
        <v>Asia-Pacific</v>
      </c>
      <c r="AQ1004" s="24" t="str">
        <f>INDEX('Step 2-12'!$W:$W,MATCH('Step 2-12'!$AH1004,'Step 2-12'!$R:$R,0))</f>
        <v>Healthcare</v>
      </c>
      <c r="AR1004" s="24" t="str">
        <f>INDEX('Step 2-12'!$X:$X,MATCH('Step 2-12'!$AH1004,'Step 2-12'!$R:$R,0))</f>
        <v>SMBs</v>
      </c>
      <c r="AS1004" s="23" t="str">
        <f>INDEX('Step 2-12'!$AA:$AA,MATCH('Step 2-12'!$AH1004,'Step 2-12'!$R:$R,0))</f>
        <v>Pro</v>
      </c>
      <c r="AT1004" s="23" t="str">
        <f>INDEX('Step 2-12'!$AB:$AB,MATCH('Step 2-12'!$AH1004,'Step 2-12'!$R:$R,0))</f>
        <v>Monthly</v>
      </c>
      <c r="AU1004" s="23" t="str">
        <f>INDEX($J$20:$J$1603,MATCH($AH1004,$B$20:$B$1603,0))</f>
        <v/>
      </c>
    </row>
    <row r="1005" spans="1:47" x14ac:dyDescent="0.25">
      <c r="A1005" t="s">
        <v>1121</v>
      </c>
      <c r="B1005" t="s">
        <v>1101</v>
      </c>
      <c r="C1005" t="s">
        <v>50</v>
      </c>
      <c r="D1005" t="s">
        <v>18</v>
      </c>
      <c r="E1005" s="1">
        <v>45360</v>
      </c>
      <c r="F1005" s="1">
        <v>45390</v>
      </c>
      <c r="G1005" t="s">
        <v>19</v>
      </c>
      <c r="H1005">
        <v>135</v>
      </c>
      <c r="I1005" s="23" t="str">
        <f>IF(AND(E1005&lt;=EOMONTH('Step 1'!$C$7,0),F1005&gt;='Step 1'!$C$7),"Yes","No")</f>
        <v>No</v>
      </c>
      <c r="J1005" s="23" t="str">
        <f>IF(I1005="Yes",IF(COUNTIFS($B$21:$B1005,B1005,$I$21:$I1005,"Yes")=1,"Yes",""),"")</f>
        <v/>
      </c>
      <c r="K1005" s="23" t="str">
        <f>IF(J1005="Yes",IF(COUNTIFS($B:$B,B1005,$F:$F,"&gt;="&amp;'Step 1'!$C$8)&gt;0,"Retained","Churned"),"")</f>
        <v/>
      </c>
      <c r="L1005" s="24">
        <f>_xlfn.MINIFS($E:$E,$B:$B,B1005)</f>
        <v>44740</v>
      </c>
      <c r="M1005" s="24" t="str">
        <f>INDEX($C:$C,MATCH($L1005,$E:$E,0))</f>
        <v>Basic</v>
      </c>
      <c r="N1005" s="24" t="str">
        <f>INDEX($D:$D,MATCH($L1005,$E:$E,0))</f>
        <v>Monthly</v>
      </c>
      <c r="O1005" s="23" t="str">
        <f>INDEX('Step 2-12'!$W:$W,MATCH('Step 2-12'!$B1005,'Step 2-12'!$R:$R,0))</f>
        <v>Retail</v>
      </c>
      <c r="P1005" s="23" t="str">
        <f>INDEX('Step 2-12'!$Z:$Z,MATCH('Step 2-12'!$B1005,'Step 2-12'!$R:$R,0))</f>
        <v>Social Media</v>
      </c>
      <c r="AG1005" t="s">
        <v>2797</v>
      </c>
      <c r="AH1005" t="s">
        <v>115</v>
      </c>
      <c r="AI1005" t="s">
        <v>127</v>
      </c>
      <c r="AJ1005" s="1">
        <v>45109</v>
      </c>
      <c r="AK1005" t="s">
        <v>17</v>
      </c>
      <c r="AL1005" t="s">
        <v>18</v>
      </c>
      <c r="AM1005">
        <v>75</v>
      </c>
      <c r="AN1005">
        <v>60</v>
      </c>
      <c r="AO1005" s="24" t="str">
        <f>INDEX('Step 2-12'!$Z:$Z,MATCH('Step 2-12'!$AH1005,'Step 2-12'!$R:$R,0))</f>
        <v>Paid Search</v>
      </c>
      <c r="AP1005" s="24" t="str">
        <f>INDEX('Step 2-12'!$V:$V,MATCH('Step 2-12'!$AH1005,'Step 2-12'!$R:$R,0))</f>
        <v>Asia-Pacific</v>
      </c>
      <c r="AQ1005" s="24" t="str">
        <f>INDEX('Step 2-12'!$W:$W,MATCH('Step 2-12'!$AH1005,'Step 2-12'!$R:$R,0))</f>
        <v>Healthcare</v>
      </c>
      <c r="AR1005" s="24" t="str">
        <f>INDEX('Step 2-12'!$X:$X,MATCH('Step 2-12'!$AH1005,'Step 2-12'!$R:$R,0))</f>
        <v>SMBs</v>
      </c>
      <c r="AS1005" s="23" t="str">
        <f>INDEX('Step 2-12'!$AA:$AA,MATCH('Step 2-12'!$AH1005,'Step 2-12'!$R:$R,0))</f>
        <v>Pro</v>
      </c>
      <c r="AT1005" s="23" t="str">
        <f>INDEX('Step 2-12'!$AB:$AB,MATCH('Step 2-12'!$AH1005,'Step 2-12'!$R:$R,0))</f>
        <v>Monthly</v>
      </c>
      <c r="AU1005" s="23" t="str">
        <f>INDEX($J$20:$J$1603,MATCH($AH1005,$B$20:$B$1603,0))</f>
        <v/>
      </c>
    </row>
    <row r="1006" spans="1:47" x14ac:dyDescent="0.25">
      <c r="A1006" t="s">
        <v>1122</v>
      </c>
      <c r="B1006" t="s">
        <v>1101</v>
      </c>
      <c r="C1006" t="s">
        <v>50</v>
      </c>
      <c r="D1006" t="s">
        <v>18</v>
      </c>
      <c r="E1006" s="1">
        <v>45391</v>
      </c>
      <c r="F1006" s="1">
        <v>45421</v>
      </c>
      <c r="G1006" t="s">
        <v>19</v>
      </c>
      <c r="H1006">
        <v>135</v>
      </c>
      <c r="I1006" s="23" t="str">
        <f>IF(AND(E1006&lt;=EOMONTH('Step 1'!$C$7,0),F1006&gt;='Step 1'!$C$7),"Yes","No")</f>
        <v>No</v>
      </c>
      <c r="J1006" s="23" t="str">
        <f>IF(I1006="Yes",IF(COUNTIFS($B$21:$B1006,B1006,$I$21:$I1006,"Yes")=1,"Yes",""),"")</f>
        <v/>
      </c>
      <c r="K1006" s="23" t="str">
        <f>IF(J1006="Yes",IF(COUNTIFS($B:$B,B1006,$F:$F,"&gt;="&amp;'Step 1'!$C$8)&gt;0,"Retained","Churned"),"")</f>
        <v/>
      </c>
      <c r="L1006" s="24">
        <f>_xlfn.MINIFS($E:$E,$B:$B,B1006)</f>
        <v>44740</v>
      </c>
      <c r="M1006" s="24" t="str">
        <f>INDEX($C:$C,MATCH($L1006,$E:$E,0))</f>
        <v>Basic</v>
      </c>
      <c r="N1006" s="24" t="str">
        <f>INDEX($D:$D,MATCH($L1006,$E:$E,0))</f>
        <v>Monthly</v>
      </c>
      <c r="O1006" s="23" t="str">
        <f>INDEX('Step 2-12'!$W:$W,MATCH('Step 2-12'!$B1006,'Step 2-12'!$R:$R,0))</f>
        <v>Retail</v>
      </c>
      <c r="P1006" s="23" t="str">
        <f>INDEX('Step 2-12'!$Z:$Z,MATCH('Step 2-12'!$B1006,'Step 2-12'!$R:$R,0))</f>
        <v>Social Media</v>
      </c>
      <c r="AG1006" t="s">
        <v>2798</v>
      </c>
      <c r="AH1006" t="s">
        <v>115</v>
      </c>
      <c r="AI1006" t="s">
        <v>128</v>
      </c>
      <c r="AJ1006" s="1">
        <v>45140</v>
      </c>
      <c r="AK1006" t="s">
        <v>17</v>
      </c>
      <c r="AL1006" t="s">
        <v>18</v>
      </c>
      <c r="AM1006">
        <v>75</v>
      </c>
      <c r="AN1006">
        <v>60</v>
      </c>
      <c r="AO1006" s="24" t="str">
        <f>INDEX('Step 2-12'!$Z:$Z,MATCH('Step 2-12'!$AH1006,'Step 2-12'!$R:$R,0))</f>
        <v>Paid Search</v>
      </c>
      <c r="AP1006" s="24" t="str">
        <f>INDEX('Step 2-12'!$V:$V,MATCH('Step 2-12'!$AH1006,'Step 2-12'!$R:$R,0))</f>
        <v>Asia-Pacific</v>
      </c>
      <c r="AQ1006" s="24" t="str">
        <f>INDEX('Step 2-12'!$W:$W,MATCH('Step 2-12'!$AH1006,'Step 2-12'!$R:$R,0))</f>
        <v>Healthcare</v>
      </c>
      <c r="AR1006" s="24" t="str">
        <f>INDEX('Step 2-12'!$X:$X,MATCH('Step 2-12'!$AH1006,'Step 2-12'!$R:$R,0))</f>
        <v>SMBs</v>
      </c>
      <c r="AS1006" s="23" t="str">
        <f>INDEX('Step 2-12'!$AA:$AA,MATCH('Step 2-12'!$AH1006,'Step 2-12'!$R:$R,0))</f>
        <v>Pro</v>
      </c>
      <c r="AT1006" s="23" t="str">
        <f>INDEX('Step 2-12'!$AB:$AB,MATCH('Step 2-12'!$AH1006,'Step 2-12'!$R:$R,0))</f>
        <v>Monthly</v>
      </c>
      <c r="AU1006" s="23" t="str">
        <f>INDEX($J$20:$J$1603,MATCH($AH1006,$B$20:$B$1603,0))</f>
        <v/>
      </c>
    </row>
    <row r="1007" spans="1:47" x14ac:dyDescent="0.25">
      <c r="A1007" t="s">
        <v>1123</v>
      </c>
      <c r="B1007" t="s">
        <v>1101</v>
      </c>
      <c r="C1007" t="s">
        <v>50</v>
      </c>
      <c r="D1007" t="s">
        <v>18</v>
      </c>
      <c r="E1007" s="1">
        <v>45422</v>
      </c>
      <c r="F1007" s="1">
        <v>45442</v>
      </c>
      <c r="G1007" t="s">
        <v>47</v>
      </c>
      <c r="H1007">
        <v>135</v>
      </c>
      <c r="I1007" s="23" t="str">
        <f>IF(AND(E1007&lt;=EOMONTH('Step 1'!$C$7,0),F1007&gt;='Step 1'!$C$7),"Yes","No")</f>
        <v>No</v>
      </c>
      <c r="J1007" s="23" t="str">
        <f>IF(I1007="Yes",IF(COUNTIFS($B$21:$B1007,B1007,$I$21:$I1007,"Yes")=1,"Yes",""),"")</f>
        <v/>
      </c>
      <c r="K1007" s="23" t="str">
        <f>IF(J1007="Yes",IF(COUNTIFS($B:$B,B1007,$F:$F,"&gt;="&amp;'Step 1'!$C$8)&gt;0,"Retained","Churned"),"")</f>
        <v/>
      </c>
      <c r="L1007" s="24">
        <f>_xlfn.MINIFS($E:$E,$B:$B,B1007)</f>
        <v>44740</v>
      </c>
      <c r="M1007" s="24" t="str">
        <f>INDEX($C:$C,MATCH($L1007,$E:$E,0))</f>
        <v>Basic</v>
      </c>
      <c r="N1007" s="24" t="str">
        <f>INDEX($D:$D,MATCH($L1007,$E:$E,0))</f>
        <v>Monthly</v>
      </c>
      <c r="O1007" s="23" t="str">
        <f>INDEX('Step 2-12'!$W:$W,MATCH('Step 2-12'!$B1007,'Step 2-12'!$R:$R,0))</f>
        <v>Retail</v>
      </c>
      <c r="P1007" s="23" t="str">
        <f>INDEX('Step 2-12'!$Z:$Z,MATCH('Step 2-12'!$B1007,'Step 2-12'!$R:$R,0))</f>
        <v>Social Media</v>
      </c>
      <c r="AG1007" t="s">
        <v>2799</v>
      </c>
      <c r="AH1007" t="s">
        <v>115</v>
      </c>
      <c r="AI1007" t="s">
        <v>129</v>
      </c>
      <c r="AJ1007" s="1">
        <v>45171</v>
      </c>
      <c r="AK1007" t="s">
        <v>17</v>
      </c>
      <c r="AL1007" t="s">
        <v>18</v>
      </c>
      <c r="AM1007">
        <v>75</v>
      </c>
      <c r="AN1007">
        <v>60</v>
      </c>
      <c r="AO1007" s="24" t="str">
        <f>INDEX('Step 2-12'!$Z:$Z,MATCH('Step 2-12'!$AH1007,'Step 2-12'!$R:$R,0))</f>
        <v>Paid Search</v>
      </c>
      <c r="AP1007" s="24" t="str">
        <f>INDEX('Step 2-12'!$V:$V,MATCH('Step 2-12'!$AH1007,'Step 2-12'!$R:$R,0))</f>
        <v>Asia-Pacific</v>
      </c>
      <c r="AQ1007" s="24" t="str">
        <f>INDEX('Step 2-12'!$W:$W,MATCH('Step 2-12'!$AH1007,'Step 2-12'!$R:$R,0))</f>
        <v>Healthcare</v>
      </c>
      <c r="AR1007" s="24" t="str">
        <f>INDEX('Step 2-12'!$X:$X,MATCH('Step 2-12'!$AH1007,'Step 2-12'!$R:$R,0))</f>
        <v>SMBs</v>
      </c>
      <c r="AS1007" s="23" t="str">
        <f>INDEX('Step 2-12'!$AA:$AA,MATCH('Step 2-12'!$AH1007,'Step 2-12'!$R:$R,0))</f>
        <v>Pro</v>
      </c>
      <c r="AT1007" s="23" t="str">
        <f>INDEX('Step 2-12'!$AB:$AB,MATCH('Step 2-12'!$AH1007,'Step 2-12'!$R:$R,0))</f>
        <v>Monthly</v>
      </c>
      <c r="AU1007" s="23" t="str">
        <f>INDEX($J$20:$J$1603,MATCH($AH1007,$B$20:$B$1603,0))</f>
        <v/>
      </c>
    </row>
    <row r="1008" spans="1:47" x14ac:dyDescent="0.25">
      <c r="A1008" t="s">
        <v>1124</v>
      </c>
      <c r="B1008" t="s">
        <v>1125</v>
      </c>
      <c r="C1008" t="s">
        <v>50</v>
      </c>
      <c r="D1008" t="s">
        <v>18</v>
      </c>
      <c r="E1008" s="1">
        <v>45266</v>
      </c>
      <c r="F1008" s="1">
        <v>45296</v>
      </c>
      <c r="G1008" t="s">
        <v>19</v>
      </c>
      <c r="H1008">
        <v>135</v>
      </c>
      <c r="I1008" s="23" t="str">
        <f>IF(AND(E1008&lt;=EOMONTH('Step 1'!$C$7,0),F1008&gt;='Step 1'!$C$7),"Yes","No")</f>
        <v>No</v>
      </c>
      <c r="J1008" s="23" t="str">
        <f>IF(I1008="Yes",IF(COUNTIFS($B$21:$B1008,B1008,$I$21:$I1008,"Yes")=1,"Yes",""),"")</f>
        <v/>
      </c>
      <c r="K1008" s="23" t="str">
        <f>IF(J1008="Yes",IF(COUNTIFS($B:$B,B1008,$F:$F,"&gt;="&amp;'Step 1'!$C$8)&gt;0,"Retained","Churned"),"")</f>
        <v/>
      </c>
      <c r="L1008" s="24">
        <f>_xlfn.MINIFS($E:$E,$B:$B,B1008)</f>
        <v>45266</v>
      </c>
      <c r="M1008" s="24" t="str">
        <f>INDEX($C:$C,MATCH($L1008,$E:$E,0))</f>
        <v>Pro</v>
      </c>
      <c r="N1008" s="24" t="str">
        <f>INDEX($D:$D,MATCH($L1008,$E:$E,0))</f>
        <v>Monthly</v>
      </c>
      <c r="O1008" s="23" t="str">
        <f>INDEX('Step 2-12'!$W:$W,MATCH('Step 2-12'!$B1008,'Step 2-12'!$R:$R,0))</f>
        <v>Tech</v>
      </c>
      <c r="P1008" s="23" t="str">
        <f>INDEX('Step 2-12'!$Z:$Z,MATCH('Step 2-12'!$B1008,'Step 2-12'!$R:$R,0))</f>
        <v>Paid Search</v>
      </c>
      <c r="AG1008" t="s">
        <v>2800</v>
      </c>
      <c r="AH1008" t="s">
        <v>115</v>
      </c>
      <c r="AI1008" t="s">
        <v>129</v>
      </c>
      <c r="AJ1008" s="1">
        <v>45201</v>
      </c>
      <c r="AK1008" t="s">
        <v>17</v>
      </c>
      <c r="AL1008" t="s">
        <v>18</v>
      </c>
      <c r="AM1008">
        <v>75</v>
      </c>
      <c r="AN1008">
        <v>60</v>
      </c>
      <c r="AO1008" s="24" t="str">
        <f>INDEX('Step 2-12'!$Z:$Z,MATCH('Step 2-12'!$AH1008,'Step 2-12'!$R:$R,0))</f>
        <v>Paid Search</v>
      </c>
      <c r="AP1008" s="24" t="str">
        <f>INDEX('Step 2-12'!$V:$V,MATCH('Step 2-12'!$AH1008,'Step 2-12'!$R:$R,0))</f>
        <v>Asia-Pacific</v>
      </c>
      <c r="AQ1008" s="24" t="str">
        <f>INDEX('Step 2-12'!$W:$W,MATCH('Step 2-12'!$AH1008,'Step 2-12'!$R:$R,0))</f>
        <v>Healthcare</v>
      </c>
      <c r="AR1008" s="24" t="str">
        <f>INDEX('Step 2-12'!$X:$X,MATCH('Step 2-12'!$AH1008,'Step 2-12'!$R:$R,0))</f>
        <v>SMBs</v>
      </c>
      <c r="AS1008" s="23" t="str">
        <f>INDEX('Step 2-12'!$AA:$AA,MATCH('Step 2-12'!$AH1008,'Step 2-12'!$R:$R,0))</f>
        <v>Pro</v>
      </c>
      <c r="AT1008" s="23" t="str">
        <f>INDEX('Step 2-12'!$AB:$AB,MATCH('Step 2-12'!$AH1008,'Step 2-12'!$R:$R,0))</f>
        <v>Monthly</v>
      </c>
      <c r="AU1008" s="23" t="str">
        <f>INDEX($J$20:$J$1603,MATCH($AH1008,$B$20:$B$1603,0))</f>
        <v/>
      </c>
    </row>
    <row r="1009" spans="1:47" x14ac:dyDescent="0.25">
      <c r="A1009" t="s">
        <v>1126</v>
      </c>
      <c r="B1009" t="s">
        <v>1125</v>
      </c>
      <c r="C1009" t="s">
        <v>50</v>
      </c>
      <c r="D1009" t="s">
        <v>18</v>
      </c>
      <c r="E1009" s="1">
        <v>45297</v>
      </c>
      <c r="F1009" s="1">
        <v>45315</v>
      </c>
      <c r="G1009" t="s">
        <v>47</v>
      </c>
      <c r="H1009">
        <v>135</v>
      </c>
      <c r="I1009" s="23" t="str">
        <f>IF(AND(E1009&lt;=EOMONTH('Step 1'!$C$7,0),F1009&gt;='Step 1'!$C$7),"Yes","No")</f>
        <v>No</v>
      </c>
      <c r="J1009" s="23" t="str">
        <f>IF(I1009="Yes",IF(COUNTIFS($B$21:$B1009,B1009,$I$21:$I1009,"Yes")=1,"Yes",""),"")</f>
        <v/>
      </c>
      <c r="K1009" s="23" t="str">
        <f>IF(J1009="Yes",IF(COUNTIFS($B:$B,B1009,$F:$F,"&gt;="&amp;'Step 1'!$C$8)&gt;0,"Retained","Churned"),"")</f>
        <v/>
      </c>
      <c r="L1009" s="24">
        <f>_xlfn.MINIFS($E:$E,$B:$B,B1009)</f>
        <v>45266</v>
      </c>
      <c r="M1009" s="24" t="str">
        <f>INDEX($C:$C,MATCH($L1009,$E:$E,0))</f>
        <v>Pro</v>
      </c>
      <c r="N1009" s="24" t="str">
        <f>INDEX($D:$D,MATCH($L1009,$E:$E,0))</f>
        <v>Monthly</v>
      </c>
      <c r="O1009" s="23" t="str">
        <f>INDEX('Step 2-12'!$W:$W,MATCH('Step 2-12'!$B1009,'Step 2-12'!$R:$R,0))</f>
        <v>Tech</v>
      </c>
      <c r="P1009" s="23" t="str">
        <f>INDEX('Step 2-12'!$Z:$Z,MATCH('Step 2-12'!$B1009,'Step 2-12'!$R:$R,0))</f>
        <v>Paid Search</v>
      </c>
      <c r="AG1009" t="s">
        <v>2801</v>
      </c>
      <c r="AH1009" t="s">
        <v>115</v>
      </c>
      <c r="AI1009" t="s">
        <v>130</v>
      </c>
      <c r="AJ1009" s="1">
        <v>45202</v>
      </c>
      <c r="AK1009" t="s">
        <v>17</v>
      </c>
      <c r="AL1009" t="s">
        <v>18</v>
      </c>
      <c r="AM1009">
        <v>75</v>
      </c>
      <c r="AN1009">
        <v>60</v>
      </c>
      <c r="AO1009" s="24" t="str">
        <f>INDEX('Step 2-12'!$Z:$Z,MATCH('Step 2-12'!$AH1009,'Step 2-12'!$R:$R,0))</f>
        <v>Paid Search</v>
      </c>
      <c r="AP1009" s="24" t="str">
        <f>INDEX('Step 2-12'!$V:$V,MATCH('Step 2-12'!$AH1009,'Step 2-12'!$R:$R,0))</f>
        <v>Asia-Pacific</v>
      </c>
      <c r="AQ1009" s="24" t="str">
        <f>INDEX('Step 2-12'!$W:$W,MATCH('Step 2-12'!$AH1009,'Step 2-12'!$R:$R,0))</f>
        <v>Healthcare</v>
      </c>
      <c r="AR1009" s="24" t="str">
        <f>INDEX('Step 2-12'!$X:$X,MATCH('Step 2-12'!$AH1009,'Step 2-12'!$R:$R,0))</f>
        <v>SMBs</v>
      </c>
      <c r="AS1009" s="23" t="str">
        <f>INDEX('Step 2-12'!$AA:$AA,MATCH('Step 2-12'!$AH1009,'Step 2-12'!$R:$R,0))</f>
        <v>Pro</v>
      </c>
      <c r="AT1009" s="23" t="str">
        <f>INDEX('Step 2-12'!$AB:$AB,MATCH('Step 2-12'!$AH1009,'Step 2-12'!$R:$R,0))</f>
        <v>Monthly</v>
      </c>
      <c r="AU1009" s="23" t="str">
        <f>INDEX($J$20:$J$1603,MATCH($AH1009,$B$20:$B$1603,0))</f>
        <v/>
      </c>
    </row>
    <row r="1010" spans="1:47" x14ac:dyDescent="0.25">
      <c r="A1010" t="s">
        <v>1127</v>
      </c>
      <c r="B1010" t="s">
        <v>1128</v>
      </c>
      <c r="C1010" t="s">
        <v>17</v>
      </c>
      <c r="D1010" t="s">
        <v>51</v>
      </c>
      <c r="E1010" s="1">
        <v>44944</v>
      </c>
      <c r="F1010" s="1">
        <v>45195</v>
      </c>
      <c r="G1010" t="s">
        <v>47</v>
      </c>
      <c r="H1010">
        <v>50</v>
      </c>
      <c r="I1010" s="23" t="str">
        <f>IF(AND(E1010&lt;=EOMONTH('Step 1'!$C$7,0),F1010&gt;='Step 1'!$C$7),"Yes","No")</f>
        <v>Yes</v>
      </c>
      <c r="J1010" s="23" t="str">
        <f>IF(I1010="Yes",IF(COUNTIFS($B$21:$B1010,B1010,$I$21:$I1010,"Yes")=1,"Yes",""),"")</f>
        <v>Yes</v>
      </c>
      <c r="K1010" s="23" t="str">
        <f>IF(J1010="Yes",IF(COUNTIFS($B:$B,B1010,$F:$F,"&gt;="&amp;'Step 1'!$C$8)&gt;0,"Retained","Churned"),"")</f>
        <v>Churned</v>
      </c>
      <c r="L1010" s="24">
        <f>_xlfn.MINIFS($E:$E,$B:$B,B1010)</f>
        <v>44944</v>
      </c>
      <c r="M1010" s="24" t="str">
        <f>INDEX($C:$C,MATCH($L1010,$E:$E,0))</f>
        <v>Pro</v>
      </c>
      <c r="N1010" s="24" t="str">
        <f>INDEX($D:$D,MATCH($L1010,$E:$E,0))</f>
        <v>Annual</v>
      </c>
      <c r="O1010" s="23" t="str">
        <f>INDEX('Step 2-12'!$W:$W,MATCH('Step 2-12'!$B1010,'Step 2-12'!$R:$R,0))</f>
        <v>Tech</v>
      </c>
      <c r="P1010" s="23" t="str">
        <f>INDEX('Step 2-12'!$Z:$Z,MATCH('Step 2-12'!$B1010,'Step 2-12'!$R:$R,0))</f>
        <v>Paid Search</v>
      </c>
      <c r="AG1010" t="s">
        <v>2802</v>
      </c>
      <c r="AH1010" t="s">
        <v>115</v>
      </c>
      <c r="AI1010" t="s">
        <v>131</v>
      </c>
      <c r="AJ1010" s="1">
        <v>45233</v>
      </c>
      <c r="AK1010" t="s">
        <v>17</v>
      </c>
      <c r="AL1010" t="s">
        <v>18</v>
      </c>
      <c r="AM1010">
        <v>75</v>
      </c>
      <c r="AN1010">
        <v>60</v>
      </c>
      <c r="AO1010" s="24" t="str">
        <f>INDEX('Step 2-12'!$Z:$Z,MATCH('Step 2-12'!$AH1010,'Step 2-12'!$R:$R,0))</f>
        <v>Paid Search</v>
      </c>
      <c r="AP1010" s="24" t="str">
        <f>INDEX('Step 2-12'!$V:$V,MATCH('Step 2-12'!$AH1010,'Step 2-12'!$R:$R,0))</f>
        <v>Asia-Pacific</v>
      </c>
      <c r="AQ1010" s="24" t="str">
        <f>INDEX('Step 2-12'!$W:$W,MATCH('Step 2-12'!$AH1010,'Step 2-12'!$R:$R,0))</f>
        <v>Healthcare</v>
      </c>
      <c r="AR1010" s="24" t="str">
        <f>INDEX('Step 2-12'!$X:$X,MATCH('Step 2-12'!$AH1010,'Step 2-12'!$R:$R,0))</f>
        <v>SMBs</v>
      </c>
      <c r="AS1010" s="23" t="str">
        <f>INDEX('Step 2-12'!$AA:$AA,MATCH('Step 2-12'!$AH1010,'Step 2-12'!$R:$R,0))</f>
        <v>Pro</v>
      </c>
      <c r="AT1010" s="23" t="str">
        <f>INDEX('Step 2-12'!$AB:$AB,MATCH('Step 2-12'!$AH1010,'Step 2-12'!$R:$R,0))</f>
        <v>Monthly</v>
      </c>
      <c r="AU1010" s="23" t="str">
        <f>INDEX($J$20:$J$1603,MATCH($AH1010,$B$20:$B$1603,0))</f>
        <v/>
      </c>
    </row>
    <row r="1011" spans="1:47" x14ac:dyDescent="0.25">
      <c r="A1011" t="s">
        <v>1129</v>
      </c>
      <c r="B1011" t="s">
        <v>1130</v>
      </c>
      <c r="C1011" t="s">
        <v>17</v>
      </c>
      <c r="D1011" t="s">
        <v>18</v>
      </c>
      <c r="E1011" s="1">
        <v>45294</v>
      </c>
      <c r="F1011" s="1">
        <v>45324</v>
      </c>
      <c r="G1011" t="s">
        <v>73</v>
      </c>
      <c r="H1011">
        <v>75</v>
      </c>
      <c r="I1011" s="23" t="str">
        <f>IF(AND(E1011&lt;=EOMONTH('Step 1'!$C$7,0),F1011&gt;='Step 1'!$C$7),"Yes","No")</f>
        <v>No</v>
      </c>
      <c r="J1011" s="23" t="str">
        <f>IF(I1011="Yes",IF(COUNTIFS($B$21:$B1011,B1011,$I$21:$I1011,"Yes")=1,"Yes",""),"")</f>
        <v/>
      </c>
      <c r="K1011" s="23" t="str">
        <f>IF(J1011="Yes",IF(COUNTIFS($B:$B,B1011,$F:$F,"&gt;="&amp;'Step 1'!$C$8)&gt;0,"Retained","Churned"),"")</f>
        <v/>
      </c>
      <c r="L1011" s="24">
        <f>_xlfn.MINIFS($E:$E,$B:$B,B1011)</f>
        <v>45294</v>
      </c>
      <c r="M1011" s="24" t="str">
        <f>INDEX($C:$C,MATCH($L1011,$E:$E,0))</f>
        <v>Pro</v>
      </c>
      <c r="N1011" s="24" t="str">
        <f>INDEX($D:$D,MATCH($L1011,$E:$E,0))</f>
        <v>Monthly</v>
      </c>
      <c r="O1011" s="23" t="str">
        <f>INDEX('Step 2-12'!$W:$W,MATCH('Step 2-12'!$B1011,'Step 2-12'!$R:$R,0))</f>
        <v>Healthcare</v>
      </c>
      <c r="P1011" s="23" t="str">
        <f>INDEX('Step 2-12'!$Z:$Z,MATCH('Step 2-12'!$B1011,'Step 2-12'!$R:$R,0))</f>
        <v>Paid Search</v>
      </c>
      <c r="AG1011" t="s">
        <v>2803</v>
      </c>
      <c r="AH1011" t="s">
        <v>115</v>
      </c>
      <c r="AI1011" t="s">
        <v>131</v>
      </c>
      <c r="AJ1011" s="1">
        <v>45263</v>
      </c>
      <c r="AK1011" t="s">
        <v>17</v>
      </c>
      <c r="AL1011" t="s">
        <v>18</v>
      </c>
      <c r="AM1011">
        <v>75</v>
      </c>
      <c r="AN1011">
        <v>60</v>
      </c>
      <c r="AO1011" s="24" t="str">
        <f>INDEX('Step 2-12'!$Z:$Z,MATCH('Step 2-12'!$AH1011,'Step 2-12'!$R:$R,0))</f>
        <v>Paid Search</v>
      </c>
      <c r="AP1011" s="24" t="str">
        <f>INDEX('Step 2-12'!$V:$V,MATCH('Step 2-12'!$AH1011,'Step 2-12'!$R:$R,0))</f>
        <v>Asia-Pacific</v>
      </c>
      <c r="AQ1011" s="24" t="str">
        <f>INDEX('Step 2-12'!$W:$W,MATCH('Step 2-12'!$AH1011,'Step 2-12'!$R:$R,0))</f>
        <v>Healthcare</v>
      </c>
      <c r="AR1011" s="24" t="str">
        <f>INDEX('Step 2-12'!$X:$X,MATCH('Step 2-12'!$AH1011,'Step 2-12'!$R:$R,0))</f>
        <v>SMBs</v>
      </c>
      <c r="AS1011" s="23" t="str">
        <f>INDEX('Step 2-12'!$AA:$AA,MATCH('Step 2-12'!$AH1011,'Step 2-12'!$R:$R,0))</f>
        <v>Pro</v>
      </c>
      <c r="AT1011" s="23" t="str">
        <f>INDEX('Step 2-12'!$AB:$AB,MATCH('Step 2-12'!$AH1011,'Step 2-12'!$R:$R,0))</f>
        <v>Monthly</v>
      </c>
      <c r="AU1011" s="23" t="str">
        <f>INDEX($J$20:$J$1603,MATCH($AH1011,$B$20:$B$1603,0))</f>
        <v/>
      </c>
    </row>
    <row r="1012" spans="1:47" x14ac:dyDescent="0.25">
      <c r="A1012" t="s">
        <v>1131</v>
      </c>
      <c r="B1012" t="s">
        <v>1130</v>
      </c>
      <c r="C1012" t="s">
        <v>50</v>
      </c>
      <c r="D1012" t="s">
        <v>18</v>
      </c>
      <c r="E1012" s="1">
        <v>45325</v>
      </c>
      <c r="F1012" s="1">
        <v>45355</v>
      </c>
      <c r="G1012" t="s">
        <v>19</v>
      </c>
      <c r="H1012">
        <v>135</v>
      </c>
      <c r="I1012" s="23" t="str">
        <f>IF(AND(E1012&lt;=EOMONTH('Step 1'!$C$7,0),F1012&gt;='Step 1'!$C$7),"Yes","No")</f>
        <v>No</v>
      </c>
      <c r="J1012" s="23" t="str">
        <f>IF(I1012="Yes",IF(COUNTIFS($B$21:$B1012,B1012,$I$21:$I1012,"Yes")=1,"Yes",""),"")</f>
        <v/>
      </c>
      <c r="K1012" s="23" t="str">
        <f>IF(J1012="Yes",IF(COUNTIFS($B:$B,B1012,$F:$F,"&gt;="&amp;'Step 1'!$C$8)&gt;0,"Retained","Churned"),"")</f>
        <v/>
      </c>
      <c r="L1012" s="24">
        <f>_xlfn.MINIFS($E:$E,$B:$B,B1012)</f>
        <v>45294</v>
      </c>
      <c r="M1012" s="24" t="str">
        <f>INDEX($C:$C,MATCH($L1012,$E:$E,0))</f>
        <v>Pro</v>
      </c>
      <c r="N1012" s="24" t="str">
        <f>INDEX($D:$D,MATCH($L1012,$E:$E,0))</f>
        <v>Monthly</v>
      </c>
      <c r="O1012" s="23" t="str">
        <f>INDEX('Step 2-12'!$W:$W,MATCH('Step 2-12'!$B1012,'Step 2-12'!$R:$R,0))</f>
        <v>Healthcare</v>
      </c>
      <c r="P1012" s="23" t="str">
        <f>INDEX('Step 2-12'!$Z:$Z,MATCH('Step 2-12'!$B1012,'Step 2-12'!$R:$R,0))</f>
        <v>Paid Search</v>
      </c>
      <c r="AG1012" t="s">
        <v>2804</v>
      </c>
      <c r="AH1012" t="s">
        <v>115</v>
      </c>
      <c r="AI1012" t="s">
        <v>132</v>
      </c>
      <c r="AJ1012" s="1">
        <v>45264</v>
      </c>
      <c r="AK1012" t="s">
        <v>17</v>
      </c>
      <c r="AL1012" t="s">
        <v>18</v>
      </c>
      <c r="AM1012">
        <v>75</v>
      </c>
      <c r="AN1012">
        <v>60</v>
      </c>
      <c r="AO1012" s="24" t="str">
        <f>INDEX('Step 2-12'!$Z:$Z,MATCH('Step 2-12'!$AH1012,'Step 2-12'!$R:$R,0))</f>
        <v>Paid Search</v>
      </c>
      <c r="AP1012" s="24" t="str">
        <f>INDEX('Step 2-12'!$V:$V,MATCH('Step 2-12'!$AH1012,'Step 2-12'!$R:$R,0))</f>
        <v>Asia-Pacific</v>
      </c>
      <c r="AQ1012" s="24" t="str">
        <f>INDEX('Step 2-12'!$W:$W,MATCH('Step 2-12'!$AH1012,'Step 2-12'!$R:$R,0))</f>
        <v>Healthcare</v>
      </c>
      <c r="AR1012" s="24" t="str">
        <f>INDEX('Step 2-12'!$X:$X,MATCH('Step 2-12'!$AH1012,'Step 2-12'!$R:$R,0))</f>
        <v>SMBs</v>
      </c>
      <c r="AS1012" s="23" t="str">
        <f>INDEX('Step 2-12'!$AA:$AA,MATCH('Step 2-12'!$AH1012,'Step 2-12'!$R:$R,0))</f>
        <v>Pro</v>
      </c>
      <c r="AT1012" s="23" t="str">
        <f>INDEX('Step 2-12'!$AB:$AB,MATCH('Step 2-12'!$AH1012,'Step 2-12'!$R:$R,0))</f>
        <v>Monthly</v>
      </c>
      <c r="AU1012" s="23" t="str">
        <f>INDEX($J$20:$J$1603,MATCH($AH1012,$B$20:$B$1603,0))</f>
        <v/>
      </c>
    </row>
    <row r="1013" spans="1:47" x14ac:dyDescent="0.25">
      <c r="A1013" t="s">
        <v>1132</v>
      </c>
      <c r="B1013" t="s">
        <v>1130</v>
      </c>
      <c r="C1013" t="s">
        <v>50</v>
      </c>
      <c r="D1013" t="s">
        <v>18</v>
      </c>
      <c r="E1013" s="1">
        <v>45356</v>
      </c>
      <c r="F1013" s="1">
        <v>45386</v>
      </c>
      <c r="G1013" t="s">
        <v>19</v>
      </c>
      <c r="H1013">
        <v>135</v>
      </c>
      <c r="I1013" s="23" t="str">
        <f>IF(AND(E1013&lt;=EOMONTH('Step 1'!$C$7,0),F1013&gt;='Step 1'!$C$7),"Yes","No")</f>
        <v>No</v>
      </c>
      <c r="J1013" s="23" t="str">
        <f>IF(I1013="Yes",IF(COUNTIFS($B$21:$B1013,B1013,$I$21:$I1013,"Yes")=1,"Yes",""),"")</f>
        <v/>
      </c>
      <c r="K1013" s="23" t="str">
        <f>IF(J1013="Yes",IF(COUNTIFS($B:$B,B1013,$F:$F,"&gt;="&amp;'Step 1'!$C$8)&gt;0,"Retained","Churned"),"")</f>
        <v/>
      </c>
      <c r="L1013" s="24">
        <f>_xlfn.MINIFS($E:$E,$B:$B,B1013)</f>
        <v>45294</v>
      </c>
      <c r="M1013" s="24" t="str">
        <f>INDEX($C:$C,MATCH($L1013,$E:$E,0))</f>
        <v>Pro</v>
      </c>
      <c r="N1013" s="24" t="str">
        <f>INDEX($D:$D,MATCH($L1013,$E:$E,0))</f>
        <v>Monthly</v>
      </c>
      <c r="O1013" s="23" t="str">
        <f>INDEX('Step 2-12'!$W:$W,MATCH('Step 2-12'!$B1013,'Step 2-12'!$R:$R,0))</f>
        <v>Healthcare</v>
      </c>
      <c r="P1013" s="23" t="str">
        <f>INDEX('Step 2-12'!$Z:$Z,MATCH('Step 2-12'!$B1013,'Step 2-12'!$R:$R,0))</f>
        <v>Paid Search</v>
      </c>
      <c r="AG1013" t="s">
        <v>2805</v>
      </c>
      <c r="AH1013" t="s">
        <v>115</v>
      </c>
      <c r="AI1013" t="s">
        <v>133</v>
      </c>
      <c r="AJ1013" s="1">
        <v>45295</v>
      </c>
      <c r="AK1013" t="s">
        <v>17</v>
      </c>
      <c r="AL1013" t="s">
        <v>18</v>
      </c>
      <c r="AM1013">
        <v>75</v>
      </c>
      <c r="AN1013">
        <v>60</v>
      </c>
      <c r="AO1013" s="24" t="str">
        <f>INDEX('Step 2-12'!$Z:$Z,MATCH('Step 2-12'!$AH1013,'Step 2-12'!$R:$R,0))</f>
        <v>Paid Search</v>
      </c>
      <c r="AP1013" s="24" t="str">
        <f>INDEX('Step 2-12'!$V:$V,MATCH('Step 2-12'!$AH1013,'Step 2-12'!$R:$R,0))</f>
        <v>Asia-Pacific</v>
      </c>
      <c r="AQ1013" s="24" t="str">
        <f>INDEX('Step 2-12'!$W:$W,MATCH('Step 2-12'!$AH1013,'Step 2-12'!$R:$R,0))</f>
        <v>Healthcare</v>
      </c>
      <c r="AR1013" s="24" t="str">
        <f>INDEX('Step 2-12'!$X:$X,MATCH('Step 2-12'!$AH1013,'Step 2-12'!$R:$R,0))</f>
        <v>SMBs</v>
      </c>
      <c r="AS1013" s="23" t="str">
        <f>INDEX('Step 2-12'!$AA:$AA,MATCH('Step 2-12'!$AH1013,'Step 2-12'!$R:$R,0))</f>
        <v>Pro</v>
      </c>
      <c r="AT1013" s="23" t="str">
        <f>INDEX('Step 2-12'!$AB:$AB,MATCH('Step 2-12'!$AH1013,'Step 2-12'!$R:$R,0))</f>
        <v>Monthly</v>
      </c>
      <c r="AU1013" s="23" t="str">
        <f>INDEX($J$20:$J$1603,MATCH($AH1013,$B$20:$B$1603,0))</f>
        <v/>
      </c>
    </row>
    <row r="1014" spans="1:47" x14ac:dyDescent="0.25">
      <c r="A1014" t="s">
        <v>1133</v>
      </c>
      <c r="B1014" t="s">
        <v>1130</v>
      </c>
      <c r="C1014" t="s">
        <v>50</v>
      </c>
      <c r="D1014" t="s">
        <v>18</v>
      </c>
      <c r="E1014" s="1">
        <v>45387</v>
      </c>
      <c r="F1014" s="1">
        <v>45417</v>
      </c>
      <c r="G1014" t="s">
        <v>19</v>
      </c>
      <c r="H1014">
        <v>135</v>
      </c>
      <c r="I1014" s="23" t="str">
        <f>IF(AND(E1014&lt;=EOMONTH('Step 1'!$C$7,0),F1014&gt;='Step 1'!$C$7),"Yes","No")</f>
        <v>No</v>
      </c>
      <c r="J1014" s="23" t="str">
        <f>IF(I1014="Yes",IF(COUNTIFS($B$21:$B1014,B1014,$I$21:$I1014,"Yes")=1,"Yes",""),"")</f>
        <v/>
      </c>
      <c r="K1014" s="23" t="str">
        <f>IF(J1014="Yes",IF(COUNTIFS($B:$B,B1014,$F:$F,"&gt;="&amp;'Step 1'!$C$8)&gt;0,"Retained","Churned"),"")</f>
        <v/>
      </c>
      <c r="L1014" s="24">
        <f>_xlfn.MINIFS($E:$E,$B:$B,B1014)</f>
        <v>45294</v>
      </c>
      <c r="M1014" s="24" t="str">
        <f>INDEX($C:$C,MATCH($L1014,$E:$E,0))</f>
        <v>Pro</v>
      </c>
      <c r="N1014" s="24" t="str">
        <f>INDEX($D:$D,MATCH($L1014,$E:$E,0))</f>
        <v>Monthly</v>
      </c>
      <c r="O1014" s="23" t="str">
        <f>INDEX('Step 2-12'!$W:$W,MATCH('Step 2-12'!$B1014,'Step 2-12'!$R:$R,0))</f>
        <v>Healthcare</v>
      </c>
      <c r="P1014" s="23" t="str">
        <f>INDEX('Step 2-12'!$Z:$Z,MATCH('Step 2-12'!$B1014,'Step 2-12'!$R:$R,0))</f>
        <v>Paid Search</v>
      </c>
      <c r="AG1014" t="s">
        <v>2806</v>
      </c>
      <c r="AH1014" t="s">
        <v>115</v>
      </c>
      <c r="AI1014" t="s">
        <v>134</v>
      </c>
      <c r="AJ1014" s="1">
        <v>45326</v>
      </c>
      <c r="AK1014" t="s">
        <v>17</v>
      </c>
      <c r="AL1014" t="s">
        <v>18</v>
      </c>
      <c r="AM1014">
        <v>75</v>
      </c>
      <c r="AN1014">
        <v>60</v>
      </c>
      <c r="AO1014" s="24" t="str">
        <f>INDEX('Step 2-12'!$Z:$Z,MATCH('Step 2-12'!$AH1014,'Step 2-12'!$R:$R,0))</f>
        <v>Paid Search</v>
      </c>
      <c r="AP1014" s="24" t="str">
        <f>INDEX('Step 2-12'!$V:$V,MATCH('Step 2-12'!$AH1014,'Step 2-12'!$R:$R,0))</f>
        <v>Asia-Pacific</v>
      </c>
      <c r="AQ1014" s="24" t="str">
        <f>INDEX('Step 2-12'!$W:$W,MATCH('Step 2-12'!$AH1014,'Step 2-12'!$R:$R,0))</f>
        <v>Healthcare</v>
      </c>
      <c r="AR1014" s="24" t="str">
        <f>INDEX('Step 2-12'!$X:$X,MATCH('Step 2-12'!$AH1014,'Step 2-12'!$R:$R,0))</f>
        <v>SMBs</v>
      </c>
      <c r="AS1014" s="23" t="str">
        <f>INDEX('Step 2-12'!$AA:$AA,MATCH('Step 2-12'!$AH1014,'Step 2-12'!$R:$R,0))</f>
        <v>Pro</v>
      </c>
      <c r="AT1014" s="23" t="str">
        <f>INDEX('Step 2-12'!$AB:$AB,MATCH('Step 2-12'!$AH1014,'Step 2-12'!$R:$R,0))</f>
        <v>Monthly</v>
      </c>
      <c r="AU1014" s="23" t="str">
        <f>INDEX($J$20:$J$1603,MATCH($AH1014,$B$20:$B$1603,0))</f>
        <v/>
      </c>
    </row>
    <row r="1015" spans="1:47" x14ac:dyDescent="0.25">
      <c r="A1015" t="s">
        <v>1134</v>
      </c>
      <c r="B1015" t="s">
        <v>1130</v>
      </c>
      <c r="C1015" t="s">
        <v>50</v>
      </c>
      <c r="D1015" t="s">
        <v>18</v>
      </c>
      <c r="E1015" s="1">
        <v>45418</v>
      </c>
      <c r="F1015" s="1">
        <v>45448</v>
      </c>
      <c r="G1015" t="s">
        <v>19</v>
      </c>
      <c r="H1015">
        <v>135</v>
      </c>
      <c r="I1015" s="23" t="str">
        <f>IF(AND(E1015&lt;=EOMONTH('Step 1'!$C$7,0),F1015&gt;='Step 1'!$C$7),"Yes","No")</f>
        <v>No</v>
      </c>
      <c r="J1015" s="23" t="str">
        <f>IF(I1015="Yes",IF(COUNTIFS($B$21:$B1015,B1015,$I$21:$I1015,"Yes")=1,"Yes",""),"")</f>
        <v/>
      </c>
      <c r="K1015" s="23" t="str">
        <f>IF(J1015="Yes",IF(COUNTIFS($B:$B,B1015,$F:$F,"&gt;="&amp;'Step 1'!$C$8)&gt;0,"Retained","Churned"),"")</f>
        <v/>
      </c>
      <c r="L1015" s="24">
        <f>_xlfn.MINIFS($E:$E,$B:$B,B1015)</f>
        <v>45294</v>
      </c>
      <c r="M1015" s="24" t="str">
        <f>INDEX($C:$C,MATCH($L1015,$E:$E,0))</f>
        <v>Pro</v>
      </c>
      <c r="N1015" s="24" t="str">
        <f>INDEX($D:$D,MATCH($L1015,$E:$E,0))</f>
        <v>Monthly</v>
      </c>
      <c r="O1015" s="23" t="str">
        <f>INDEX('Step 2-12'!$W:$W,MATCH('Step 2-12'!$B1015,'Step 2-12'!$R:$R,0))</f>
        <v>Healthcare</v>
      </c>
      <c r="P1015" s="23" t="str">
        <f>INDEX('Step 2-12'!$Z:$Z,MATCH('Step 2-12'!$B1015,'Step 2-12'!$R:$R,0))</f>
        <v>Paid Search</v>
      </c>
      <c r="AG1015" t="s">
        <v>2807</v>
      </c>
      <c r="AH1015" t="s">
        <v>115</v>
      </c>
      <c r="AI1015" t="s">
        <v>134</v>
      </c>
      <c r="AJ1015" s="1">
        <v>45355</v>
      </c>
      <c r="AK1015" t="s">
        <v>17</v>
      </c>
      <c r="AL1015" t="s">
        <v>18</v>
      </c>
      <c r="AM1015">
        <v>75</v>
      </c>
      <c r="AN1015">
        <v>60</v>
      </c>
      <c r="AO1015" s="24" t="str">
        <f>INDEX('Step 2-12'!$Z:$Z,MATCH('Step 2-12'!$AH1015,'Step 2-12'!$R:$R,0))</f>
        <v>Paid Search</v>
      </c>
      <c r="AP1015" s="24" t="str">
        <f>INDEX('Step 2-12'!$V:$V,MATCH('Step 2-12'!$AH1015,'Step 2-12'!$R:$R,0))</f>
        <v>Asia-Pacific</v>
      </c>
      <c r="AQ1015" s="24" t="str">
        <f>INDEX('Step 2-12'!$W:$W,MATCH('Step 2-12'!$AH1015,'Step 2-12'!$R:$R,0))</f>
        <v>Healthcare</v>
      </c>
      <c r="AR1015" s="24" t="str">
        <f>INDEX('Step 2-12'!$X:$X,MATCH('Step 2-12'!$AH1015,'Step 2-12'!$R:$R,0))</f>
        <v>SMBs</v>
      </c>
      <c r="AS1015" s="23" t="str">
        <f>INDEX('Step 2-12'!$AA:$AA,MATCH('Step 2-12'!$AH1015,'Step 2-12'!$R:$R,0))</f>
        <v>Pro</v>
      </c>
      <c r="AT1015" s="23" t="str">
        <f>INDEX('Step 2-12'!$AB:$AB,MATCH('Step 2-12'!$AH1015,'Step 2-12'!$R:$R,0))</f>
        <v>Monthly</v>
      </c>
      <c r="AU1015" s="23" t="str">
        <f>INDEX($J$20:$J$1603,MATCH($AH1015,$B$20:$B$1603,0))</f>
        <v/>
      </c>
    </row>
    <row r="1016" spans="1:47" x14ac:dyDescent="0.25">
      <c r="A1016" t="s">
        <v>1135</v>
      </c>
      <c r="B1016" t="s">
        <v>1130</v>
      </c>
      <c r="C1016" t="s">
        <v>50</v>
      </c>
      <c r="D1016" t="s">
        <v>18</v>
      </c>
      <c r="E1016" s="1">
        <v>45449</v>
      </c>
      <c r="F1016" s="1">
        <v>45479</v>
      </c>
      <c r="G1016" t="s">
        <v>19</v>
      </c>
      <c r="H1016">
        <v>135</v>
      </c>
      <c r="I1016" s="23" t="str">
        <f>IF(AND(E1016&lt;=EOMONTH('Step 1'!$C$7,0),F1016&gt;='Step 1'!$C$7),"Yes","No")</f>
        <v>No</v>
      </c>
      <c r="J1016" s="23" t="str">
        <f>IF(I1016="Yes",IF(COUNTIFS($B$21:$B1016,B1016,$I$21:$I1016,"Yes")=1,"Yes",""),"")</f>
        <v/>
      </c>
      <c r="K1016" s="23" t="str">
        <f>IF(J1016="Yes",IF(COUNTIFS($B:$B,B1016,$F:$F,"&gt;="&amp;'Step 1'!$C$8)&gt;0,"Retained","Churned"),"")</f>
        <v/>
      </c>
      <c r="L1016" s="24">
        <f>_xlfn.MINIFS($E:$E,$B:$B,B1016)</f>
        <v>45294</v>
      </c>
      <c r="M1016" s="24" t="str">
        <f>INDEX($C:$C,MATCH($L1016,$E:$E,0))</f>
        <v>Pro</v>
      </c>
      <c r="N1016" s="24" t="str">
        <f>INDEX($D:$D,MATCH($L1016,$E:$E,0))</f>
        <v>Monthly</v>
      </c>
      <c r="O1016" s="23" t="str">
        <f>INDEX('Step 2-12'!$W:$W,MATCH('Step 2-12'!$B1016,'Step 2-12'!$R:$R,0))</f>
        <v>Healthcare</v>
      </c>
      <c r="P1016" s="23" t="str">
        <f>INDEX('Step 2-12'!$Z:$Z,MATCH('Step 2-12'!$B1016,'Step 2-12'!$R:$R,0))</f>
        <v>Paid Search</v>
      </c>
      <c r="AG1016" t="s">
        <v>2808</v>
      </c>
      <c r="AH1016" t="s">
        <v>115</v>
      </c>
      <c r="AI1016" t="s">
        <v>135</v>
      </c>
      <c r="AJ1016" s="1">
        <v>45357</v>
      </c>
      <c r="AK1016" t="s">
        <v>17</v>
      </c>
      <c r="AL1016" t="s">
        <v>18</v>
      </c>
      <c r="AM1016">
        <v>75</v>
      </c>
      <c r="AN1016">
        <v>60</v>
      </c>
      <c r="AO1016" s="24" t="str">
        <f>INDEX('Step 2-12'!$Z:$Z,MATCH('Step 2-12'!$AH1016,'Step 2-12'!$R:$R,0))</f>
        <v>Paid Search</v>
      </c>
      <c r="AP1016" s="24" t="str">
        <f>INDEX('Step 2-12'!$V:$V,MATCH('Step 2-12'!$AH1016,'Step 2-12'!$R:$R,0))</f>
        <v>Asia-Pacific</v>
      </c>
      <c r="AQ1016" s="24" t="str">
        <f>INDEX('Step 2-12'!$W:$W,MATCH('Step 2-12'!$AH1016,'Step 2-12'!$R:$R,0))</f>
        <v>Healthcare</v>
      </c>
      <c r="AR1016" s="24" t="str">
        <f>INDEX('Step 2-12'!$X:$X,MATCH('Step 2-12'!$AH1016,'Step 2-12'!$R:$R,0))</f>
        <v>SMBs</v>
      </c>
      <c r="AS1016" s="23" t="str">
        <f>INDEX('Step 2-12'!$AA:$AA,MATCH('Step 2-12'!$AH1016,'Step 2-12'!$R:$R,0))</f>
        <v>Pro</v>
      </c>
      <c r="AT1016" s="23" t="str">
        <f>INDEX('Step 2-12'!$AB:$AB,MATCH('Step 2-12'!$AH1016,'Step 2-12'!$R:$R,0))</f>
        <v>Monthly</v>
      </c>
      <c r="AU1016" s="23" t="str">
        <f>INDEX($J$20:$J$1603,MATCH($AH1016,$B$20:$B$1603,0))</f>
        <v/>
      </c>
    </row>
    <row r="1017" spans="1:47" x14ac:dyDescent="0.25">
      <c r="A1017" t="s">
        <v>1136</v>
      </c>
      <c r="B1017" t="s">
        <v>1130</v>
      </c>
      <c r="C1017" t="s">
        <v>50</v>
      </c>
      <c r="D1017" t="s">
        <v>18</v>
      </c>
      <c r="E1017" s="1">
        <v>45480</v>
      </c>
      <c r="F1017" s="1">
        <v>45510</v>
      </c>
      <c r="G1017" t="s">
        <v>19</v>
      </c>
      <c r="H1017">
        <v>135</v>
      </c>
      <c r="I1017" s="23" t="str">
        <f>IF(AND(E1017&lt;=EOMONTH('Step 1'!$C$7,0),F1017&gt;='Step 1'!$C$7),"Yes","No")</f>
        <v>No</v>
      </c>
      <c r="J1017" s="23" t="str">
        <f>IF(I1017="Yes",IF(COUNTIFS($B$21:$B1017,B1017,$I$21:$I1017,"Yes")=1,"Yes",""),"")</f>
        <v/>
      </c>
      <c r="K1017" s="23" t="str">
        <f>IF(J1017="Yes",IF(COUNTIFS($B:$B,B1017,$F:$F,"&gt;="&amp;'Step 1'!$C$8)&gt;0,"Retained","Churned"),"")</f>
        <v/>
      </c>
      <c r="L1017" s="24">
        <f>_xlfn.MINIFS($E:$E,$B:$B,B1017)</f>
        <v>45294</v>
      </c>
      <c r="M1017" s="24" t="str">
        <f>INDEX($C:$C,MATCH($L1017,$E:$E,0))</f>
        <v>Pro</v>
      </c>
      <c r="N1017" s="24" t="str">
        <f>INDEX($D:$D,MATCH($L1017,$E:$E,0))</f>
        <v>Monthly</v>
      </c>
      <c r="O1017" s="23" t="str">
        <f>INDEX('Step 2-12'!$W:$W,MATCH('Step 2-12'!$B1017,'Step 2-12'!$R:$R,0))</f>
        <v>Healthcare</v>
      </c>
      <c r="P1017" s="23" t="str">
        <f>INDEX('Step 2-12'!$Z:$Z,MATCH('Step 2-12'!$B1017,'Step 2-12'!$R:$R,0))</f>
        <v>Paid Search</v>
      </c>
      <c r="AG1017" t="s">
        <v>2809</v>
      </c>
      <c r="AH1017" t="s">
        <v>115</v>
      </c>
      <c r="AI1017" t="s">
        <v>136</v>
      </c>
      <c r="AJ1017" s="1">
        <v>45388</v>
      </c>
      <c r="AK1017" t="s">
        <v>17</v>
      </c>
      <c r="AL1017" t="s">
        <v>18</v>
      </c>
      <c r="AM1017">
        <v>75</v>
      </c>
      <c r="AN1017">
        <v>60</v>
      </c>
      <c r="AO1017" s="24" t="str">
        <f>INDEX('Step 2-12'!$Z:$Z,MATCH('Step 2-12'!$AH1017,'Step 2-12'!$R:$R,0))</f>
        <v>Paid Search</v>
      </c>
      <c r="AP1017" s="24" t="str">
        <f>INDEX('Step 2-12'!$V:$V,MATCH('Step 2-12'!$AH1017,'Step 2-12'!$R:$R,0))</f>
        <v>Asia-Pacific</v>
      </c>
      <c r="AQ1017" s="24" t="str">
        <f>INDEX('Step 2-12'!$W:$W,MATCH('Step 2-12'!$AH1017,'Step 2-12'!$R:$R,0))</f>
        <v>Healthcare</v>
      </c>
      <c r="AR1017" s="24" t="str">
        <f>INDEX('Step 2-12'!$X:$X,MATCH('Step 2-12'!$AH1017,'Step 2-12'!$R:$R,0))</f>
        <v>SMBs</v>
      </c>
      <c r="AS1017" s="23" t="str">
        <f>INDEX('Step 2-12'!$AA:$AA,MATCH('Step 2-12'!$AH1017,'Step 2-12'!$R:$R,0))</f>
        <v>Pro</v>
      </c>
      <c r="AT1017" s="23" t="str">
        <f>INDEX('Step 2-12'!$AB:$AB,MATCH('Step 2-12'!$AH1017,'Step 2-12'!$R:$R,0))</f>
        <v>Monthly</v>
      </c>
      <c r="AU1017" s="23" t="str">
        <f>INDEX($J$20:$J$1603,MATCH($AH1017,$B$20:$B$1603,0))</f>
        <v/>
      </c>
    </row>
    <row r="1018" spans="1:47" x14ac:dyDescent="0.25">
      <c r="A1018" t="s">
        <v>1137</v>
      </c>
      <c r="B1018" t="s">
        <v>1130</v>
      </c>
      <c r="C1018" t="s">
        <v>50</v>
      </c>
      <c r="D1018" t="s">
        <v>18</v>
      </c>
      <c r="E1018" s="1">
        <v>45511</v>
      </c>
      <c r="F1018" s="1">
        <v>45541</v>
      </c>
      <c r="G1018" t="s">
        <v>19</v>
      </c>
      <c r="H1018">
        <v>135</v>
      </c>
      <c r="I1018" s="23" t="str">
        <f>IF(AND(E1018&lt;=EOMONTH('Step 1'!$C$7,0),F1018&gt;='Step 1'!$C$7),"Yes","No")</f>
        <v>No</v>
      </c>
      <c r="J1018" s="23" t="str">
        <f>IF(I1018="Yes",IF(COUNTIFS($B$21:$B1018,B1018,$I$21:$I1018,"Yes")=1,"Yes",""),"")</f>
        <v/>
      </c>
      <c r="K1018" s="23" t="str">
        <f>IF(J1018="Yes",IF(COUNTIFS($B:$B,B1018,$F:$F,"&gt;="&amp;'Step 1'!$C$8)&gt;0,"Retained","Churned"),"")</f>
        <v/>
      </c>
      <c r="L1018" s="24">
        <f>_xlfn.MINIFS($E:$E,$B:$B,B1018)</f>
        <v>45294</v>
      </c>
      <c r="M1018" s="24" t="str">
        <f>INDEX($C:$C,MATCH($L1018,$E:$E,0))</f>
        <v>Pro</v>
      </c>
      <c r="N1018" s="24" t="str">
        <f>INDEX($D:$D,MATCH($L1018,$E:$E,0))</f>
        <v>Monthly</v>
      </c>
      <c r="O1018" s="23" t="str">
        <f>INDEX('Step 2-12'!$W:$W,MATCH('Step 2-12'!$B1018,'Step 2-12'!$R:$R,0))</f>
        <v>Healthcare</v>
      </c>
      <c r="P1018" s="23" t="str">
        <f>INDEX('Step 2-12'!$Z:$Z,MATCH('Step 2-12'!$B1018,'Step 2-12'!$R:$R,0))</f>
        <v>Paid Search</v>
      </c>
      <c r="AG1018" t="s">
        <v>2810</v>
      </c>
      <c r="AH1018" t="s">
        <v>115</v>
      </c>
      <c r="AI1018" t="s">
        <v>136</v>
      </c>
      <c r="AJ1018" s="1">
        <v>45418</v>
      </c>
      <c r="AK1018" t="s">
        <v>17</v>
      </c>
      <c r="AL1018" t="s">
        <v>18</v>
      </c>
      <c r="AM1018">
        <v>75</v>
      </c>
      <c r="AN1018">
        <v>60</v>
      </c>
      <c r="AO1018" s="24" t="str">
        <f>INDEX('Step 2-12'!$Z:$Z,MATCH('Step 2-12'!$AH1018,'Step 2-12'!$R:$R,0))</f>
        <v>Paid Search</v>
      </c>
      <c r="AP1018" s="24" t="str">
        <f>INDEX('Step 2-12'!$V:$V,MATCH('Step 2-12'!$AH1018,'Step 2-12'!$R:$R,0))</f>
        <v>Asia-Pacific</v>
      </c>
      <c r="AQ1018" s="24" t="str">
        <f>INDEX('Step 2-12'!$W:$W,MATCH('Step 2-12'!$AH1018,'Step 2-12'!$R:$R,0))</f>
        <v>Healthcare</v>
      </c>
      <c r="AR1018" s="24" t="str">
        <f>INDEX('Step 2-12'!$X:$X,MATCH('Step 2-12'!$AH1018,'Step 2-12'!$R:$R,0))</f>
        <v>SMBs</v>
      </c>
      <c r="AS1018" s="23" t="str">
        <f>INDEX('Step 2-12'!$AA:$AA,MATCH('Step 2-12'!$AH1018,'Step 2-12'!$R:$R,0))</f>
        <v>Pro</v>
      </c>
      <c r="AT1018" s="23" t="str">
        <f>INDEX('Step 2-12'!$AB:$AB,MATCH('Step 2-12'!$AH1018,'Step 2-12'!$R:$R,0))</f>
        <v>Monthly</v>
      </c>
      <c r="AU1018" s="23" t="str">
        <f>INDEX($J$20:$J$1603,MATCH($AH1018,$B$20:$B$1603,0))</f>
        <v/>
      </c>
    </row>
    <row r="1019" spans="1:47" x14ac:dyDescent="0.25">
      <c r="A1019" t="s">
        <v>1138</v>
      </c>
      <c r="B1019" t="s">
        <v>1130</v>
      </c>
      <c r="C1019" t="s">
        <v>50</v>
      </c>
      <c r="D1019" t="s">
        <v>18</v>
      </c>
      <c r="E1019" s="1">
        <v>45542</v>
      </c>
      <c r="F1019" s="1">
        <v>45572</v>
      </c>
      <c r="G1019" t="s">
        <v>19</v>
      </c>
      <c r="H1019">
        <v>135</v>
      </c>
      <c r="I1019" s="23" t="str">
        <f>IF(AND(E1019&lt;=EOMONTH('Step 1'!$C$7,0),F1019&gt;='Step 1'!$C$7),"Yes","No")</f>
        <v>No</v>
      </c>
      <c r="J1019" s="23" t="str">
        <f>IF(I1019="Yes",IF(COUNTIFS($B$21:$B1019,B1019,$I$21:$I1019,"Yes")=1,"Yes",""),"")</f>
        <v/>
      </c>
      <c r="K1019" s="23" t="str">
        <f>IF(J1019="Yes",IF(COUNTIFS($B:$B,B1019,$F:$F,"&gt;="&amp;'Step 1'!$C$8)&gt;0,"Retained","Churned"),"")</f>
        <v/>
      </c>
      <c r="L1019" s="24">
        <f>_xlfn.MINIFS($E:$E,$B:$B,B1019)</f>
        <v>45294</v>
      </c>
      <c r="M1019" s="24" t="str">
        <f>INDEX($C:$C,MATCH($L1019,$E:$E,0))</f>
        <v>Pro</v>
      </c>
      <c r="N1019" s="24" t="str">
        <f>INDEX($D:$D,MATCH($L1019,$E:$E,0))</f>
        <v>Monthly</v>
      </c>
      <c r="O1019" s="23" t="str">
        <f>INDEX('Step 2-12'!$W:$W,MATCH('Step 2-12'!$B1019,'Step 2-12'!$R:$R,0))</f>
        <v>Healthcare</v>
      </c>
      <c r="P1019" s="23" t="str">
        <f>INDEX('Step 2-12'!$Z:$Z,MATCH('Step 2-12'!$B1019,'Step 2-12'!$R:$R,0))</f>
        <v>Paid Search</v>
      </c>
      <c r="AG1019" t="s">
        <v>2811</v>
      </c>
      <c r="AH1019" t="s">
        <v>115</v>
      </c>
      <c r="AI1019" t="s">
        <v>137</v>
      </c>
      <c r="AJ1019" s="1">
        <v>45419</v>
      </c>
      <c r="AK1019" t="s">
        <v>17</v>
      </c>
      <c r="AL1019" t="s">
        <v>18</v>
      </c>
      <c r="AM1019">
        <v>75</v>
      </c>
      <c r="AN1019">
        <v>60</v>
      </c>
      <c r="AO1019" s="24" t="str">
        <f>INDEX('Step 2-12'!$Z:$Z,MATCH('Step 2-12'!$AH1019,'Step 2-12'!$R:$R,0))</f>
        <v>Paid Search</v>
      </c>
      <c r="AP1019" s="24" t="str">
        <f>INDEX('Step 2-12'!$V:$V,MATCH('Step 2-12'!$AH1019,'Step 2-12'!$R:$R,0))</f>
        <v>Asia-Pacific</v>
      </c>
      <c r="AQ1019" s="24" t="str">
        <f>INDEX('Step 2-12'!$W:$W,MATCH('Step 2-12'!$AH1019,'Step 2-12'!$R:$R,0))</f>
        <v>Healthcare</v>
      </c>
      <c r="AR1019" s="24" t="str">
        <f>INDEX('Step 2-12'!$X:$X,MATCH('Step 2-12'!$AH1019,'Step 2-12'!$R:$R,0))</f>
        <v>SMBs</v>
      </c>
      <c r="AS1019" s="23" t="str">
        <f>INDEX('Step 2-12'!$AA:$AA,MATCH('Step 2-12'!$AH1019,'Step 2-12'!$R:$R,0))</f>
        <v>Pro</v>
      </c>
      <c r="AT1019" s="23" t="str">
        <f>INDEX('Step 2-12'!$AB:$AB,MATCH('Step 2-12'!$AH1019,'Step 2-12'!$R:$R,0))</f>
        <v>Monthly</v>
      </c>
      <c r="AU1019" s="23" t="str">
        <f>INDEX($J$20:$J$1603,MATCH($AH1019,$B$20:$B$1603,0))</f>
        <v/>
      </c>
    </row>
    <row r="1020" spans="1:47" x14ac:dyDescent="0.25">
      <c r="A1020" t="s">
        <v>1139</v>
      </c>
      <c r="B1020" t="s">
        <v>1130</v>
      </c>
      <c r="C1020" t="s">
        <v>50</v>
      </c>
      <c r="D1020" t="s">
        <v>18</v>
      </c>
      <c r="E1020" s="1">
        <v>45573</v>
      </c>
      <c r="F1020" s="1">
        <v>45603</v>
      </c>
      <c r="G1020" t="s">
        <v>19</v>
      </c>
      <c r="H1020">
        <v>135</v>
      </c>
      <c r="I1020" s="23" t="str">
        <f>IF(AND(E1020&lt;=EOMONTH('Step 1'!$C$7,0),F1020&gt;='Step 1'!$C$7),"Yes","No")</f>
        <v>No</v>
      </c>
      <c r="J1020" s="23" t="str">
        <f>IF(I1020="Yes",IF(COUNTIFS($B$21:$B1020,B1020,$I$21:$I1020,"Yes")=1,"Yes",""),"")</f>
        <v/>
      </c>
      <c r="K1020" s="23" t="str">
        <f>IF(J1020="Yes",IF(COUNTIFS($B:$B,B1020,$F:$F,"&gt;="&amp;'Step 1'!$C$8)&gt;0,"Retained","Churned"),"")</f>
        <v/>
      </c>
      <c r="L1020" s="24">
        <f>_xlfn.MINIFS($E:$E,$B:$B,B1020)</f>
        <v>45294</v>
      </c>
      <c r="M1020" s="24" t="str">
        <f>INDEX($C:$C,MATCH($L1020,$E:$E,0))</f>
        <v>Pro</v>
      </c>
      <c r="N1020" s="24" t="str">
        <f>INDEX($D:$D,MATCH($L1020,$E:$E,0))</f>
        <v>Monthly</v>
      </c>
      <c r="O1020" s="23" t="str">
        <f>INDEX('Step 2-12'!$W:$W,MATCH('Step 2-12'!$B1020,'Step 2-12'!$R:$R,0))</f>
        <v>Healthcare</v>
      </c>
      <c r="P1020" s="23" t="str">
        <f>INDEX('Step 2-12'!$Z:$Z,MATCH('Step 2-12'!$B1020,'Step 2-12'!$R:$R,0))</f>
        <v>Paid Search</v>
      </c>
      <c r="AG1020" t="s">
        <v>2812</v>
      </c>
      <c r="AH1020" t="s">
        <v>115</v>
      </c>
      <c r="AI1020" t="s">
        <v>138</v>
      </c>
      <c r="AJ1020" s="1">
        <v>45450</v>
      </c>
      <c r="AK1020" t="s">
        <v>17</v>
      </c>
      <c r="AL1020" t="s">
        <v>18</v>
      </c>
      <c r="AM1020">
        <v>75</v>
      </c>
      <c r="AN1020">
        <v>60</v>
      </c>
      <c r="AO1020" s="24" t="str">
        <f>INDEX('Step 2-12'!$Z:$Z,MATCH('Step 2-12'!$AH1020,'Step 2-12'!$R:$R,0))</f>
        <v>Paid Search</v>
      </c>
      <c r="AP1020" s="24" t="str">
        <f>INDEX('Step 2-12'!$V:$V,MATCH('Step 2-12'!$AH1020,'Step 2-12'!$R:$R,0))</f>
        <v>Asia-Pacific</v>
      </c>
      <c r="AQ1020" s="24" t="str">
        <f>INDEX('Step 2-12'!$W:$W,MATCH('Step 2-12'!$AH1020,'Step 2-12'!$R:$R,0))</f>
        <v>Healthcare</v>
      </c>
      <c r="AR1020" s="24" t="str">
        <f>INDEX('Step 2-12'!$X:$X,MATCH('Step 2-12'!$AH1020,'Step 2-12'!$R:$R,0))</f>
        <v>SMBs</v>
      </c>
      <c r="AS1020" s="23" t="str">
        <f>INDEX('Step 2-12'!$AA:$AA,MATCH('Step 2-12'!$AH1020,'Step 2-12'!$R:$R,0))</f>
        <v>Pro</v>
      </c>
      <c r="AT1020" s="23" t="str">
        <f>INDEX('Step 2-12'!$AB:$AB,MATCH('Step 2-12'!$AH1020,'Step 2-12'!$R:$R,0))</f>
        <v>Monthly</v>
      </c>
      <c r="AU1020" s="23" t="str">
        <f>INDEX($J$20:$J$1603,MATCH($AH1020,$B$20:$B$1603,0))</f>
        <v/>
      </c>
    </row>
    <row r="1021" spans="1:47" x14ac:dyDescent="0.25">
      <c r="A1021" t="s">
        <v>1140</v>
      </c>
      <c r="B1021" t="s">
        <v>1130</v>
      </c>
      <c r="C1021" t="s">
        <v>50</v>
      </c>
      <c r="D1021" t="s">
        <v>18</v>
      </c>
      <c r="E1021" s="1">
        <v>45604</v>
      </c>
      <c r="F1021" s="1">
        <v>45634</v>
      </c>
      <c r="G1021" t="s">
        <v>19</v>
      </c>
      <c r="H1021">
        <v>135</v>
      </c>
      <c r="I1021" s="23" t="str">
        <f>IF(AND(E1021&lt;=EOMONTH('Step 1'!$C$7,0),F1021&gt;='Step 1'!$C$7),"Yes","No")</f>
        <v>No</v>
      </c>
      <c r="J1021" s="23" t="str">
        <f>IF(I1021="Yes",IF(COUNTIFS($B$21:$B1021,B1021,$I$21:$I1021,"Yes")=1,"Yes",""),"")</f>
        <v/>
      </c>
      <c r="K1021" s="23" t="str">
        <f>IF(J1021="Yes",IF(COUNTIFS($B:$B,B1021,$F:$F,"&gt;="&amp;'Step 1'!$C$8)&gt;0,"Retained","Churned"),"")</f>
        <v/>
      </c>
      <c r="L1021" s="24">
        <f>_xlfn.MINIFS($E:$E,$B:$B,B1021)</f>
        <v>45294</v>
      </c>
      <c r="M1021" s="24" t="str">
        <f>INDEX($C:$C,MATCH($L1021,$E:$E,0))</f>
        <v>Pro</v>
      </c>
      <c r="N1021" s="24" t="str">
        <f>INDEX($D:$D,MATCH($L1021,$E:$E,0))</f>
        <v>Monthly</v>
      </c>
      <c r="O1021" s="23" t="str">
        <f>INDEX('Step 2-12'!$W:$W,MATCH('Step 2-12'!$B1021,'Step 2-12'!$R:$R,0))</f>
        <v>Healthcare</v>
      </c>
      <c r="P1021" s="23" t="str">
        <f>INDEX('Step 2-12'!$Z:$Z,MATCH('Step 2-12'!$B1021,'Step 2-12'!$R:$R,0))</f>
        <v>Paid Search</v>
      </c>
      <c r="AG1021" t="s">
        <v>2813</v>
      </c>
      <c r="AH1021" t="s">
        <v>115</v>
      </c>
      <c r="AI1021" t="s">
        <v>138</v>
      </c>
      <c r="AJ1021" s="1">
        <v>45480</v>
      </c>
      <c r="AK1021" t="s">
        <v>17</v>
      </c>
      <c r="AL1021" t="s">
        <v>18</v>
      </c>
      <c r="AM1021">
        <v>75</v>
      </c>
      <c r="AN1021">
        <v>60</v>
      </c>
      <c r="AO1021" s="24" t="str">
        <f>INDEX('Step 2-12'!$Z:$Z,MATCH('Step 2-12'!$AH1021,'Step 2-12'!$R:$R,0))</f>
        <v>Paid Search</v>
      </c>
      <c r="AP1021" s="24" t="str">
        <f>INDEX('Step 2-12'!$V:$V,MATCH('Step 2-12'!$AH1021,'Step 2-12'!$R:$R,0))</f>
        <v>Asia-Pacific</v>
      </c>
      <c r="AQ1021" s="24" t="str">
        <f>INDEX('Step 2-12'!$W:$W,MATCH('Step 2-12'!$AH1021,'Step 2-12'!$R:$R,0))</f>
        <v>Healthcare</v>
      </c>
      <c r="AR1021" s="24" t="str">
        <f>INDEX('Step 2-12'!$X:$X,MATCH('Step 2-12'!$AH1021,'Step 2-12'!$R:$R,0))</f>
        <v>SMBs</v>
      </c>
      <c r="AS1021" s="23" t="str">
        <f>INDEX('Step 2-12'!$AA:$AA,MATCH('Step 2-12'!$AH1021,'Step 2-12'!$R:$R,0))</f>
        <v>Pro</v>
      </c>
      <c r="AT1021" s="23" t="str">
        <f>INDEX('Step 2-12'!$AB:$AB,MATCH('Step 2-12'!$AH1021,'Step 2-12'!$R:$R,0))</f>
        <v>Monthly</v>
      </c>
      <c r="AU1021" s="23" t="str">
        <f>INDEX($J$20:$J$1603,MATCH($AH1021,$B$20:$B$1603,0))</f>
        <v/>
      </c>
    </row>
    <row r="1022" spans="1:47" x14ac:dyDescent="0.25">
      <c r="A1022" t="s">
        <v>1141</v>
      </c>
      <c r="B1022" t="s">
        <v>1130</v>
      </c>
      <c r="C1022" t="s">
        <v>50</v>
      </c>
      <c r="D1022" t="s">
        <v>18</v>
      </c>
      <c r="E1022" s="1">
        <v>45635</v>
      </c>
      <c r="F1022" s="1">
        <v>45658</v>
      </c>
      <c r="G1022" t="s">
        <v>19</v>
      </c>
      <c r="H1022">
        <v>135</v>
      </c>
      <c r="I1022" s="23" t="str">
        <f>IF(AND(E1022&lt;=EOMONTH('Step 1'!$C$7,0),F1022&gt;='Step 1'!$C$7),"Yes","No")</f>
        <v>No</v>
      </c>
      <c r="J1022" s="23" t="str">
        <f>IF(I1022="Yes",IF(COUNTIFS($B$21:$B1022,B1022,$I$21:$I1022,"Yes")=1,"Yes",""),"")</f>
        <v/>
      </c>
      <c r="K1022" s="23" t="str">
        <f>IF(J1022="Yes",IF(COUNTIFS($B:$B,B1022,$F:$F,"&gt;="&amp;'Step 1'!$C$8)&gt;0,"Retained","Churned"),"")</f>
        <v/>
      </c>
      <c r="L1022" s="24">
        <f>_xlfn.MINIFS($E:$E,$B:$B,B1022)</f>
        <v>45294</v>
      </c>
      <c r="M1022" s="24" t="str">
        <f>INDEX($C:$C,MATCH($L1022,$E:$E,0))</f>
        <v>Pro</v>
      </c>
      <c r="N1022" s="24" t="str">
        <f>INDEX($D:$D,MATCH($L1022,$E:$E,0))</f>
        <v>Monthly</v>
      </c>
      <c r="O1022" s="23" t="str">
        <f>INDEX('Step 2-12'!$W:$W,MATCH('Step 2-12'!$B1022,'Step 2-12'!$R:$R,0))</f>
        <v>Healthcare</v>
      </c>
      <c r="P1022" s="23" t="str">
        <f>INDEX('Step 2-12'!$Z:$Z,MATCH('Step 2-12'!$B1022,'Step 2-12'!$R:$R,0))</f>
        <v>Paid Search</v>
      </c>
      <c r="AG1022" t="s">
        <v>2814</v>
      </c>
      <c r="AH1022" t="s">
        <v>115</v>
      </c>
      <c r="AI1022" t="s">
        <v>139</v>
      </c>
      <c r="AJ1022" s="1">
        <v>45481</v>
      </c>
      <c r="AK1022" t="s">
        <v>50</v>
      </c>
      <c r="AL1022" t="s">
        <v>18</v>
      </c>
      <c r="AM1022">
        <v>135</v>
      </c>
      <c r="AN1022">
        <v>110.7</v>
      </c>
      <c r="AO1022" s="24" t="str">
        <f>INDEX('Step 2-12'!$Z:$Z,MATCH('Step 2-12'!$AH1022,'Step 2-12'!$R:$R,0))</f>
        <v>Paid Search</v>
      </c>
      <c r="AP1022" s="24" t="str">
        <f>INDEX('Step 2-12'!$V:$V,MATCH('Step 2-12'!$AH1022,'Step 2-12'!$R:$R,0))</f>
        <v>Asia-Pacific</v>
      </c>
      <c r="AQ1022" s="24" t="str">
        <f>INDEX('Step 2-12'!$W:$W,MATCH('Step 2-12'!$AH1022,'Step 2-12'!$R:$R,0))</f>
        <v>Healthcare</v>
      </c>
      <c r="AR1022" s="24" t="str">
        <f>INDEX('Step 2-12'!$X:$X,MATCH('Step 2-12'!$AH1022,'Step 2-12'!$R:$R,0))</f>
        <v>SMBs</v>
      </c>
      <c r="AS1022" s="23" t="str">
        <f>INDEX('Step 2-12'!$AA:$AA,MATCH('Step 2-12'!$AH1022,'Step 2-12'!$R:$R,0))</f>
        <v>Pro</v>
      </c>
      <c r="AT1022" s="23" t="str">
        <f>INDEX('Step 2-12'!$AB:$AB,MATCH('Step 2-12'!$AH1022,'Step 2-12'!$R:$R,0))</f>
        <v>Monthly</v>
      </c>
      <c r="AU1022" s="23" t="str">
        <f>INDEX($J$20:$J$1603,MATCH($AH1022,$B$20:$B$1603,0))</f>
        <v/>
      </c>
    </row>
    <row r="1023" spans="1:47" x14ac:dyDescent="0.25">
      <c r="A1023" t="s">
        <v>1142</v>
      </c>
      <c r="B1023" t="s">
        <v>1143</v>
      </c>
      <c r="C1023" t="s">
        <v>17</v>
      </c>
      <c r="D1023" t="s">
        <v>18</v>
      </c>
      <c r="E1023" s="1">
        <v>45252</v>
      </c>
      <c r="F1023" s="1">
        <v>45282</v>
      </c>
      <c r="G1023" t="s">
        <v>73</v>
      </c>
      <c r="H1023">
        <v>75</v>
      </c>
      <c r="I1023" s="23" t="str">
        <f>IF(AND(E1023&lt;=EOMONTH('Step 1'!$C$7,0),F1023&gt;='Step 1'!$C$7),"Yes","No")</f>
        <v>No</v>
      </c>
      <c r="J1023" s="23" t="str">
        <f>IF(I1023="Yes",IF(COUNTIFS($B$21:$B1023,B1023,$I$21:$I1023,"Yes")=1,"Yes",""),"")</f>
        <v/>
      </c>
      <c r="K1023" s="23" t="str">
        <f>IF(J1023="Yes",IF(COUNTIFS($B:$B,B1023,$F:$F,"&gt;="&amp;'Step 1'!$C$8)&gt;0,"Retained","Churned"),"")</f>
        <v/>
      </c>
      <c r="L1023" s="24">
        <f>_xlfn.MINIFS($E:$E,$B:$B,B1023)</f>
        <v>45252</v>
      </c>
      <c r="M1023" s="24" t="str">
        <f>INDEX($C:$C,MATCH($L1023,$E:$E,0))</f>
        <v>Basic</v>
      </c>
      <c r="N1023" s="24" t="str">
        <f>INDEX($D:$D,MATCH($L1023,$E:$E,0))</f>
        <v>Monthly</v>
      </c>
      <c r="O1023" s="23" t="str">
        <f>INDEX('Step 2-12'!$W:$W,MATCH('Step 2-12'!$B1023,'Step 2-12'!$R:$R,0))</f>
        <v>Education</v>
      </c>
      <c r="P1023" s="23" t="str">
        <f>INDEX('Step 2-12'!$Z:$Z,MATCH('Step 2-12'!$B1023,'Step 2-12'!$R:$R,0))</f>
        <v>Affiliate</v>
      </c>
      <c r="AG1023" t="s">
        <v>2815</v>
      </c>
      <c r="AH1023" t="s">
        <v>115</v>
      </c>
      <c r="AI1023" t="s">
        <v>140</v>
      </c>
      <c r="AJ1023" s="1">
        <v>45512</v>
      </c>
      <c r="AK1023" t="s">
        <v>50</v>
      </c>
      <c r="AL1023" t="s">
        <v>18</v>
      </c>
      <c r="AM1023">
        <v>135</v>
      </c>
      <c r="AN1023">
        <v>110.7</v>
      </c>
      <c r="AO1023" s="24" t="str">
        <f>INDEX('Step 2-12'!$Z:$Z,MATCH('Step 2-12'!$AH1023,'Step 2-12'!$R:$R,0))</f>
        <v>Paid Search</v>
      </c>
      <c r="AP1023" s="24" t="str">
        <f>INDEX('Step 2-12'!$V:$V,MATCH('Step 2-12'!$AH1023,'Step 2-12'!$R:$R,0))</f>
        <v>Asia-Pacific</v>
      </c>
      <c r="AQ1023" s="24" t="str">
        <f>INDEX('Step 2-12'!$W:$W,MATCH('Step 2-12'!$AH1023,'Step 2-12'!$R:$R,0))</f>
        <v>Healthcare</v>
      </c>
      <c r="AR1023" s="24" t="str">
        <f>INDEX('Step 2-12'!$X:$X,MATCH('Step 2-12'!$AH1023,'Step 2-12'!$R:$R,0))</f>
        <v>SMBs</v>
      </c>
      <c r="AS1023" s="23" t="str">
        <f>INDEX('Step 2-12'!$AA:$AA,MATCH('Step 2-12'!$AH1023,'Step 2-12'!$R:$R,0))</f>
        <v>Pro</v>
      </c>
      <c r="AT1023" s="23" t="str">
        <f>INDEX('Step 2-12'!$AB:$AB,MATCH('Step 2-12'!$AH1023,'Step 2-12'!$R:$R,0))</f>
        <v>Monthly</v>
      </c>
      <c r="AU1023" s="23" t="str">
        <f>INDEX($J$20:$J$1603,MATCH($AH1023,$B$20:$B$1603,0))</f>
        <v/>
      </c>
    </row>
    <row r="1024" spans="1:47" x14ac:dyDescent="0.25">
      <c r="A1024" t="s">
        <v>1144</v>
      </c>
      <c r="B1024" t="s">
        <v>1143</v>
      </c>
      <c r="C1024" t="s">
        <v>50</v>
      </c>
      <c r="D1024" t="s">
        <v>18</v>
      </c>
      <c r="E1024" s="1">
        <v>45283</v>
      </c>
      <c r="F1024" s="1">
        <v>45313</v>
      </c>
      <c r="G1024" t="s">
        <v>19</v>
      </c>
      <c r="H1024">
        <v>135</v>
      </c>
      <c r="I1024" s="23" t="str">
        <f>IF(AND(E1024&lt;=EOMONTH('Step 1'!$C$7,0),F1024&gt;='Step 1'!$C$7),"Yes","No")</f>
        <v>No</v>
      </c>
      <c r="J1024" s="23" t="str">
        <f>IF(I1024="Yes",IF(COUNTIFS($B$21:$B1024,B1024,$I$21:$I1024,"Yes")=1,"Yes",""),"")</f>
        <v/>
      </c>
      <c r="K1024" s="23" t="str">
        <f>IF(J1024="Yes",IF(COUNTIFS($B:$B,B1024,$F:$F,"&gt;="&amp;'Step 1'!$C$8)&gt;0,"Retained","Churned"),"")</f>
        <v/>
      </c>
      <c r="L1024" s="24">
        <f>_xlfn.MINIFS($E:$E,$B:$B,B1024)</f>
        <v>45252</v>
      </c>
      <c r="M1024" s="24" t="str">
        <f>INDEX($C:$C,MATCH($L1024,$E:$E,0))</f>
        <v>Basic</v>
      </c>
      <c r="N1024" s="24" t="str">
        <f>INDEX($D:$D,MATCH($L1024,$E:$E,0))</f>
        <v>Monthly</v>
      </c>
      <c r="O1024" s="23" t="str">
        <f>INDEX('Step 2-12'!$W:$W,MATCH('Step 2-12'!$B1024,'Step 2-12'!$R:$R,0))</f>
        <v>Education</v>
      </c>
      <c r="P1024" s="23" t="str">
        <f>INDEX('Step 2-12'!$Z:$Z,MATCH('Step 2-12'!$B1024,'Step 2-12'!$R:$R,0))</f>
        <v>Affiliate</v>
      </c>
      <c r="AG1024" t="s">
        <v>2816</v>
      </c>
      <c r="AH1024" t="s">
        <v>115</v>
      </c>
      <c r="AI1024" t="s">
        <v>141</v>
      </c>
      <c r="AJ1024" s="1">
        <v>45543</v>
      </c>
      <c r="AK1024" t="s">
        <v>50</v>
      </c>
      <c r="AL1024" t="s">
        <v>18</v>
      </c>
      <c r="AM1024">
        <v>135</v>
      </c>
      <c r="AN1024">
        <v>110.7</v>
      </c>
      <c r="AO1024" s="24" t="str">
        <f>INDEX('Step 2-12'!$Z:$Z,MATCH('Step 2-12'!$AH1024,'Step 2-12'!$R:$R,0))</f>
        <v>Paid Search</v>
      </c>
      <c r="AP1024" s="24" t="str">
        <f>INDEX('Step 2-12'!$V:$V,MATCH('Step 2-12'!$AH1024,'Step 2-12'!$R:$R,0))</f>
        <v>Asia-Pacific</v>
      </c>
      <c r="AQ1024" s="24" t="str">
        <f>INDEX('Step 2-12'!$W:$W,MATCH('Step 2-12'!$AH1024,'Step 2-12'!$R:$R,0))</f>
        <v>Healthcare</v>
      </c>
      <c r="AR1024" s="24" t="str">
        <f>INDEX('Step 2-12'!$X:$X,MATCH('Step 2-12'!$AH1024,'Step 2-12'!$R:$R,0))</f>
        <v>SMBs</v>
      </c>
      <c r="AS1024" s="23" t="str">
        <f>INDEX('Step 2-12'!$AA:$AA,MATCH('Step 2-12'!$AH1024,'Step 2-12'!$R:$R,0))</f>
        <v>Pro</v>
      </c>
      <c r="AT1024" s="23" t="str">
        <f>INDEX('Step 2-12'!$AB:$AB,MATCH('Step 2-12'!$AH1024,'Step 2-12'!$R:$R,0))</f>
        <v>Monthly</v>
      </c>
      <c r="AU1024" s="23" t="str">
        <f>INDEX($J$20:$J$1603,MATCH($AH1024,$B$20:$B$1603,0))</f>
        <v/>
      </c>
    </row>
    <row r="1025" spans="1:47" x14ac:dyDescent="0.25">
      <c r="A1025" t="s">
        <v>1145</v>
      </c>
      <c r="B1025" t="s">
        <v>1143</v>
      </c>
      <c r="C1025" t="s">
        <v>50</v>
      </c>
      <c r="D1025" t="s">
        <v>18</v>
      </c>
      <c r="E1025" s="1">
        <v>45314</v>
      </c>
      <c r="F1025" s="1">
        <v>45344</v>
      </c>
      <c r="G1025" t="s">
        <v>19</v>
      </c>
      <c r="H1025">
        <v>135</v>
      </c>
      <c r="I1025" s="23" t="str">
        <f>IF(AND(E1025&lt;=EOMONTH('Step 1'!$C$7,0),F1025&gt;='Step 1'!$C$7),"Yes","No")</f>
        <v>No</v>
      </c>
      <c r="J1025" s="23" t="str">
        <f>IF(I1025="Yes",IF(COUNTIFS($B$21:$B1025,B1025,$I$21:$I1025,"Yes")=1,"Yes",""),"")</f>
        <v/>
      </c>
      <c r="K1025" s="23" t="str">
        <f>IF(J1025="Yes",IF(COUNTIFS($B:$B,B1025,$F:$F,"&gt;="&amp;'Step 1'!$C$8)&gt;0,"Retained","Churned"),"")</f>
        <v/>
      </c>
      <c r="L1025" s="24">
        <f>_xlfn.MINIFS($E:$E,$B:$B,B1025)</f>
        <v>45252</v>
      </c>
      <c r="M1025" s="24" t="str">
        <f>INDEX($C:$C,MATCH($L1025,$E:$E,0))</f>
        <v>Basic</v>
      </c>
      <c r="N1025" s="24" t="str">
        <f>INDEX($D:$D,MATCH($L1025,$E:$E,0))</f>
        <v>Monthly</v>
      </c>
      <c r="O1025" s="23" t="str">
        <f>INDEX('Step 2-12'!$W:$W,MATCH('Step 2-12'!$B1025,'Step 2-12'!$R:$R,0))</f>
        <v>Education</v>
      </c>
      <c r="P1025" s="23" t="str">
        <f>INDEX('Step 2-12'!$Z:$Z,MATCH('Step 2-12'!$B1025,'Step 2-12'!$R:$R,0))</f>
        <v>Affiliate</v>
      </c>
      <c r="AG1025" t="s">
        <v>2817</v>
      </c>
      <c r="AH1025" t="s">
        <v>115</v>
      </c>
      <c r="AI1025" t="s">
        <v>141</v>
      </c>
      <c r="AJ1025" s="1">
        <v>45573</v>
      </c>
      <c r="AK1025" t="s">
        <v>50</v>
      </c>
      <c r="AL1025" t="s">
        <v>18</v>
      </c>
      <c r="AM1025">
        <v>135</v>
      </c>
      <c r="AN1025">
        <v>110.7</v>
      </c>
      <c r="AO1025" s="24" t="str">
        <f>INDEX('Step 2-12'!$Z:$Z,MATCH('Step 2-12'!$AH1025,'Step 2-12'!$R:$R,0))</f>
        <v>Paid Search</v>
      </c>
      <c r="AP1025" s="24" t="str">
        <f>INDEX('Step 2-12'!$V:$V,MATCH('Step 2-12'!$AH1025,'Step 2-12'!$R:$R,0))</f>
        <v>Asia-Pacific</v>
      </c>
      <c r="AQ1025" s="24" t="str">
        <f>INDEX('Step 2-12'!$W:$W,MATCH('Step 2-12'!$AH1025,'Step 2-12'!$R:$R,0))</f>
        <v>Healthcare</v>
      </c>
      <c r="AR1025" s="24" t="str">
        <f>INDEX('Step 2-12'!$X:$X,MATCH('Step 2-12'!$AH1025,'Step 2-12'!$R:$R,0))</f>
        <v>SMBs</v>
      </c>
      <c r="AS1025" s="23" t="str">
        <f>INDEX('Step 2-12'!$AA:$AA,MATCH('Step 2-12'!$AH1025,'Step 2-12'!$R:$R,0))</f>
        <v>Pro</v>
      </c>
      <c r="AT1025" s="23" t="str">
        <f>INDEX('Step 2-12'!$AB:$AB,MATCH('Step 2-12'!$AH1025,'Step 2-12'!$R:$R,0))</f>
        <v>Monthly</v>
      </c>
      <c r="AU1025" s="23" t="str">
        <f>INDEX($J$20:$J$1603,MATCH($AH1025,$B$20:$B$1603,0))</f>
        <v/>
      </c>
    </row>
    <row r="1026" spans="1:47" x14ac:dyDescent="0.25">
      <c r="A1026" t="s">
        <v>1146</v>
      </c>
      <c r="B1026" t="s">
        <v>1143</v>
      </c>
      <c r="C1026" t="s">
        <v>50</v>
      </c>
      <c r="D1026" t="s">
        <v>18</v>
      </c>
      <c r="E1026" s="1">
        <v>45345</v>
      </c>
      <c r="F1026" s="1">
        <v>45375</v>
      </c>
      <c r="G1026" t="s">
        <v>19</v>
      </c>
      <c r="H1026">
        <v>135</v>
      </c>
      <c r="I1026" s="23" t="str">
        <f>IF(AND(E1026&lt;=EOMONTH('Step 1'!$C$7,0),F1026&gt;='Step 1'!$C$7),"Yes","No")</f>
        <v>No</v>
      </c>
      <c r="J1026" s="23" t="str">
        <f>IF(I1026="Yes",IF(COUNTIFS($B$21:$B1026,B1026,$I$21:$I1026,"Yes")=1,"Yes",""),"")</f>
        <v/>
      </c>
      <c r="K1026" s="23" t="str">
        <f>IF(J1026="Yes",IF(COUNTIFS($B:$B,B1026,$F:$F,"&gt;="&amp;'Step 1'!$C$8)&gt;0,"Retained","Churned"),"")</f>
        <v/>
      </c>
      <c r="L1026" s="24">
        <f>_xlfn.MINIFS($E:$E,$B:$B,B1026)</f>
        <v>45252</v>
      </c>
      <c r="M1026" s="24" t="str">
        <f>INDEX($C:$C,MATCH($L1026,$E:$E,0))</f>
        <v>Basic</v>
      </c>
      <c r="N1026" s="24" t="str">
        <f>INDEX($D:$D,MATCH($L1026,$E:$E,0))</f>
        <v>Monthly</v>
      </c>
      <c r="O1026" s="23" t="str">
        <f>INDEX('Step 2-12'!$W:$W,MATCH('Step 2-12'!$B1026,'Step 2-12'!$R:$R,0))</f>
        <v>Education</v>
      </c>
      <c r="P1026" s="23" t="str">
        <f>INDEX('Step 2-12'!$Z:$Z,MATCH('Step 2-12'!$B1026,'Step 2-12'!$R:$R,0))</f>
        <v>Affiliate</v>
      </c>
      <c r="AG1026" t="s">
        <v>2818</v>
      </c>
      <c r="AH1026" t="s">
        <v>115</v>
      </c>
      <c r="AI1026" t="s">
        <v>142</v>
      </c>
      <c r="AJ1026" s="1">
        <v>45574</v>
      </c>
      <c r="AK1026" t="s">
        <v>50</v>
      </c>
      <c r="AL1026" t="s">
        <v>18</v>
      </c>
      <c r="AM1026">
        <v>135</v>
      </c>
      <c r="AN1026">
        <v>110.7</v>
      </c>
      <c r="AO1026" s="24" t="str">
        <f>INDEX('Step 2-12'!$Z:$Z,MATCH('Step 2-12'!$AH1026,'Step 2-12'!$R:$R,0))</f>
        <v>Paid Search</v>
      </c>
      <c r="AP1026" s="24" t="str">
        <f>INDEX('Step 2-12'!$V:$V,MATCH('Step 2-12'!$AH1026,'Step 2-12'!$R:$R,0))</f>
        <v>Asia-Pacific</v>
      </c>
      <c r="AQ1026" s="24" t="str">
        <f>INDEX('Step 2-12'!$W:$W,MATCH('Step 2-12'!$AH1026,'Step 2-12'!$R:$R,0))</f>
        <v>Healthcare</v>
      </c>
      <c r="AR1026" s="24" t="str">
        <f>INDEX('Step 2-12'!$X:$X,MATCH('Step 2-12'!$AH1026,'Step 2-12'!$R:$R,0))</f>
        <v>SMBs</v>
      </c>
      <c r="AS1026" s="23" t="str">
        <f>INDEX('Step 2-12'!$AA:$AA,MATCH('Step 2-12'!$AH1026,'Step 2-12'!$R:$R,0))</f>
        <v>Pro</v>
      </c>
      <c r="AT1026" s="23" t="str">
        <f>INDEX('Step 2-12'!$AB:$AB,MATCH('Step 2-12'!$AH1026,'Step 2-12'!$R:$R,0))</f>
        <v>Monthly</v>
      </c>
      <c r="AU1026" s="23" t="str">
        <f>INDEX($J$20:$J$1603,MATCH($AH1026,$B$20:$B$1603,0))</f>
        <v/>
      </c>
    </row>
    <row r="1027" spans="1:47" x14ac:dyDescent="0.25">
      <c r="A1027" t="s">
        <v>1147</v>
      </c>
      <c r="B1027" t="s">
        <v>1143</v>
      </c>
      <c r="C1027" t="s">
        <v>50</v>
      </c>
      <c r="D1027" t="s">
        <v>18</v>
      </c>
      <c r="E1027" s="1">
        <v>45376</v>
      </c>
      <c r="F1027" s="1">
        <v>45406</v>
      </c>
      <c r="G1027" t="s">
        <v>19</v>
      </c>
      <c r="H1027">
        <v>135</v>
      </c>
      <c r="I1027" s="23" t="str">
        <f>IF(AND(E1027&lt;=EOMONTH('Step 1'!$C$7,0),F1027&gt;='Step 1'!$C$7),"Yes","No")</f>
        <v>No</v>
      </c>
      <c r="J1027" s="23" t="str">
        <f>IF(I1027="Yes",IF(COUNTIFS($B$21:$B1027,B1027,$I$21:$I1027,"Yes")=1,"Yes",""),"")</f>
        <v/>
      </c>
      <c r="K1027" s="23" t="str">
        <f>IF(J1027="Yes",IF(COUNTIFS($B:$B,B1027,$F:$F,"&gt;="&amp;'Step 1'!$C$8)&gt;0,"Retained","Churned"),"")</f>
        <v/>
      </c>
      <c r="L1027" s="24">
        <f>_xlfn.MINIFS($E:$E,$B:$B,B1027)</f>
        <v>45252</v>
      </c>
      <c r="M1027" s="24" t="str">
        <f>INDEX($C:$C,MATCH($L1027,$E:$E,0))</f>
        <v>Basic</v>
      </c>
      <c r="N1027" s="24" t="str">
        <f>INDEX($D:$D,MATCH($L1027,$E:$E,0))</f>
        <v>Monthly</v>
      </c>
      <c r="O1027" s="23" t="str">
        <f>INDEX('Step 2-12'!$W:$W,MATCH('Step 2-12'!$B1027,'Step 2-12'!$R:$R,0))</f>
        <v>Education</v>
      </c>
      <c r="P1027" s="23" t="str">
        <f>INDEX('Step 2-12'!$Z:$Z,MATCH('Step 2-12'!$B1027,'Step 2-12'!$R:$R,0))</f>
        <v>Affiliate</v>
      </c>
      <c r="AG1027" t="s">
        <v>2819</v>
      </c>
      <c r="AH1027" t="s">
        <v>115</v>
      </c>
      <c r="AI1027" t="s">
        <v>143</v>
      </c>
      <c r="AJ1027" s="1">
        <v>45605</v>
      </c>
      <c r="AK1027" t="s">
        <v>50</v>
      </c>
      <c r="AL1027" t="s">
        <v>18</v>
      </c>
      <c r="AM1027">
        <v>135</v>
      </c>
      <c r="AN1027">
        <v>110.7</v>
      </c>
      <c r="AO1027" s="24" t="str">
        <f>INDEX('Step 2-12'!$Z:$Z,MATCH('Step 2-12'!$AH1027,'Step 2-12'!$R:$R,0))</f>
        <v>Paid Search</v>
      </c>
      <c r="AP1027" s="24" t="str">
        <f>INDEX('Step 2-12'!$V:$V,MATCH('Step 2-12'!$AH1027,'Step 2-12'!$R:$R,0))</f>
        <v>Asia-Pacific</v>
      </c>
      <c r="AQ1027" s="24" t="str">
        <f>INDEX('Step 2-12'!$W:$W,MATCH('Step 2-12'!$AH1027,'Step 2-12'!$R:$R,0))</f>
        <v>Healthcare</v>
      </c>
      <c r="AR1027" s="24" t="str">
        <f>INDEX('Step 2-12'!$X:$X,MATCH('Step 2-12'!$AH1027,'Step 2-12'!$R:$R,0))</f>
        <v>SMBs</v>
      </c>
      <c r="AS1027" s="23" t="str">
        <f>INDEX('Step 2-12'!$AA:$AA,MATCH('Step 2-12'!$AH1027,'Step 2-12'!$R:$R,0))</f>
        <v>Pro</v>
      </c>
      <c r="AT1027" s="23" t="str">
        <f>INDEX('Step 2-12'!$AB:$AB,MATCH('Step 2-12'!$AH1027,'Step 2-12'!$R:$R,0))</f>
        <v>Monthly</v>
      </c>
      <c r="AU1027" s="23" t="str">
        <f>INDEX($J$20:$J$1603,MATCH($AH1027,$B$20:$B$1603,0))</f>
        <v/>
      </c>
    </row>
    <row r="1028" spans="1:47" x14ac:dyDescent="0.25">
      <c r="A1028" t="s">
        <v>1148</v>
      </c>
      <c r="B1028" t="s">
        <v>1143</v>
      </c>
      <c r="C1028" t="s">
        <v>50</v>
      </c>
      <c r="D1028" t="s">
        <v>18</v>
      </c>
      <c r="E1028" s="1">
        <v>45407</v>
      </c>
      <c r="F1028" s="1">
        <v>45437</v>
      </c>
      <c r="G1028" t="s">
        <v>19</v>
      </c>
      <c r="H1028">
        <v>135</v>
      </c>
      <c r="I1028" s="23" t="str">
        <f>IF(AND(E1028&lt;=EOMONTH('Step 1'!$C$7,0),F1028&gt;='Step 1'!$C$7),"Yes","No")</f>
        <v>No</v>
      </c>
      <c r="J1028" s="23" t="str">
        <f>IF(I1028="Yes",IF(COUNTIFS($B$21:$B1028,B1028,$I$21:$I1028,"Yes")=1,"Yes",""),"")</f>
        <v/>
      </c>
      <c r="K1028" s="23" t="str">
        <f>IF(J1028="Yes",IF(COUNTIFS($B:$B,B1028,$F:$F,"&gt;="&amp;'Step 1'!$C$8)&gt;0,"Retained","Churned"),"")</f>
        <v/>
      </c>
      <c r="L1028" s="24">
        <f>_xlfn.MINIFS($E:$E,$B:$B,B1028)</f>
        <v>45252</v>
      </c>
      <c r="M1028" s="24" t="str">
        <f>INDEX($C:$C,MATCH($L1028,$E:$E,0))</f>
        <v>Basic</v>
      </c>
      <c r="N1028" s="24" t="str">
        <f>INDEX($D:$D,MATCH($L1028,$E:$E,0))</f>
        <v>Monthly</v>
      </c>
      <c r="O1028" s="23" t="str">
        <f>INDEX('Step 2-12'!$W:$W,MATCH('Step 2-12'!$B1028,'Step 2-12'!$R:$R,0))</f>
        <v>Education</v>
      </c>
      <c r="P1028" s="23" t="str">
        <f>INDEX('Step 2-12'!$Z:$Z,MATCH('Step 2-12'!$B1028,'Step 2-12'!$R:$R,0))</f>
        <v>Affiliate</v>
      </c>
      <c r="AG1028" t="s">
        <v>2820</v>
      </c>
      <c r="AH1028" t="s">
        <v>115</v>
      </c>
      <c r="AI1028" t="s">
        <v>143</v>
      </c>
      <c r="AJ1028" s="1">
        <v>45635</v>
      </c>
      <c r="AK1028" t="s">
        <v>50</v>
      </c>
      <c r="AL1028" t="s">
        <v>18</v>
      </c>
      <c r="AM1028">
        <v>135</v>
      </c>
      <c r="AN1028">
        <v>110.7</v>
      </c>
      <c r="AO1028" s="24" t="str">
        <f>INDEX('Step 2-12'!$Z:$Z,MATCH('Step 2-12'!$AH1028,'Step 2-12'!$R:$R,0))</f>
        <v>Paid Search</v>
      </c>
      <c r="AP1028" s="24" t="str">
        <f>INDEX('Step 2-12'!$V:$V,MATCH('Step 2-12'!$AH1028,'Step 2-12'!$R:$R,0))</f>
        <v>Asia-Pacific</v>
      </c>
      <c r="AQ1028" s="24" t="str">
        <f>INDEX('Step 2-12'!$W:$W,MATCH('Step 2-12'!$AH1028,'Step 2-12'!$R:$R,0))</f>
        <v>Healthcare</v>
      </c>
      <c r="AR1028" s="24" t="str">
        <f>INDEX('Step 2-12'!$X:$X,MATCH('Step 2-12'!$AH1028,'Step 2-12'!$R:$R,0))</f>
        <v>SMBs</v>
      </c>
      <c r="AS1028" s="23" t="str">
        <f>INDEX('Step 2-12'!$AA:$AA,MATCH('Step 2-12'!$AH1028,'Step 2-12'!$R:$R,0))</f>
        <v>Pro</v>
      </c>
      <c r="AT1028" s="23" t="str">
        <f>INDEX('Step 2-12'!$AB:$AB,MATCH('Step 2-12'!$AH1028,'Step 2-12'!$R:$R,0))</f>
        <v>Monthly</v>
      </c>
      <c r="AU1028" s="23" t="str">
        <f>INDEX($J$20:$J$1603,MATCH($AH1028,$B$20:$B$1603,0))</f>
        <v/>
      </c>
    </row>
    <row r="1029" spans="1:47" x14ac:dyDescent="0.25">
      <c r="A1029" t="s">
        <v>1149</v>
      </c>
      <c r="B1029" t="s">
        <v>1143</v>
      </c>
      <c r="C1029" t="s">
        <v>50</v>
      </c>
      <c r="D1029" t="s">
        <v>18</v>
      </c>
      <c r="E1029" s="1">
        <v>45438</v>
      </c>
      <c r="F1029" s="1">
        <v>45468</v>
      </c>
      <c r="G1029" t="s">
        <v>19</v>
      </c>
      <c r="H1029">
        <v>135</v>
      </c>
      <c r="I1029" s="23" t="str">
        <f>IF(AND(E1029&lt;=EOMONTH('Step 1'!$C$7,0),F1029&gt;='Step 1'!$C$7),"Yes","No")</f>
        <v>No</v>
      </c>
      <c r="J1029" s="23" t="str">
        <f>IF(I1029="Yes",IF(COUNTIFS($B$21:$B1029,B1029,$I$21:$I1029,"Yes")=1,"Yes",""),"")</f>
        <v/>
      </c>
      <c r="K1029" s="23" t="str">
        <f>IF(J1029="Yes",IF(COUNTIFS($B:$B,B1029,$F:$F,"&gt;="&amp;'Step 1'!$C$8)&gt;0,"Retained","Churned"),"")</f>
        <v/>
      </c>
      <c r="L1029" s="24">
        <f>_xlfn.MINIFS($E:$E,$B:$B,B1029)</f>
        <v>45252</v>
      </c>
      <c r="M1029" s="24" t="str">
        <f>INDEX($C:$C,MATCH($L1029,$E:$E,0))</f>
        <v>Basic</v>
      </c>
      <c r="N1029" s="24" t="str">
        <f>INDEX($D:$D,MATCH($L1029,$E:$E,0))</f>
        <v>Monthly</v>
      </c>
      <c r="O1029" s="23" t="str">
        <f>INDEX('Step 2-12'!$W:$W,MATCH('Step 2-12'!$B1029,'Step 2-12'!$R:$R,0))</f>
        <v>Education</v>
      </c>
      <c r="P1029" s="23" t="str">
        <f>INDEX('Step 2-12'!$Z:$Z,MATCH('Step 2-12'!$B1029,'Step 2-12'!$R:$R,0))</f>
        <v>Affiliate</v>
      </c>
      <c r="AG1029" t="s">
        <v>2821</v>
      </c>
      <c r="AH1029" t="s">
        <v>115</v>
      </c>
      <c r="AI1029" t="s">
        <v>144</v>
      </c>
      <c r="AJ1029" s="1">
        <v>45636</v>
      </c>
      <c r="AK1029" t="s">
        <v>50</v>
      </c>
      <c r="AL1029" t="s">
        <v>18</v>
      </c>
      <c r="AM1029">
        <v>135</v>
      </c>
      <c r="AN1029">
        <v>110.7</v>
      </c>
      <c r="AO1029" s="24" t="str">
        <f>INDEX('Step 2-12'!$Z:$Z,MATCH('Step 2-12'!$AH1029,'Step 2-12'!$R:$R,0))</f>
        <v>Paid Search</v>
      </c>
      <c r="AP1029" s="24" t="str">
        <f>INDEX('Step 2-12'!$V:$V,MATCH('Step 2-12'!$AH1029,'Step 2-12'!$R:$R,0))</f>
        <v>Asia-Pacific</v>
      </c>
      <c r="AQ1029" s="24" t="str">
        <f>INDEX('Step 2-12'!$W:$W,MATCH('Step 2-12'!$AH1029,'Step 2-12'!$R:$R,0))</f>
        <v>Healthcare</v>
      </c>
      <c r="AR1029" s="24" t="str">
        <f>INDEX('Step 2-12'!$X:$X,MATCH('Step 2-12'!$AH1029,'Step 2-12'!$R:$R,0))</f>
        <v>SMBs</v>
      </c>
      <c r="AS1029" s="23" t="str">
        <f>INDEX('Step 2-12'!$AA:$AA,MATCH('Step 2-12'!$AH1029,'Step 2-12'!$R:$R,0))</f>
        <v>Pro</v>
      </c>
      <c r="AT1029" s="23" t="str">
        <f>INDEX('Step 2-12'!$AB:$AB,MATCH('Step 2-12'!$AH1029,'Step 2-12'!$R:$R,0))</f>
        <v>Monthly</v>
      </c>
      <c r="AU1029" s="23" t="str">
        <f>INDEX($J$20:$J$1603,MATCH($AH1029,$B$20:$B$1603,0))</f>
        <v/>
      </c>
    </row>
    <row r="1030" spans="1:47" x14ac:dyDescent="0.25">
      <c r="A1030" t="s">
        <v>1150</v>
      </c>
      <c r="B1030" t="s">
        <v>1143</v>
      </c>
      <c r="C1030" t="s">
        <v>50</v>
      </c>
      <c r="D1030" t="s">
        <v>18</v>
      </c>
      <c r="E1030" s="1">
        <v>45469</v>
      </c>
      <c r="F1030" s="1">
        <v>45499</v>
      </c>
      <c r="G1030" t="s">
        <v>19</v>
      </c>
      <c r="H1030">
        <v>135</v>
      </c>
      <c r="I1030" s="23" t="str">
        <f>IF(AND(E1030&lt;=EOMONTH('Step 1'!$C$7,0),F1030&gt;='Step 1'!$C$7),"Yes","No")</f>
        <v>No</v>
      </c>
      <c r="J1030" s="23" t="str">
        <f>IF(I1030="Yes",IF(COUNTIFS($B$21:$B1030,B1030,$I$21:$I1030,"Yes")=1,"Yes",""),"")</f>
        <v/>
      </c>
      <c r="K1030" s="23" t="str">
        <f>IF(J1030="Yes",IF(COUNTIFS($B:$B,B1030,$F:$F,"&gt;="&amp;'Step 1'!$C$8)&gt;0,"Retained","Churned"),"")</f>
        <v/>
      </c>
      <c r="L1030" s="24">
        <f>_xlfn.MINIFS($E:$E,$B:$B,B1030)</f>
        <v>45252</v>
      </c>
      <c r="M1030" s="24" t="str">
        <f>INDEX($C:$C,MATCH($L1030,$E:$E,0))</f>
        <v>Basic</v>
      </c>
      <c r="N1030" s="24" t="str">
        <f>INDEX($D:$D,MATCH($L1030,$E:$E,0))</f>
        <v>Monthly</v>
      </c>
      <c r="O1030" s="23" t="str">
        <f>INDEX('Step 2-12'!$W:$W,MATCH('Step 2-12'!$B1030,'Step 2-12'!$R:$R,0))</f>
        <v>Education</v>
      </c>
      <c r="P1030" s="23" t="str">
        <f>INDEX('Step 2-12'!$Z:$Z,MATCH('Step 2-12'!$B1030,'Step 2-12'!$R:$R,0))</f>
        <v>Affiliate</v>
      </c>
      <c r="AG1030" t="s">
        <v>2822</v>
      </c>
      <c r="AH1030" t="s">
        <v>1255</v>
      </c>
      <c r="AI1030" t="s">
        <v>1254</v>
      </c>
      <c r="AJ1030" s="1">
        <v>45025</v>
      </c>
      <c r="AK1030" t="s">
        <v>17</v>
      </c>
      <c r="AL1030" t="s">
        <v>18</v>
      </c>
      <c r="AM1030">
        <v>75</v>
      </c>
      <c r="AN1030">
        <v>60</v>
      </c>
      <c r="AO1030" s="24" t="str">
        <f>INDEX('Step 2-12'!$Z:$Z,MATCH('Step 2-12'!$AH1030,'Step 2-12'!$R:$R,0))</f>
        <v>Social Media</v>
      </c>
      <c r="AP1030" s="24" t="str">
        <f>INDEX('Step 2-12'!$V:$V,MATCH('Step 2-12'!$AH1030,'Step 2-12'!$R:$R,0))</f>
        <v>North America</v>
      </c>
      <c r="AQ1030" s="24" t="str">
        <f>INDEX('Step 2-12'!$W:$W,MATCH('Step 2-12'!$AH1030,'Step 2-12'!$R:$R,0))</f>
        <v>Healthcare</v>
      </c>
      <c r="AR1030" s="24" t="str">
        <f>INDEX('Step 2-12'!$X:$X,MATCH('Step 2-12'!$AH1030,'Step 2-12'!$R:$R,0))</f>
        <v>SMBs</v>
      </c>
      <c r="AS1030" s="23" t="str">
        <f>INDEX('Step 2-12'!$AA:$AA,MATCH('Step 2-12'!$AH1030,'Step 2-12'!$R:$R,0))</f>
        <v>Basic</v>
      </c>
      <c r="AT1030" s="23" t="str">
        <f>INDEX('Step 2-12'!$AB:$AB,MATCH('Step 2-12'!$AH1030,'Step 2-12'!$R:$R,0))</f>
        <v>Monthly</v>
      </c>
      <c r="AU1030" s="23" t="str">
        <f>INDEX($J$20:$J$1603,MATCH($AH1030,$B$20:$B$1603,0))</f>
        <v/>
      </c>
    </row>
    <row r="1031" spans="1:47" x14ac:dyDescent="0.25">
      <c r="A1031" t="s">
        <v>1151</v>
      </c>
      <c r="B1031" t="s">
        <v>1143</v>
      </c>
      <c r="C1031" t="s">
        <v>50</v>
      </c>
      <c r="D1031" t="s">
        <v>18</v>
      </c>
      <c r="E1031" s="1">
        <v>45500</v>
      </c>
      <c r="F1031" s="1">
        <v>45530</v>
      </c>
      <c r="G1031" t="s">
        <v>19</v>
      </c>
      <c r="H1031">
        <v>135</v>
      </c>
      <c r="I1031" s="23" t="str">
        <f>IF(AND(E1031&lt;=EOMONTH('Step 1'!$C$7,0),F1031&gt;='Step 1'!$C$7),"Yes","No")</f>
        <v>No</v>
      </c>
      <c r="J1031" s="23" t="str">
        <f>IF(I1031="Yes",IF(COUNTIFS($B$21:$B1031,B1031,$I$21:$I1031,"Yes")=1,"Yes",""),"")</f>
        <v/>
      </c>
      <c r="K1031" s="23" t="str">
        <f>IF(J1031="Yes",IF(COUNTIFS($B:$B,B1031,$F:$F,"&gt;="&amp;'Step 1'!$C$8)&gt;0,"Retained","Churned"),"")</f>
        <v/>
      </c>
      <c r="L1031" s="24">
        <f>_xlfn.MINIFS($E:$E,$B:$B,B1031)</f>
        <v>45252</v>
      </c>
      <c r="M1031" s="24" t="str">
        <f>INDEX($C:$C,MATCH($L1031,$E:$E,0))</f>
        <v>Basic</v>
      </c>
      <c r="N1031" s="24" t="str">
        <f>INDEX($D:$D,MATCH($L1031,$E:$E,0))</f>
        <v>Monthly</v>
      </c>
      <c r="O1031" s="23" t="str">
        <f>INDEX('Step 2-12'!$W:$W,MATCH('Step 2-12'!$B1031,'Step 2-12'!$R:$R,0))</f>
        <v>Education</v>
      </c>
      <c r="P1031" s="23" t="str">
        <f>INDEX('Step 2-12'!$Z:$Z,MATCH('Step 2-12'!$B1031,'Step 2-12'!$R:$R,0))</f>
        <v>Affiliate</v>
      </c>
      <c r="AG1031" t="s">
        <v>2823</v>
      </c>
      <c r="AH1031" t="s">
        <v>1255</v>
      </c>
      <c r="AI1031" t="s">
        <v>1254</v>
      </c>
      <c r="AJ1031" s="1">
        <v>45055</v>
      </c>
      <c r="AK1031" t="s">
        <v>17</v>
      </c>
      <c r="AL1031" t="s">
        <v>18</v>
      </c>
      <c r="AM1031">
        <v>75</v>
      </c>
      <c r="AN1031">
        <v>60</v>
      </c>
      <c r="AO1031" s="24" t="str">
        <f>INDEX('Step 2-12'!$Z:$Z,MATCH('Step 2-12'!$AH1031,'Step 2-12'!$R:$R,0))</f>
        <v>Social Media</v>
      </c>
      <c r="AP1031" s="24" t="str">
        <f>INDEX('Step 2-12'!$V:$V,MATCH('Step 2-12'!$AH1031,'Step 2-12'!$R:$R,0))</f>
        <v>North America</v>
      </c>
      <c r="AQ1031" s="24" t="str">
        <f>INDEX('Step 2-12'!$W:$W,MATCH('Step 2-12'!$AH1031,'Step 2-12'!$R:$R,0))</f>
        <v>Healthcare</v>
      </c>
      <c r="AR1031" s="24" t="str">
        <f>INDEX('Step 2-12'!$X:$X,MATCH('Step 2-12'!$AH1031,'Step 2-12'!$R:$R,0))</f>
        <v>SMBs</v>
      </c>
      <c r="AS1031" s="23" t="str">
        <f>INDEX('Step 2-12'!$AA:$AA,MATCH('Step 2-12'!$AH1031,'Step 2-12'!$R:$R,0))</f>
        <v>Basic</v>
      </c>
      <c r="AT1031" s="23" t="str">
        <f>INDEX('Step 2-12'!$AB:$AB,MATCH('Step 2-12'!$AH1031,'Step 2-12'!$R:$R,0))</f>
        <v>Monthly</v>
      </c>
      <c r="AU1031" s="23" t="str">
        <f>INDEX($J$20:$J$1603,MATCH($AH1031,$B$20:$B$1603,0))</f>
        <v/>
      </c>
    </row>
    <row r="1032" spans="1:47" x14ac:dyDescent="0.25">
      <c r="A1032" t="s">
        <v>1152</v>
      </c>
      <c r="B1032" t="s">
        <v>1143</v>
      </c>
      <c r="C1032" t="s">
        <v>50</v>
      </c>
      <c r="D1032" t="s">
        <v>18</v>
      </c>
      <c r="E1032" s="1">
        <v>45531</v>
      </c>
      <c r="F1032" s="1">
        <v>45561</v>
      </c>
      <c r="G1032" t="s">
        <v>19</v>
      </c>
      <c r="H1032">
        <v>135</v>
      </c>
      <c r="I1032" s="23" t="str">
        <f>IF(AND(E1032&lt;=EOMONTH('Step 1'!$C$7,0),F1032&gt;='Step 1'!$C$7),"Yes","No")</f>
        <v>No</v>
      </c>
      <c r="J1032" s="23" t="str">
        <f>IF(I1032="Yes",IF(COUNTIFS($B$21:$B1032,B1032,$I$21:$I1032,"Yes")=1,"Yes",""),"")</f>
        <v/>
      </c>
      <c r="K1032" s="23" t="str">
        <f>IF(J1032="Yes",IF(COUNTIFS($B:$B,B1032,$F:$F,"&gt;="&amp;'Step 1'!$C$8)&gt;0,"Retained","Churned"),"")</f>
        <v/>
      </c>
      <c r="L1032" s="24">
        <f>_xlfn.MINIFS($E:$E,$B:$B,B1032)</f>
        <v>45252</v>
      </c>
      <c r="M1032" s="24" t="str">
        <f>INDEX($C:$C,MATCH($L1032,$E:$E,0))</f>
        <v>Basic</v>
      </c>
      <c r="N1032" s="24" t="str">
        <f>INDEX($D:$D,MATCH($L1032,$E:$E,0))</f>
        <v>Monthly</v>
      </c>
      <c r="O1032" s="23" t="str">
        <f>INDEX('Step 2-12'!$W:$W,MATCH('Step 2-12'!$B1032,'Step 2-12'!$R:$R,0))</f>
        <v>Education</v>
      </c>
      <c r="P1032" s="23" t="str">
        <f>INDEX('Step 2-12'!$Z:$Z,MATCH('Step 2-12'!$B1032,'Step 2-12'!$R:$R,0))</f>
        <v>Affiliate</v>
      </c>
      <c r="AG1032" t="s">
        <v>2824</v>
      </c>
      <c r="AH1032" t="s">
        <v>1255</v>
      </c>
      <c r="AI1032" t="s">
        <v>1256</v>
      </c>
      <c r="AJ1032" s="1">
        <v>45056</v>
      </c>
      <c r="AK1032" t="s">
        <v>17</v>
      </c>
      <c r="AL1032" t="s">
        <v>18</v>
      </c>
      <c r="AM1032">
        <v>75</v>
      </c>
      <c r="AN1032">
        <v>60</v>
      </c>
      <c r="AO1032" s="24" t="str">
        <f>INDEX('Step 2-12'!$Z:$Z,MATCH('Step 2-12'!$AH1032,'Step 2-12'!$R:$R,0))</f>
        <v>Social Media</v>
      </c>
      <c r="AP1032" s="24" t="str">
        <f>INDEX('Step 2-12'!$V:$V,MATCH('Step 2-12'!$AH1032,'Step 2-12'!$R:$R,0))</f>
        <v>North America</v>
      </c>
      <c r="AQ1032" s="24" t="str">
        <f>INDEX('Step 2-12'!$W:$W,MATCH('Step 2-12'!$AH1032,'Step 2-12'!$R:$R,0))</f>
        <v>Healthcare</v>
      </c>
      <c r="AR1032" s="24" t="str">
        <f>INDEX('Step 2-12'!$X:$X,MATCH('Step 2-12'!$AH1032,'Step 2-12'!$R:$R,0))</f>
        <v>SMBs</v>
      </c>
      <c r="AS1032" s="23" t="str">
        <f>INDEX('Step 2-12'!$AA:$AA,MATCH('Step 2-12'!$AH1032,'Step 2-12'!$R:$R,0))</f>
        <v>Basic</v>
      </c>
      <c r="AT1032" s="23" t="str">
        <f>INDEX('Step 2-12'!$AB:$AB,MATCH('Step 2-12'!$AH1032,'Step 2-12'!$R:$R,0))</f>
        <v>Monthly</v>
      </c>
      <c r="AU1032" s="23" t="str">
        <f>INDEX($J$20:$J$1603,MATCH($AH1032,$B$20:$B$1603,0))</f>
        <v/>
      </c>
    </row>
    <row r="1033" spans="1:47" x14ac:dyDescent="0.25">
      <c r="A1033" t="s">
        <v>1153</v>
      </c>
      <c r="B1033" t="s">
        <v>1143</v>
      </c>
      <c r="C1033" t="s">
        <v>50</v>
      </c>
      <c r="D1033" t="s">
        <v>18</v>
      </c>
      <c r="E1033" s="1">
        <v>45562</v>
      </c>
      <c r="F1033" s="1">
        <v>45592</v>
      </c>
      <c r="G1033" t="s">
        <v>19</v>
      </c>
      <c r="H1033">
        <v>135</v>
      </c>
      <c r="I1033" s="23" t="str">
        <f>IF(AND(E1033&lt;=EOMONTH('Step 1'!$C$7,0),F1033&gt;='Step 1'!$C$7),"Yes","No")</f>
        <v>No</v>
      </c>
      <c r="J1033" s="23" t="str">
        <f>IF(I1033="Yes",IF(COUNTIFS($B$21:$B1033,B1033,$I$21:$I1033,"Yes")=1,"Yes",""),"")</f>
        <v/>
      </c>
      <c r="K1033" s="23" t="str">
        <f>IF(J1033="Yes",IF(COUNTIFS($B:$B,B1033,$F:$F,"&gt;="&amp;'Step 1'!$C$8)&gt;0,"Retained","Churned"),"")</f>
        <v/>
      </c>
      <c r="L1033" s="24">
        <f>_xlfn.MINIFS($E:$E,$B:$B,B1033)</f>
        <v>45252</v>
      </c>
      <c r="M1033" s="24" t="str">
        <f>INDEX($C:$C,MATCH($L1033,$E:$E,0))</f>
        <v>Basic</v>
      </c>
      <c r="N1033" s="24" t="str">
        <f>INDEX($D:$D,MATCH($L1033,$E:$E,0))</f>
        <v>Monthly</v>
      </c>
      <c r="O1033" s="23" t="str">
        <f>INDEX('Step 2-12'!$W:$W,MATCH('Step 2-12'!$B1033,'Step 2-12'!$R:$R,0))</f>
        <v>Education</v>
      </c>
      <c r="P1033" s="23" t="str">
        <f>INDEX('Step 2-12'!$Z:$Z,MATCH('Step 2-12'!$B1033,'Step 2-12'!$R:$R,0))</f>
        <v>Affiliate</v>
      </c>
      <c r="AG1033" t="s">
        <v>2825</v>
      </c>
      <c r="AH1033" t="s">
        <v>1255</v>
      </c>
      <c r="AI1033" t="s">
        <v>1257</v>
      </c>
      <c r="AJ1033" s="1">
        <v>45087</v>
      </c>
      <c r="AK1033" t="s">
        <v>17</v>
      </c>
      <c r="AL1033" t="s">
        <v>18</v>
      </c>
      <c r="AM1033">
        <v>75</v>
      </c>
      <c r="AN1033">
        <v>60</v>
      </c>
      <c r="AO1033" s="24" t="str">
        <f>INDEX('Step 2-12'!$Z:$Z,MATCH('Step 2-12'!$AH1033,'Step 2-12'!$R:$R,0))</f>
        <v>Social Media</v>
      </c>
      <c r="AP1033" s="24" t="str">
        <f>INDEX('Step 2-12'!$V:$V,MATCH('Step 2-12'!$AH1033,'Step 2-12'!$R:$R,0))</f>
        <v>North America</v>
      </c>
      <c r="AQ1033" s="24" t="str">
        <f>INDEX('Step 2-12'!$W:$W,MATCH('Step 2-12'!$AH1033,'Step 2-12'!$R:$R,0))</f>
        <v>Healthcare</v>
      </c>
      <c r="AR1033" s="24" t="str">
        <f>INDEX('Step 2-12'!$X:$X,MATCH('Step 2-12'!$AH1033,'Step 2-12'!$R:$R,0))</f>
        <v>SMBs</v>
      </c>
      <c r="AS1033" s="23" t="str">
        <f>INDEX('Step 2-12'!$AA:$AA,MATCH('Step 2-12'!$AH1033,'Step 2-12'!$R:$R,0))</f>
        <v>Basic</v>
      </c>
      <c r="AT1033" s="23" t="str">
        <f>INDEX('Step 2-12'!$AB:$AB,MATCH('Step 2-12'!$AH1033,'Step 2-12'!$R:$R,0))</f>
        <v>Monthly</v>
      </c>
      <c r="AU1033" s="23" t="str">
        <f>INDEX($J$20:$J$1603,MATCH($AH1033,$B$20:$B$1603,0))</f>
        <v/>
      </c>
    </row>
    <row r="1034" spans="1:47" x14ac:dyDescent="0.25">
      <c r="A1034" t="s">
        <v>1154</v>
      </c>
      <c r="B1034" t="s">
        <v>1143</v>
      </c>
      <c r="C1034" t="s">
        <v>50</v>
      </c>
      <c r="D1034" t="s">
        <v>18</v>
      </c>
      <c r="E1034" s="1">
        <v>45593</v>
      </c>
      <c r="F1034" s="1">
        <v>45623</v>
      </c>
      <c r="G1034" t="s">
        <v>19</v>
      </c>
      <c r="H1034">
        <v>135</v>
      </c>
      <c r="I1034" s="23" t="str">
        <f>IF(AND(E1034&lt;=EOMONTH('Step 1'!$C$7,0),F1034&gt;='Step 1'!$C$7),"Yes","No")</f>
        <v>No</v>
      </c>
      <c r="J1034" s="23" t="str">
        <f>IF(I1034="Yes",IF(COUNTIFS($B$21:$B1034,B1034,$I$21:$I1034,"Yes")=1,"Yes",""),"")</f>
        <v/>
      </c>
      <c r="K1034" s="23" t="str">
        <f>IF(J1034="Yes",IF(COUNTIFS($B:$B,B1034,$F:$F,"&gt;="&amp;'Step 1'!$C$8)&gt;0,"Retained","Churned"),"")</f>
        <v/>
      </c>
      <c r="L1034" s="24">
        <f>_xlfn.MINIFS($E:$E,$B:$B,B1034)</f>
        <v>45252</v>
      </c>
      <c r="M1034" s="24" t="str">
        <f>INDEX($C:$C,MATCH($L1034,$E:$E,0))</f>
        <v>Basic</v>
      </c>
      <c r="N1034" s="24" t="str">
        <f>INDEX($D:$D,MATCH($L1034,$E:$E,0))</f>
        <v>Monthly</v>
      </c>
      <c r="O1034" s="23" t="str">
        <f>INDEX('Step 2-12'!$W:$W,MATCH('Step 2-12'!$B1034,'Step 2-12'!$R:$R,0))</f>
        <v>Education</v>
      </c>
      <c r="P1034" s="23" t="str">
        <f>INDEX('Step 2-12'!$Z:$Z,MATCH('Step 2-12'!$B1034,'Step 2-12'!$R:$R,0))</f>
        <v>Affiliate</v>
      </c>
      <c r="AG1034" t="s">
        <v>2826</v>
      </c>
      <c r="AH1034" t="s">
        <v>1255</v>
      </c>
      <c r="AI1034" t="s">
        <v>1257</v>
      </c>
      <c r="AJ1034" s="1">
        <v>45117</v>
      </c>
      <c r="AK1034" t="s">
        <v>17</v>
      </c>
      <c r="AL1034" t="s">
        <v>18</v>
      </c>
      <c r="AM1034">
        <v>75</v>
      </c>
      <c r="AN1034">
        <v>60</v>
      </c>
      <c r="AO1034" s="24" t="str">
        <f>INDEX('Step 2-12'!$Z:$Z,MATCH('Step 2-12'!$AH1034,'Step 2-12'!$R:$R,0))</f>
        <v>Social Media</v>
      </c>
      <c r="AP1034" s="24" t="str">
        <f>INDEX('Step 2-12'!$V:$V,MATCH('Step 2-12'!$AH1034,'Step 2-12'!$R:$R,0))</f>
        <v>North America</v>
      </c>
      <c r="AQ1034" s="24" t="str">
        <f>INDEX('Step 2-12'!$W:$W,MATCH('Step 2-12'!$AH1034,'Step 2-12'!$R:$R,0))</f>
        <v>Healthcare</v>
      </c>
      <c r="AR1034" s="24" t="str">
        <f>INDEX('Step 2-12'!$X:$X,MATCH('Step 2-12'!$AH1034,'Step 2-12'!$R:$R,0))</f>
        <v>SMBs</v>
      </c>
      <c r="AS1034" s="23" t="str">
        <f>INDEX('Step 2-12'!$AA:$AA,MATCH('Step 2-12'!$AH1034,'Step 2-12'!$R:$R,0))</f>
        <v>Basic</v>
      </c>
      <c r="AT1034" s="23" t="str">
        <f>INDEX('Step 2-12'!$AB:$AB,MATCH('Step 2-12'!$AH1034,'Step 2-12'!$R:$R,0))</f>
        <v>Monthly</v>
      </c>
      <c r="AU1034" s="23" t="str">
        <f>INDEX($J$20:$J$1603,MATCH($AH1034,$B$20:$B$1603,0))</f>
        <v/>
      </c>
    </row>
    <row r="1035" spans="1:47" x14ac:dyDescent="0.25">
      <c r="A1035" t="s">
        <v>1155</v>
      </c>
      <c r="B1035" t="s">
        <v>1143</v>
      </c>
      <c r="C1035" t="s">
        <v>50</v>
      </c>
      <c r="D1035" t="s">
        <v>18</v>
      </c>
      <c r="E1035" s="1">
        <v>45624</v>
      </c>
      <c r="F1035" s="1">
        <v>45654</v>
      </c>
      <c r="G1035" t="s">
        <v>19</v>
      </c>
      <c r="H1035">
        <v>135</v>
      </c>
      <c r="I1035" s="23" t="str">
        <f>IF(AND(E1035&lt;=EOMONTH('Step 1'!$C$7,0),F1035&gt;='Step 1'!$C$7),"Yes","No")</f>
        <v>No</v>
      </c>
      <c r="J1035" s="23" t="str">
        <f>IF(I1035="Yes",IF(COUNTIFS($B$21:$B1035,B1035,$I$21:$I1035,"Yes")=1,"Yes",""),"")</f>
        <v/>
      </c>
      <c r="K1035" s="23" t="str">
        <f>IF(J1035="Yes",IF(COUNTIFS($B:$B,B1035,$F:$F,"&gt;="&amp;'Step 1'!$C$8)&gt;0,"Retained","Churned"),"")</f>
        <v/>
      </c>
      <c r="L1035" s="24">
        <f>_xlfn.MINIFS($E:$E,$B:$B,B1035)</f>
        <v>45252</v>
      </c>
      <c r="M1035" s="24" t="str">
        <f>INDEX($C:$C,MATCH($L1035,$E:$E,0))</f>
        <v>Basic</v>
      </c>
      <c r="N1035" s="24" t="str">
        <f>INDEX($D:$D,MATCH($L1035,$E:$E,0))</f>
        <v>Monthly</v>
      </c>
      <c r="O1035" s="23" t="str">
        <f>INDEX('Step 2-12'!$W:$W,MATCH('Step 2-12'!$B1035,'Step 2-12'!$R:$R,0))</f>
        <v>Education</v>
      </c>
      <c r="P1035" s="23" t="str">
        <f>INDEX('Step 2-12'!$Z:$Z,MATCH('Step 2-12'!$B1035,'Step 2-12'!$R:$R,0))</f>
        <v>Affiliate</v>
      </c>
      <c r="AG1035" t="s">
        <v>2827</v>
      </c>
      <c r="AH1035" t="s">
        <v>1255</v>
      </c>
      <c r="AI1035" t="s">
        <v>1258</v>
      </c>
      <c r="AJ1035" s="1">
        <v>45118</v>
      </c>
      <c r="AK1035" t="s">
        <v>17</v>
      </c>
      <c r="AL1035" t="s">
        <v>18</v>
      </c>
      <c r="AM1035">
        <v>75</v>
      </c>
      <c r="AN1035">
        <v>60</v>
      </c>
      <c r="AO1035" s="24" t="str">
        <f>INDEX('Step 2-12'!$Z:$Z,MATCH('Step 2-12'!$AH1035,'Step 2-12'!$R:$R,0))</f>
        <v>Social Media</v>
      </c>
      <c r="AP1035" s="24" t="str">
        <f>INDEX('Step 2-12'!$V:$V,MATCH('Step 2-12'!$AH1035,'Step 2-12'!$R:$R,0))</f>
        <v>North America</v>
      </c>
      <c r="AQ1035" s="24" t="str">
        <f>INDEX('Step 2-12'!$W:$W,MATCH('Step 2-12'!$AH1035,'Step 2-12'!$R:$R,0))</f>
        <v>Healthcare</v>
      </c>
      <c r="AR1035" s="24" t="str">
        <f>INDEX('Step 2-12'!$X:$X,MATCH('Step 2-12'!$AH1035,'Step 2-12'!$R:$R,0))</f>
        <v>SMBs</v>
      </c>
      <c r="AS1035" s="23" t="str">
        <f>INDEX('Step 2-12'!$AA:$AA,MATCH('Step 2-12'!$AH1035,'Step 2-12'!$R:$R,0))</f>
        <v>Basic</v>
      </c>
      <c r="AT1035" s="23" t="str">
        <f>INDEX('Step 2-12'!$AB:$AB,MATCH('Step 2-12'!$AH1035,'Step 2-12'!$R:$R,0))</f>
        <v>Monthly</v>
      </c>
      <c r="AU1035" s="23" t="str">
        <f>INDEX($J$20:$J$1603,MATCH($AH1035,$B$20:$B$1603,0))</f>
        <v/>
      </c>
    </row>
    <row r="1036" spans="1:47" x14ac:dyDescent="0.25">
      <c r="A1036" t="s">
        <v>1156</v>
      </c>
      <c r="B1036" t="s">
        <v>1143</v>
      </c>
      <c r="C1036" t="s">
        <v>50</v>
      </c>
      <c r="D1036" t="s">
        <v>18</v>
      </c>
      <c r="E1036" s="1">
        <v>45655</v>
      </c>
      <c r="F1036" s="1">
        <v>45658</v>
      </c>
      <c r="G1036" t="s">
        <v>19</v>
      </c>
      <c r="H1036">
        <v>135</v>
      </c>
      <c r="I1036" s="23" t="str">
        <f>IF(AND(E1036&lt;=EOMONTH('Step 1'!$C$7,0),F1036&gt;='Step 1'!$C$7),"Yes","No")</f>
        <v>No</v>
      </c>
      <c r="J1036" s="23" t="str">
        <f>IF(I1036="Yes",IF(COUNTIFS($B$21:$B1036,B1036,$I$21:$I1036,"Yes")=1,"Yes",""),"")</f>
        <v/>
      </c>
      <c r="K1036" s="23" t="str">
        <f>IF(J1036="Yes",IF(COUNTIFS($B:$B,B1036,$F:$F,"&gt;="&amp;'Step 1'!$C$8)&gt;0,"Retained","Churned"),"")</f>
        <v/>
      </c>
      <c r="L1036" s="24">
        <f>_xlfn.MINIFS($E:$E,$B:$B,B1036)</f>
        <v>45252</v>
      </c>
      <c r="M1036" s="24" t="str">
        <f>INDEX($C:$C,MATCH($L1036,$E:$E,0))</f>
        <v>Basic</v>
      </c>
      <c r="N1036" s="24" t="str">
        <f>INDEX($D:$D,MATCH($L1036,$E:$E,0))</f>
        <v>Monthly</v>
      </c>
      <c r="O1036" s="23" t="str">
        <f>INDEX('Step 2-12'!$W:$W,MATCH('Step 2-12'!$B1036,'Step 2-12'!$R:$R,0))</f>
        <v>Education</v>
      </c>
      <c r="P1036" s="23" t="str">
        <f>INDEX('Step 2-12'!$Z:$Z,MATCH('Step 2-12'!$B1036,'Step 2-12'!$R:$R,0))</f>
        <v>Affiliate</v>
      </c>
      <c r="AG1036" t="s">
        <v>2828</v>
      </c>
      <c r="AH1036" t="s">
        <v>1255</v>
      </c>
      <c r="AI1036" t="s">
        <v>1259</v>
      </c>
      <c r="AJ1036" s="1">
        <v>45149</v>
      </c>
      <c r="AK1036" t="s">
        <v>17</v>
      </c>
      <c r="AL1036" t="s">
        <v>18</v>
      </c>
      <c r="AM1036">
        <v>75</v>
      </c>
      <c r="AN1036">
        <v>60</v>
      </c>
      <c r="AO1036" s="24" t="str">
        <f>INDEX('Step 2-12'!$Z:$Z,MATCH('Step 2-12'!$AH1036,'Step 2-12'!$R:$R,0))</f>
        <v>Social Media</v>
      </c>
      <c r="AP1036" s="24" t="str">
        <f>INDEX('Step 2-12'!$V:$V,MATCH('Step 2-12'!$AH1036,'Step 2-12'!$R:$R,0))</f>
        <v>North America</v>
      </c>
      <c r="AQ1036" s="24" t="str">
        <f>INDEX('Step 2-12'!$W:$W,MATCH('Step 2-12'!$AH1036,'Step 2-12'!$R:$R,0))</f>
        <v>Healthcare</v>
      </c>
      <c r="AR1036" s="24" t="str">
        <f>INDEX('Step 2-12'!$X:$X,MATCH('Step 2-12'!$AH1036,'Step 2-12'!$R:$R,0))</f>
        <v>SMBs</v>
      </c>
      <c r="AS1036" s="23" t="str">
        <f>INDEX('Step 2-12'!$AA:$AA,MATCH('Step 2-12'!$AH1036,'Step 2-12'!$R:$R,0))</f>
        <v>Basic</v>
      </c>
      <c r="AT1036" s="23" t="str">
        <f>INDEX('Step 2-12'!$AB:$AB,MATCH('Step 2-12'!$AH1036,'Step 2-12'!$R:$R,0))</f>
        <v>Monthly</v>
      </c>
      <c r="AU1036" s="23" t="str">
        <f>INDEX($J$20:$J$1603,MATCH($AH1036,$B$20:$B$1603,0))</f>
        <v/>
      </c>
    </row>
    <row r="1037" spans="1:47" x14ac:dyDescent="0.25">
      <c r="A1037" t="s">
        <v>1157</v>
      </c>
      <c r="B1037" t="s">
        <v>1158</v>
      </c>
      <c r="C1037" t="s">
        <v>17</v>
      </c>
      <c r="D1037" t="s">
        <v>18</v>
      </c>
      <c r="E1037" s="1">
        <v>44610</v>
      </c>
      <c r="F1037" s="1">
        <v>44640</v>
      </c>
      <c r="G1037" t="s">
        <v>19</v>
      </c>
      <c r="H1037">
        <v>75</v>
      </c>
      <c r="I1037" s="23" t="str">
        <f>IF(AND(E1037&lt;=EOMONTH('Step 1'!$C$7,0),F1037&gt;='Step 1'!$C$7),"Yes","No")</f>
        <v>No</v>
      </c>
      <c r="J1037" s="23" t="str">
        <f>IF(I1037="Yes",IF(COUNTIFS($B$21:$B1037,B1037,$I$21:$I1037,"Yes")=1,"Yes",""),"")</f>
        <v/>
      </c>
      <c r="K1037" s="23" t="str">
        <f>IF(J1037="Yes",IF(COUNTIFS($B:$B,B1037,$F:$F,"&gt;="&amp;'Step 1'!$C$8)&gt;0,"Retained","Churned"),"")</f>
        <v/>
      </c>
      <c r="L1037" s="24">
        <f>_xlfn.MINIFS($E:$E,$B:$B,B1037)</f>
        <v>44610</v>
      </c>
      <c r="M1037" s="24" t="str">
        <f>INDEX($C:$C,MATCH($L1037,$E:$E,0))</f>
        <v>Basic</v>
      </c>
      <c r="N1037" s="24" t="str">
        <f>INDEX($D:$D,MATCH($L1037,$E:$E,0))</f>
        <v>Monthly</v>
      </c>
      <c r="O1037" s="23" t="str">
        <f>INDEX('Step 2-12'!$W:$W,MATCH('Step 2-12'!$B1037,'Step 2-12'!$R:$R,0))</f>
        <v>Healthcare</v>
      </c>
      <c r="P1037" s="23" t="str">
        <f>INDEX('Step 2-12'!$Z:$Z,MATCH('Step 2-12'!$B1037,'Step 2-12'!$R:$R,0))</f>
        <v>Affiliate</v>
      </c>
      <c r="AG1037" t="s">
        <v>2829</v>
      </c>
      <c r="AH1037" t="s">
        <v>1255</v>
      </c>
      <c r="AI1037" t="s">
        <v>1260</v>
      </c>
      <c r="AJ1037" s="1">
        <v>45180</v>
      </c>
      <c r="AK1037" t="s">
        <v>17</v>
      </c>
      <c r="AL1037" t="s">
        <v>18</v>
      </c>
      <c r="AM1037">
        <v>75</v>
      </c>
      <c r="AN1037">
        <v>60</v>
      </c>
      <c r="AO1037" s="24" t="str">
        <f>INDEX('Step 2-12'!$Z:$Z,MATCH('Step 2-12'!$AH1037,'Step 2-12'!$R:$R,0))</f>
        <v>Social Media</v>
      </c>
      <c r="AP1037" s="24" t="str">
        <f>INDEX('Step 2-12'!$V:$V,MATCH('Step 2-12'!$AH1037,'Step 2-12'!$R:$R,0))</f>
        <v>North America</v>
      </c>
      <c r="AQ1037" s="24" t="str">
        <f>INDEX('Step 2-12'!$W:$W,MATCH('Step 2-12'!$AH1037,'Step 2-12'!$R:$R,0))</f>
        <v>Healthcare</v>
      </c>
      <c r="AR1037" s="24" t="str">
        <f>INDEX('Step 2-12'!$X:$X,MATCH('Step 2-12'!$AH1037,'Step 2-12'!$R:$R,0))</f>
        <v>SMBs</v>
      </c>
      <c r="AS1037" s="23" t="str">
        <f>INDEX('Step 2-12'!$AA:$AA,MATCH('Step 2-12'!$AH1037,'Step 2-12'!$R:$R,0))</f>
        <v>Basic</v>
      </c>
      <c r="AT1037" s="23" t="str">
        <f>INDEX('Step 2-12'!$AB:$AB,MATCH('Step 2-12'!$AH1037,'Step 2-12'!$R:$R,0))</f>
        <v>Monthly</v>
      </c>
      <c r="AU1037" s="23" t="str">
        <f>INDEX($J$20:$J$1603,MATCH($AH1037,$B$20:$B$1603,0))</f>
        <v/>
      </c>
    </row>
    <row r="1038" spans="1:47" x14ac:dyDescent="0.25">
      <c r="A1038" t="s">
        <v>1159</v>
      </c>
      <c r="B1038" t="s">
        <v>1158</v>
      </c>
      <c r="C1038" t="s">
        <v>17</v>
      </c>
      <c r="D1038" t="s">
        <v>18</v>
      </c>
      <c r="E1038" s="1">
        <v>44641</v>
      </c>
      <c r="F1038" s="1">
        <v>44671</v>
      </c>
      <c r="G1038" t="s">
        <v>19</v>
      </c>
      <c r="H1038">
        <v>75</v>
      </c>
      <c r="I1038" s="23" t="str">
        <f>IF(AND(E1038&lt;=EOMONTH('Step 1'!$C$7,0),F1038&gt;='Step 1'!$C$7),"Yes","No")</f>
        <v>No</v>
      </c>
      <c r="J1038" s="23" t="str">
        <f>IF(I1038="Yes",IF(COUNTIFS($B$21:$B1038,B1038,$I$21:$I1038,"Yes")=1,"Yes",""),"")</f>
        <v/>
      </c>
      <c r="K1038" s="23" t="str">
        <f>IF(J1038="Yes",IF(COUNTIFS($B:$B,B1038,$F:$F,"&gt;="&amp;'Step 1'!$C$8)&gt;0,"Retained","Churned"),"")</f>
        <v/>
      </c>
      <c r="L1038" s="24">
        <f>_xlfn.MINIFS($E:$E,$B:$B,B1038)</f>
        <v>44610</v>
      </c>
      <c r="M1038" s="24" t="str">
        <f>INDEX($C:$C,MATCH($L1038,$E:$E,0))</f>
        <v>Basic</v>
      </c>
      <c r="N1038" s="24" t="str">
        <f>INDEX($D:$D,MATCH($L1038,$E:$E,0))</f>
        <v>Monthly</v>
      </c>
      <c r="O1038" s="23" t="str">
        <f>INDEX('Step 2-12'!$W:$W,MATCH('Step 2-12'!$B1038,'Step 2-12'!$R:$R,0))</f>
        <v>Healthcare</v>
      </c>
      <c r="P1038" s="23" t="str">
        <f>INDEX('Step 2-12'!$Z:$Z,MATCH('Step 2-12'!$B1038,'Step 2-12'!$R:$R,0))</f>
        <v>Affiliate</v>
      </c>
      <c r="AG1038" t="s">
        <v>2830</v>
      </c>
      <c r="AH1038" t="s">
        <v>1255</v>
      </c>
      <c r="AI1038" t="s">
        <v>1260</v>
      </c>
      <c r="AJ1038" s="1">
        <v>45210</v>
      </c>
      <c r="AK1038" t="s">
        <v>17</v>
      </c>
      <c r="AL1038" t="s">
        <v>18</v>
      </c>
      <c r="AM1038">
        <v>75</v>
      </c>
      <c r="AN1038">
        <v>60</v>
      </c>
      <c r="AO1038" s="24" t="str">
        <f>INDEX('Step 2-12'!$Z:$Z,MATCH('Step 2-12'!$AH1038,'Step 2-12'!$R:$R,0))</f>
        <v>Social Media</v>
      </c>
      <c r="AP1038" s="24" t="str">
        <f>INDEX('Step 2-12'!$V:$V,MATCH('Step 2-12'!$AH1038,'Step 2-12'!$R:$R,0))</f>
        <v>North America</v>
      </c>
      <c r="AQ1038" s="24" t="str">
        <f>INDEX('Step 2-12'!$W:$W,MATCH('Step 2-12'!$AH1038,'Step 2-12'!$R:$R,0))</f>
        <v>Healthcare</v>
      </c>
      <c r="AR1038" s="24" t="str">
        <f>INDEX('Step 2-12'!$X:$X,MATCH('Step 2-12'!$AH1038,'Step 2-12'!$R:$R,0))</f>
        <v>SMBs</v>
      </c>
      <c r="AS1038" s="23" t="str">
        <f>INDEX('Step 2-12'!$AA:$AA,MATCH('Step 2-12'!$AH1038,'Step 2-12'!$R:$R,0))</f>
        <v>Basic</v>
      </c>
      <c r="AT1038" s="23" t="str">
        <f>INDEX('Step 2-12'!$AB:$AB,MATCH('Step 2-12'!$AH1038,'Step 2-12'!$R:$R,0))</f>
        <v>Monthly</v>
      </c>
      <c r="AU1038" s="23" t="str">
        <f>INDEX($J$20:$J$1603,MATCH($AH1038,$B$20:$B$1603,0))</f>
        <v/>
      </c>
    </row>
    <row r="1039" spans="1:47" x14ac:dyDescent="0.25">
      <c r="A1039" t="s">
        <v>1160</v>
      </c>
      <c r="B1039" t="s">
        <v>1158</v>
      </c>
      <c r="C1039" t="s">
        <v>17</v>
      </c>
      <c r="D1039" t="s">
        <v>18</v>
      </c>
      <c r="E1039" s="1">
        <v>44672</v>
      </c>
      <c r="F1039" s="1">
        <v>44702</v>
      </c>
      <c r="G1039" t="s">
        <v>19</v>
      </c>
      <c r="H1039">
        <v>75</v>
      </c>
      <c r="I1039" s="23" t="str">
        <f>IF(AND(E1039&lt;=EOMONTH('Step 1'!$C$7,0),F1039&gt;='Step 1'!$C$7),"Yes","No")</f>
        <v>No</v>
      </c>
      <c r="J1039" s="23" t="str">
        <f>IF(I1039="Yes",IF(COUNTIFS($B$21:$B1039,B1039,$I$21:$I1039,"Yes")=1,"Yes",""),"")</f>
        <v/>
      </c>
      <c r="K1039" s="23" t="str">
        <f>IF(J1039="Yes",IF(COUNTIFS($B:$B,B1039,$F:$F,"&gt;="&amp;'Step 1'!$C$8)&gt;0,"Retained","Churned"),"")</f>
        <v/>
      </c>
      <c r="L1039" s="24">
        <f>_xlfn.MINIFS($E:$E,$B:$B,B1039)</f>
        <v>44610</v>
      </c>
      <c r="M1039" s="24" t="str">
        <f>INDEX($C:$C,MATCH($L1039,$E:$E,0))</f>
        <v>Basic</v>
      </c>
      <c r="N1039" s="24" t="str">
        <f>INDEX($D:$D,MATCH($L1039,$E:$E,0))</f>
        <v>Monthly</v>
      </c>
      <c r="O1039" s="23" t="str">
        <f>INDEX('Step 2-12'!$W:$W,MATCH('Step 2-12'!$B1039,'Step 2-12'!$R:$R,0))</f>
        <v>Healthcare</v>
      </c>
      <c r="P1039" s="23" t="str">
        <f>INDEX('Step 2-12'!$Z:$Z,MATCH('Step 2-12'!$B1039,'Step 2-12'!$R:$R,0))</f>
        <v>Affiliate</v>
      </c>
      <c r="AG1039" t="s">
        <v>2831</v>
      </c>
      <c r="AH1039" t="s">
        <v>1255</v>
      </c>
      <c r="AI1039" t="s">
        <v>1261</v>
      </c>
      <c r="AJ1039" s="1">
        <v>45211</v>
      </c>
      <c r="AK1039" t="s">
        <v>17</v>
      </c>
      <c r="AL1039" t="s">
        <v>18</v>
      </c>
      <c r="AM1039">
        <v>75</v>
      </c>
      <c r="AN1039">
        <v>60</v>
      </c>
      <c r="AO1039" s="24" t="str">
        <f>INDEX('Step 2-12'!$Z:$Z,MATCH('Step 2-12'!$AH1039,'Step 2-12'!$R:$R,0))</f>
        <v>Social Media</v>
      </c>
      <c r="AP1039" s="24" t="str">
        <f>INDEX('Step 2-12'!$V:$V,MATCH('Step 2-12'!$AH1039,'Step 2-12'!$R:$R,0))</f>
        <v>North America</v>
      </c>
      <c r="AQ1039" s="24" t="str">
        <f>INDEX('Step 2-12'!$W:$W,MATCH('Step 2-12'!$AH1039,'Step 2-12'!$R:$R,0))</f>
        <v>Healthcare</v>
      </c>
      <c r="AR1039" s="24" t="str">
        <f>INDEX('Step 2-12'!$X:$X,MATCH('Step 2-12'!$AH1039,'Step 2-12'!$R:$R,0))</f>
        <v>SMBs</v>
      </c>
      <c r="AS1039" s="23" t="str">
        <f>INDEX('Step 2-12'!$AA:$AA,MATCH('Step 2-12'!$AH1039,'Step 2-12'!$R:$R,0))</f>
        <v>Basic</v>
      </c>
      <c r="AT1039" s="23" t="str">
        <f>INDEX('Step 2-12'!$AB:$AB,MATCH('Step 2-12'!$AH1039,'Step 2-12'!$R:$R,0))</f>
        <v>Monthly</v>
      </c>
      <c r="AU1039" s="23" t="str">
        <f>INDEX($J$20:$J$1603,MATCH($AH1039,$B$20:$B$1603,0))</f>
        <v/>
      </c>
    </row>
    <row r="1040" spans="1:47" x14ac:dyDescent="0.25">
      <c r="A1040" t="s">
        <v>1161</v>
      </c>
      <c r="B1040" t="s">
        <v>1158</v>
      </c>
      <c r="C1040" t="s">
        <v>17</v>
      </c>
      <c r="D1040" t="s">
        <v>18</v>
      </c>
      <c r="E1040" s="1">
        <v>44703</v>
      </c>
      <c r="F1040" s="1">
        <v>44733</v>
      </c>
      <c r="G1040" t="s">
        <v>19</v>
      </c>
      <c r="H1040">
        <v>75</v>
      </c>
      <c r="I1040" s="23" t="str">
        <f>IF(AND(E1040&lt;=EOMONTH('Step 1'!$C$7,0),F1040&gt;='Step 1'!$C$7),"Yes","No")</f>
        <v>No</v>
      </c>
      <c r="J1040" s="23" t="str">
        <f>IF(I1040="Yes",IF(COUNTIFS($B$21:$B1040,B1040,$I$21:$I1040,"Yes")=1,"Yes",""),"")</f>
        <v/>
      </c>
      <c r="K1040" s="23" t="str">
        <f>IF(J1040="Yes",IF(COUNTIFS($B:$B,B1040,$F:$F,"&gt;="&amp;'Step 1'!$C$8)&gt;0,"Retained","Churned"),"")</f>
        <v/>
      </c>
      <c r="L1040" s="24">
        <f>_xlfn.MINIFS($E:$E,$B:$B,B1040)</f>
        <v>44610</v>
      </c>
      <c r="M1040" s="24" t="str">
        <f>INDEX($C:$C,MATCH($L1040,$E:$E,0))</f>
        <v>Basic</v>
      </c>
      <c r="N1040" s="24" t="str">
        <f>INDEX($D:$D,MATCH($L1040,$E:$E,0))</f>
        <v>Monthly</v>
      </c>
      <c r="O1040" s="23" t="str">
        <f>INDEX('Step 2-12'!$W:$W,MATCH('Step 2-12'!$B1040,'Step 2-12'!$R:$R,0))</f>
        <v>Healthcare</v>
      </c>
      <c r="P1040" s="23" t="str">
        <f>INDEX('Step 2-12'!$Z:$Z,MATCH('Step 2-12'!$B1040,'Step 2-12'!$R:$R,0))</f>
        <v>Affiliate</v>
      </c>
      <c r="AG1040" t="s">
        <v>2832</v>
      </c>
      <c r="AH1040" t="s">
        <v>1255</v>
      </c>
      <c r="AI1040" t="s">
        <v>1262</v>
      </c>
      <c r="AJ1040" s="1">
        <v>45242</v>
      </c>
      <c r="AK1040" t="s">
        <v>17</v>
      </c>
      <c r="AL1040" t="s">
        <v>18</v>
      </c>
      <c r="AM1040">
        <v>75</v>
      </c>
      <c r="AN1040">
        <v>60</v>
      </c>
      <c r="AO1040" s="24" t="str">
        <f>INDEX('Step 2-12'!$Z:$Z,MATCH('Step 2-12'!$AH1040,'Step 2-12'!$R:$R,0))</f>
        <v>Social Media</v>
      </c>
      <c r="AP1040" s="24" t="str">
        <f>INDEX('Step 2-12'!$V:$V,MATCH('Step 2-12'!$AH1040,'Step 2-12'!$R:$R,0))</f>
        <v>North America</v>
      </c>
      <c r="AQ1040" s="24" t="str">
        <f>INDEX('Step 2-12'!$W:$W,MATCH('Step 2-12'!$AH1040,'Step 2-12'!$R:$R,0))</f>
        <v>Healthcare</v>
      </c>
      <c r="AR1040" s="24" t="str">
        <f>INDEX('Step 2-12'!$X:$X,MATCH('Step 2-12'!$AH1040,'Step 2-12'!$R:$R,0))</f>
        <v>SMBs</v>
      </c>
      <c r="AS1040" s="23" t="str">
        <f>INDEX('Step 2-12'!$AA:$AA,MATCH('Step 2-12'!$AH1040,'Step 2-12'!$R:$R,0))</f>
        <v>Basic</v>
      </c>
      <c r="AT1040" s="23" t="str">
        <f>INDEX('Step 2-12'!$AB:$AB,MATCH('Step 2-12'!$AH1040,'Step 2-12'!$R:$R,0))</f>
        <v>Monthly</v>
      </c>
      <c r="AU1040" s="23" t="str">
        <f>INDEX($J$20:$J$1603,MATCH($AH1040,$B$20:$B$1603,0))</f>
        <v/>
      </c>
    </row>
    <row r="1041" spans="1:47" x14ac:dyDescent="0.25">
      <c r="A1041" t="s">
        <v>1162</v>
      </c>
      <c r="B1041" t="s">
        <v>1158</v>
      </c>
      <c r="C1041" t="s">
        <v>17</v>
      </c>
      <c r="D1041" t="s">
        <v>18</v>
      </c>
      <c r="E1041" s="1">
        <v>44734</v>
      </c>
      <c r="F1041" s="1">
        <v>44749</v>
      </c>
      <c r="G1041" t="s">
        <v>47</v>
      </c>
      <c r="H1041">
        <v>75</v>
      </c>
      <c r="I1041" s="23" t="str">
        <f>IF(AND(E1041&lt;=EOMONTH('Step 1'!$C$7,0),F1041&gt;='Step 1'!$C$7),"Yes","No")</f>
        <v>No</v>
      </c>
      <c r="J1041" s="23" t="str">
        <f>IF(I1041="Yes",IF(COUNTIFS($B$21:$B1041,B1041,$I$21:$I1041,"Yes")=1,"Yes",""),"")</f>
        <v/>
      </c>
      <c r="K1041" s="23" t="str">
        <f>IF(J1041="Yes",IF(COUNTIFS($B:$B,B1041,$F:$F,"&gt;="&amp;'Step 1'!$C$8)&gt;0,"Retained","Churned"),"")</f>
        <v/>
      </c>
      <c r="L1041" s="24">
        <f>_xlfn.MINIFS($E:$E,$B:$B,B1041)</f>
        <v>44610</v>
      </c>
      <c r="M1041" s="24" t="str">
        <f>INDEX($C:$C,MATCH($L1041,$E:$E,0))</f>
        <v>Basic</v>
      </c>
      <c r="N1041" s="24" t="str">
        <f>INDEX($D:$D,MATCH($L1041,$E:$E,0))</f>
        <v>Monthly</v>
      </c>
      <c r="O1041" s="23" t="str">
        <f>INDEX('Step 2-12'!$W:$W,MATCH('Step 2-12'!$B1041,'Step 2-12'!$R:$R,0))</f>
        <v>Healthcare</v>
      </c>
      <c r="P1041" s="23" t="str">
        <f>INDEX('Step 2-12'!$Z:$Z,MATCH('Step 2-12'!$B1041,'Step 2-12'!$R:$R,0))</f>
        <v>Affiliate</v>
      </c>
      <c r="AG1041" t="s">
        <v>2833</v>
      </c>
      <c r="AH1041" t="s">
        <v>1255</v>
      </c>
      <c r="AI1041" t="s">
        <v>1262</v>
      </c>
      <c r="AJ1041" s="1">
        <v>45272</v>
      </c>
      <c r="AK1041" t="s">
        <v>17</v>
      </c>
      <c r="AL1041" t="s">
        <v>18</v>
      </c>
      <c r="AM1041">
        <v>75</v>
      </c>
      <c r="AN1041">
        <v>60</v>
      </c>
      <c r="AO1041" s="24" t="str">
        <f>INDEX('Step 2-12'!$Z:$Z,MATCH('Step 2-12'!$AH1041,'Step 2-12'!$R:$R,0))</f>
        <v>Social Media</v>
      </c>
      <c r="AP1041" s="24" t="str">
        <f>INDEX('Step 2-12'!$V:$V,MATCH('Step 2-12'!$AH1041,'Step 2-12'!$R:$R,0))</f>
        <v>North America</v>
      </c>
      <c r="AQ1041" s="24" t="str">
        <f>INDEX('Step 2-12'!$W:$W,MATCH('Step 2-12'!$AH1041,'Step 2-12'!$R:$R,0))</f>
        <v>Healthcare</v>
      </c>
      <c r="AR1041" s="24" t="str">
        <f>INDEX('Step 2-12'!$X:$X,MATCH('Step 2-12'!$AH1041,'Step 2-12'!$R:$R,0))</f>
        <v>SMBs</v>
      </c>
      <c r="AS1041" s="23" t="str">
        <f>INDEX('Step 2-12'!$AA:$AA,MATCH('Step 2-12'!$AH1041,'Step 2-12'!$R:$R,0))</f>
        <v>Basic</v>
      </c>
      <c r="AT1041" s="23" t="str">
        <f>INDEX('Step 2-12'!$AB:$AB,MATCH('Step 2-12'!$AH1041,'Step 2-12'!$R:$R,0))</f>
        <v>Monthly</v>
      </c>
      <c r="AU1041" s="23" t="str">
        <f>INDEX($J$20:$J$1603,MATCH($AH1041,$B$20:$B$1603,0))</f>
        <v/>
      </c>
    </row>
    <row r="1042" spans="1:47" x14ac:dyDescent="0.25">
      <c r="A1042" t="s">
        <v>1163</v>
      </c>
      <c r="B1042" t="s">
        <v>1164</v>
      </c>
      <c r="C1042" t="s">
        <v>17</v>
      </c>
      <c r="D1042" t="s">
        <v>18</v>
      </c>
      <c r="E1042" s="1">
        <v>45250</v>
      </c>
      <c r="F1042" s="1">
        <v>45280</v>
      </c>
      <c r="G1042" t="s">
        <v>19</v>
      </c>
      <c r="H1042">
        <v>75</v>
      </c>
      <c r="I1042" s="23" t="str">
        <f>IF(AND(E1042&lt;=EOMONTH('Step 1'!$C$7,0),F1042&gt;='Step 1'!$C$7),"Yes","No")</f>
        <v>No</v>
      </c>
      <c r="J1042" s="23" t="str">
        <f>IF(I1042="Yes",IF(COUNTIFS($B$21:$B1042,B1042,$I$21:$I1042,"Yes")=1,"Yes",""),"")</f>
        <v/>
      </c>
      <c r="K1042" s="23" t="str">
        <f>IF(J1042="Yes",IF(COUNTIFS($B:$B,B1042,$F:$F,"&gt;="&amp;'Step 1'!$C$8)&gt;0,"Retained","Churned"),"")</f>
        <v/>
      </c>
      <c r="L1042" s="24">
        <f>_xlfn.MINIFS($E:$E,$B:$B,B1042)</f>
        <v>45250</v>
      </c>
      <c r="M1042" s="24" t="str">
        <f>INDEX($C:$C,MATCH($L1042,$E:$E,0))</f>
        <v>Basic</v>
      </c>
      <c r="N1042" s="24" t="str">
        <f>INDEX($D:$D,MATCH($L1042,$E:$E,0))</f>
        <v>Monthly</v>
      </c>
      <c r="O1042" s="23" t="str">
        <f>INDEX('Step 2-12'!$W:$W,MATCH('Step 2-12'!$B1042,'Step 2-12'!$R:$R,0))</f>
        <v>Education</v>
      </c>
      <c r="P1042" s="23" t="str">
        <f>INDEX('Step 2-12'!$Z:$Z,MATCH('Step 2-12'!$B1042,'Step 2-12'!$R:$R,0))</f>
        <v>Affiliate</v>
      </c>
      <c r="AG1042" t="s">
        <v>2834</v>
      </c>
      <c r="AH1042" t="s">
        <v>1255</v>
      </c>
      <c r="AI1042" t="s">
        <v>1263</v>
      </c>
      <c r="AJ1042" s="1">
        <v>45273</v>
      </c>
      <c r="AK1042" t="s">
        <v>17</v>
      </c>
      <c r="AL1042" t="s">
        <v>18</v>
      </c>
      <c r="AM1042">
        <v>75</v>
      </c>
      <c r="AN1042">
        <v>60</v>
      </c>
      <c r="AO1042" s="24" t="str">
        <f>INDEX('Step 2-12'!$Z:$Z,MATCH('Step 2-12'!$AH1042,'Step 2-12'!$R:$R,0))</f>
        <v>Social Media</v>
      </c>
      <c r="AP1042" s="24" t="str">
        <f>INDEX('Step 2-12'!$V:$V,MATCH('Step 2-12'!$AH1042,'Step 2-12'!$R:$R,0))</f>
        <v>North America</v>
      </c>
      <c r="AQ1042" s="24" t="str">
        <f>INDEX('Step 2-12'!$W:$W,MATCH('Step 2-12'!$AH1042,'Step 2-12'!$R:$R,0))</f>
        <v>Healthcare</v>
      </c>
      <c r="AR1042" s="24" t="str">
        <f>INDEX('Step 2-12'!$X:$X,MATCH('Step 2-12'!$AH1042,'Step 2-12'!$R:$R,0))</f>
        <v>SMBs</v>
      </c>
      <c r="AS1042" s="23" t="str">
        <f>INDEX('Step 2-12'!$AA:$AA,MATCH('Step 2-12'!$AH1042,'Step 2-12'!$R:$R,0))</f>
        <v>Basic</v>
      </c>
      <c r="AT1042" s="23" t="str">
        <f>INDEX('Step 2-12'!$AB:$AB,MATCH('Step 2-12'!$AH1042,'Step 2-12'!$R:$R,0))</f>
        <v>Monthly</v>
      </c>
      <c r="AU1042" s="23" t="str">
        <f>INDEX($J$20:$J$1603,MATCH($AH1042,$B$20:$B$1603,0))</f>
        <v/>
      </c>
    </row>
    <row r="1043" spans="1:47" x14ac:dyDescent="0.25">
      <c r="A1043" t="s">
        <v>1165</v>
      </c>
      <c r="B1043" t="s">
        <v>1164</v>
      </c>
      <c r="C1043" t="s">
        <v>17</v>
      </c>
      <c r="D1043" t="s">
        <v>18</v>
      </c>
      <c r="E1043" s="1">
        <v>45281</v>
      </c>
      <c r="F1043" s="1">
        <v>45311</v>
      </c>
      <c r="G1043" t="s">
        <v>19</v>
      </c>
      <c r="H1043">
        <v>75</v>
      </c>
      <c r="I1043" s="23" t="str">
        <f>IF(AND(E1043&lt;=EOMONTH('Step 1'!$C$7,0),F1043&gt;='Step 1'!$C$7),"Yes","No")</f>
        <v>No</v>
      </c>
      <c r="J1043" s="23" t="str">
        <f>IF(I1043="Yes",IF(COUNTIFS($B$21:$B1043,B1043,$I$21:$I1043,"Yes")=1,"Yes",""),"")</f>
        <v/>
      </c>
      <c r="K1043" s="23" t="str">
        <f>IF(J1043="Yes",IF(COUNTIFS($B:$B,B1043,$F:$F,"&gt;="&amp;'Step 1'!$C$8)&gt;0,"Retained","Churned"),"")</f>
        <v/>
      </c>
      <c r="L1043" s="24">
        <f>_xlfn.MINIFS($E:$E,$B:$B,B1043)</f>
        <v>45250</v>
      </c>
      <c r="M1043" s="24" t="str">
        <f>INDEX($C:$C,MATCH($L1043,$E:$E,0))</f>
        <v>Basic</v>
      </c>
      <c r="N1043" s="24" t="str">
        <f>INDEX($D:$D,MATCH($L1043,$E:$E,0))</f>
        <v>Monthly</v>
      </c>
      <c r="O1043" s="23" t="str">
        <f>INDEX('Step 2-12'!$W:$W,MATCH('Step 2-12'!$B1043,'Step 2-12'!$R:$R,0))</f>
        <v>Education</v>
      </c>
      <c r="P1043" s="23" t="str">
        <f>INDEX('Step 2-12'!$Z:$Z,MATCH('Step 2-12'!$B1043,'Step 2-12'!$R:$R,0))</f>
        <v>Affiliate</v>
      </c>
      <c r="AG1043" t="s">
        <v>2835</v>
      </c>
      <c r="AH1043" t="s">
        <v>1255</v>
      </c>
      <c r="AI1043" t="s">
        <v>1264</v>
      </c>
      <c r="AJ1043" s="1">
        <v>45304</v>
      </c>
      <c r="AK1043" t="s">
        <v>17</v>
      </c>
      <c r="AL1043" t="s">
        <v>18</v>
      </c>
      <c r="AM1043">
        <v>75</v>
      </c>
      <c r="AN1043">
        <v>60</v>
      </c>
      <c r="AO1043" s="24" t="str">
        <f>INDEX('Step 2-12'!$Z:$Z,MATCH('Step 2-12'!$AH1043,'Step 2-12'!$R:$R,0))</f>
        <v>Social Media</v>
      </c>
      <c r="AP1043" s="24" t="str">
        <f>INDEX('Step 2-12'!$V:$V,MATCH('Step 2-12'!$AH1043,'Step 2-12'!$R:$R,0))</f>
        <v>North America</v>
      </c>
      <c r="AQ1043" s="24" t="str">
        <f>INDEX('Step 2-12'!$W:$W,MATCH('Step 2-12'!$AH1043,'Step 2-12'!$R:$R,0))</f>
        <v>Healthcare</v>
      </c>
      <c r="AR1043" s="24" t="str">
        <f>INDEX('Step 2-12'!$X:$X,MATCH('Step 2-12'!$AH1043,'Step 2-12'!$R:$R,0))</f>
        <v>SMBs</v>
      </c>
      <c r="AS1043" s="23" t="str">
        <f>INDEX('Step 2-12'!$AA:$AA,MATCH('Step 2-12'!$AH1043,'Step 2-12'!$R:$R,0))</f>
        <v>Basic</v>
      </c>
      <c r="AT1043" s="23" t="str">
        <f>INDEX('Step 2-12'!$AB:$AB,MATCH('Step 2-12'!$AH1043,'Step 2-12'!$R:$R,0))</f>
        <v>Monthly</v>
      </c>
      <c r="AU1043" s="23" t="str">
        <f>INDEX($J$20:$J$1603,MATCH($AH1043,$B$20:$B$1603,0))</f>
        <v/>
      </c>
    </row>
    <row r="1044" spans="1:47" x14ac:dyDescent="0.25">
      <c r="A1044" t="s">
        <v>1166</v>
      </c>
      <c r="B1044" t="s">
        <v>1164</v>
      </c>
      <c r="C1044" t="s">
        <v>17</v>
      </c>
      <c r="D1044" t="s">
        <v>18</v>
      </c>
      <c r="E1044" s="1">
        <v>45312</v>
      </c>
      <c r="F1044" s="1">
        <v>45342</v>
      </c>
      <c r="G1044" t="s">
        <v>19</v>
      </c>
      <c r="H1044">
        <v>75</v>
      </c>
      <c r="I1044" s="23" t="str">
        <f>IF(AND(E1044&lt;=EOMONTH('Step 1'!$C$7,0),F1044&gt;='Step 1'!$C$7),"Yes","No")</f>
        <v>No</v>
      </c>
      <c r="J1044" s="23" t="str">
        <f>IF(I1044="Yes",IF(COUNTIFS($B$21:$B1044,B1044,$I$21:$I1044,"Yes")=1,"Yes",""),"")</f>
        <v/>
      </c>
      <c r="K1044" s="23" t="str">
        <f>IF(J1044="Yes",IF(COUNTIFS($B:$B,B1044,$F:$F,"&gt;="&amp;'Step 1'!$C$8)&gt;0,"Retained","Churned"),"")</f>
        <v/>
      </c>
      <c r="L1044" s="24">
        <f>_xlfn.MINIFS($E:$E,$B:$B,B1044)</f>
        <v>45250</v>
      </c>
      <c r="M1044" s="24" t="str">
        <f>INDEX($C:$C,MATCH($L1044,$E:$E,0))</f>
        <v>Basic</v>
      </c>
      <c r="N1044" s="24" t="str">
        <f>INDEX($D:$D,MATCH($L1044,$E:$E,0))</f>
        <v>Monthly</v>
      </c>
      <c r="O1044" s="23" t="str">
        <f>INDEX('Step 2-12'!$W:$W,MATCH('Step 2-12'!$B1044,'Step 2-12'!$R:$R,0))</f>
        <v>Education</v>
      </c>
      <c r="P1044" s="23" t="str">
        <f>INDEX('Step 2-12'!$Z:$Z,MATCH('Step 2-12'!$B1044,'Step 2-12'!$R:$R,0))</f>
        <v>Affiliate</v>
      </c>
      <c r="AG1044" t="s">
        <v>2836</v>
      </c>
      <c r="AH1044" t="s">
        <v>1255</v>
      </c>
      <c r="AI1044" t="s">
        <v>1265</v>
      </c>
      <c r="AJ1044" s="1">
        <v>45335</v>
      </c>
      <c r="AK1044" t="s">
        <v>17</v>
      </c>
      <c r="AL1044" t="s">
        <v>18</v>
      </c>
      <c r="AM1044">
        <v>75</v>
      </c>
      <c r="AN1044">
        <v>60</v>
      </c>
      <c r="AO1044" s="24" t="str">
        <f>INDEX('Step 2-12'!$Z:$Z,MATCH('Step 2-12'!$AH1044,'Step 2-12'!$R:$R,0))</f>
        <v>Social Media</v>
      </c>
      <c r="AP1044" s="24" t="str">
        <f>INDEX('Step 2-12'!$V:$V,MATCH('Step 2-12'!$AH1044,'Step 2-12'!$R:$R,0))</f>
        <v>North America</v>
      </c>
      <c r="AQ1044" s="24" t="str">
        <f>INDEX('Step 2-12'!$W:$W,MATCH('Step 2-12'!$AH1044,'Step 2-12'!$R:$R,0))</f>
        <v>Healthcare</v>
      </c>
      <c r="AR1044" s="24" t="str">
        <f>INDEX('Step 2-12'!$X:$X,MATCH('Step 2-12'!$AH1044,'Step 2-12'!$R:$R,0))</f>
        <v>SMBs</v>
      </c>
      <c r="AS1044" s="23" t="str">
        <f>INDEX('Step 2-12'!$AA:$AA,MATCH('Step 2-12'!$AH1044,'Step 2-12'!$R:$R,0))</f>
        <v>Basic</v>
      </c>
      <c r="AT1044" s="23" t="str">
        <f>INDEX('Step 2-12'!$AB:$AB,MATCH('Step 2-12'!$AH1044,'Step 2-12'!$R:$R,0))</f>
        <v>Monthly</v>
      </c>
      <c r="AU1044" s="23" t="str">
        <f>INDEX($J$20:$J$1603,MATCH($AH1044,$B$20:$B$1603,0))</f>
        <v/>
      </c>
    </row>
    <row r="1045" spans="1:47" x14ac:dyDescent="0.25">
      <c r="A1045" t="s">
        <v>1167</v>
      </c>
      <c r="B1045" t="s">
        <v>1164</v>
      </c>
      <c r="C1045" t="s">
        <v>17</v>
      </c>
      <c r="D1045" t="s">
        <v>18</v>
      </c>
      <c r="E1045" s="1">
        <v>45343</v>
      </c>
      <c r="F1045" s="1">
        <v>45368</v>
      </c>
      <c r="G1045" t="s">
        <v>47</v>
      </c>
      <c r="H1045">
        <v>75</v>
      </c>
      <c r="I1045" s="23" t="str">
        <f>IF(AND(E1045&lt;=EOMONTH('Step 1'!$C$7,0),F1045&gt;='Step 1'!$C$7),"Yes","No")</f>
        <v>No</v>
      </c>
      <c r="J1045" s="23" t="str">
        <f>IF(I1045="Yes",IF(COUNTIFS($B$21:$B1045,B1045,$I$21:$I1045,"Yes")=1,"Yes",""),"")</f>
        <v/>
      </c>
      <c r="K1045" s="23" t="str">
        <f>IF(J1045="Yes",IF(COUNTIFS($B:$B,B1045,$F:$F,"&gt;="&amp;'Step 1'!$C$8)&gt;0,"Retained","Churned"),"")</f>
        <v/>
      </c>
      <c r="L1045" s="24">
        <f>_xlfn.MINIFS($E:$E,$B:$B,B1045)</f>
        <v>45250</v>
      </c>
      <c r="M1045" s="24" t="str">
        <f>INDEX($C:$C,MATCH($L1045,$E:$E,0))</f>
        <v>Basic</v>
      </c>
      <c r="N1045" s="24" t="str">
        <f>INDEX($D:$D,MATCH($L1045,$E:$E,0))</f>
        <v>Monthly</v>
      </c>
      <c r="O1045" s="23" t="str">
        <f>INDEX('Step 2-12'!$W:$W,MATCH('Step 2-12'!$B1045,'Step 2-12'!$R:$R,0))</f>
        <v>Education</v>
      </c>
      <c r="P1045" s="23" t="str">
        <f>INDEX('Step 2-12'!$Z:$Z,MATCH('Step 2-12'!$B1045,'Step 2-12'!$R:$R,0))</f>
        <v>Affiliate</v>
      </c>
      <c r="AG1045" t="s">
        <v>2837</v>
      </c>
      <c r="AH1045" t="s">
        <v>1255</v>
      </c>
      <c r="AI1045" t="s">
        <v>1265</v>
      </c>
      <c r="AJ1045" s="1">
        <v>45364</v>
      </c>
      <c r="AK1045" t="s">
        <v>17</v>
      </c>
      <c r="AL1045" t="s">
        <v>18</v>
      </c>
      <c r="AM1045">
        <v>75</v>
      </c>
      <c r="AN1045">
        <v>60</v>
      </c>
      <c r="AO1045" s="24" t="str">
        <f>INDEX('Step 2-12'!$Z:$Z,MATCH('Step 2-12'!$AH1045,'Step 2-12'!$R:$R,0))</f>
        <v>Social Media</v>
      </c>
      <c r="AP1045" s="24" t="str">
        <f>INDEX('Step 2-12'!$V:$V,MATCH('Step 2-12'!$AH1045,'Step 2-12'!$R:$R,0))</f>
        <v>North America</v>
      </c>
      <c r="AQ1045" s="24" t="str">
        <f>INDEX('Step 2-12'!$W:$W,MATCH('Step 2-12'!$AH1045,'Step 2-12'!$R:$R,0))</f>
        <v>Healthcare</v>
      </c>
      <c r="AR1045" s="24" t="str">
        <f>INDEX('Step 2-12'!$X:$X,MATCH('Step 2-12'!$AH1045,'Step 2-12'!$R:$R,0))</f>
        <v>SMBs</v>
      </c>
      <c r="AS1045" s="23" t="str">
        <f>INDEX('Step 2-12'!$AA:$AA,MATCH('Step 2-12'!$AH1045,'Step 2-12'!$R:$R,0))</f>
        <v>Basic</v>
      </c>
      <c r="AT1045" s="23" t="str">
        <f>INDEX('Step 2-12'!$AB:$AB,MATCH('Step 2-12'!$AH1045,'Step 2-12'!$R:$R,0))</f>
        <v>Monthly</v>
      </c>
      <c r="AU1045" s="23" t="str">
        <f>INDEX($J$20:$J$1603,MATCH($AH1045,$B$20:$B$1603,0))</f>
        <v/>
      </c>
    </row>
    <row r="1046" spans="1:47" x14ac:dyDescent="0.25">
      <c r="A1046" t="s">
        <v>1168</v>
      </c>
      <c r="B1046" t="s">
        <v>1169</v>
      </c>
      <c r="C1046" t="s">
        <v>17</v>
      </c>
      <c r="D1046" t="s">
        <v>18</v>
      </c>
      <c r="E1046" s="1">
        <v>45409</v>
      </c>
      <c r="F1046" s="1">
        <v>45439</v>
      </c>
      <c r="G1046" t="s">
        <v>19</v>
      </c>
      <c r="H1046">
        <v>75</v>
      </c>
      <c r="I1046" s="23" t="str">
        <f>IF(AND(E1046&lt;=EOMONTH('Step 1'!$C$7,0),F1046&gt;='Step 1'!$C$7),"Yes","No")</f>
        <v>No</v>
      </c>
      <c r="J1046" s="23" t="str">
        <f>IF(I1046="Yes",IF(COUNTIFS($B$21:$B1046,B1046,$I$21:$I1046,"Yes")=1,"Yes",""),"")</f>
        <v/>
      </c>
      <c r="K1046" s="23" t="str">
        <f>IF(J1046="Yes",IF(COUNTIFS($B:$B,B1046,$F:$F,"&gt;="&amp;'Step 1'!$C$8)&gt;0,"Retained","Churned"),"")</f>
        <v/>
      </c>
      <c r="L1046" s="24">
        <f>_xlfn.MINIFS($E:$E,$B:$B,B1046)</f>
        <v>45409</v>
      </c>
      <c r="M1046" s="24" t="str">
        <f>INDEX($C:$C,MATCH($L1046,$E:$E,0))</f>
        <v>Basic</v>
      </c>
      <c r="N1046" s="24" t="str">
        <f>INDEX($D:$D,MATCH($L1046,$E:$E,0))</f>
        <v>Monthly</v>
      </c>
      <c r="O1046" s="23" t="str">
        <f>INDEX('Step 2-12'!$W:$W,MATCH('Step 2-12'!$B1046,'Step 2-12'!$R:$R,0))</f>
        <v>Tech</v>
      </c>
      <c r="P1046" s="23" t="str">
        <f>INDEX('Step 2-12'!$Z:$Z,MATCH('Step 2-12'!$B1046,'Step 2-12'!$R:$R,0))</f>
        <v>Social Media</v>
      </c>
      <c r="AG1046" t="s">
        <v>2838</v>
      </c>
      <c r="AH1046" t="s">
        <v>1255</v>
      </c>
      <c r="AI1046" t="s">
        <v>1266</v>
      </c>
      <c r="AJ1046" s="1">
        <v>45366</v>
      </c>
      <c r="AK1046" t="s">
        <v>17</v>
      </c>
      <c r="AL1046" t="s">
        <v>18</v>
      </c>
      <c r="AM1046">
        <v>75</v>
      </c>
      <c r="AN1046">
        <v>60</v>
      </c>
      <c r="AO1046" s="24" t="str">
        <f>INDEX('Step 2-12'!$Z:$Z,MATCH('Step 2-12'!$AH1046,'Step 2-12'!$R:$R,0))</f>
        <v>Social Media</v>
      </c>
      <c r="AP1046" s="24" t="str">
        <f>INDEX('Step 2-12'!$V:$V,MATCH('Step 2-12'!$AH1046,'Step 2-12'!$R:$R,0))</f>
        <v>North America</v>
      </c>
      <c r="AQ1046" s="24" t="str">
        <f>INDEX('Step 2-12'!$W:$W,MATCH('Step 2-12'!$AH1046,'Step 2-12'!$R:$R,0))</f>
        <v>Healthcare</v>
      </c>
      <c r="AR1046" s="24" t="str">
        <f>INDEX('Step 2-12'!$X:$X,MATCH('Step 2-12'!$AH1046,'Step 2-12'!$R:$R,0))</f>
        <v>SMBs</v>
      </c>
      <c r="AS1046" s="23" t="str">
        <f>INDEX('Step 2-12'!$AA:$AA,MATCH('Step 2-12'!$AH1046,'Step 2-12'!$R:$R,0))</f>
        <v>Basic</v>
      </c>
      <c r="AT1046" s="23" t="str">
        <f>INDEX('Step 2-12'!$AB:$AB,MATCH('Step 2-12'!$AH1046,'Step 2-12'!$R:$R,0))</f>
        <v>Monthly</v>
      </c>
      <c r="AU1046" s="23" t="str">
        <f>INDEX($J$20:$J$1603,MATCH($AH1046,$B$20:$B$1603,0))</f>
        <v/>
      </c>
    </row>
    <row r="1047" spans="1:47" x14ac:dyDescent="0.25">
      <c r="A1047" t="s">
        <v>1170</v>
      </c>
      <c r="B1047" t="s">
        <v>1169</v>
      </c>
      <c r="C1047" t="s">
        <v>17</v>
      </c>
      <c r="D1047" t="s">
        <v>18</v>
      </c>
      <c r="E1047" s="1">
        <v>45440</v>
      </c>
      <c r="F1047" s="1">
        <v>45470</v>
      </c>
      <c r="G1047" t="s">
        <v>19</v>
      </c>
      <c r="H1047">
        <v>75</v>
      </c>
      <c r="I1047" s="23" t="str">
        <f>IF(AND(E1047&lt;=EOMONTH('Step 1'!$C$7,0),F1047&gt;='Step 1'!$C$7),"Yes","No")</f>
        <v>No</v>
      </c>
      <c r="J1047" s="23" t="str">
        <f>IF(I1047="Yes",IF(COUNTIFS($B$21:$B1047,B1047,$I$21:$I1047,"Yes")=1,"Yes",""),"")</f>
        <v/>
      </c>
      <c r="K1047" s="23" t="str">
        <f>IF(J1047="Yes",IF(COUNTIFS($B:$B,B1047,$F:$F,"&gt;="&amp;'Step 1'!$C$8)&gt;0,"Retained","Churned"),"")</f>
        <v/>
      </c>
      <c r="L1047" s="24">
        <f>_xlfn.MINIFS($E:$E,$B:$B,B1047)</f>
        <v>45409</v>
      </c>
      <c r="M1047" s="24" t="str">
        <f>INDEX($C:$C,MATCH($L1047,$E:$E,0))</f>
        <v>Basic</v>
      </c>
      <c r="N1047" s="24" t="str">
        <f>INDEX($D:$D,MATCH($L1047,$E:$E,0))</f>
        <v>Monthly</v>
      </c>
      <c r="O1047" s="23" t="str">
        <f>INDEX('Step 2-12'!$W:$W,MATCH('Step 2-12'!$B1047,'Step 2-12'!$R:$R,0))</f>
        <v>Tech</v>
      </c>
      <c r="P1047" s="23" t="str">
        <f>INDEX('Step 2-12'!$Z:$Z,MATCH('Step 2-12'!$B1047,'Step 2-12'!$R:$R,0))</f>
        <v>Social Media</v>
      </c>
      <c r="AG1047" t="s">
        <v>2839</v>
      </c>
      <c r="AH1047" t="s">
        <v>1255</v>
      </c>
      <c r="AI1047" t="s">
        <v>1267</v>
      </c>
      <c r="AJ1047" s="1">
        <v>45397</v>
      </c>
      <c r="AK1047" t="s">
        <v>17</v>
      </c>
      <c r="AL1047" t="s">
        <v>18</v>
      </c>
      <c r="AM1047">
        <v>75</v>
      </c>
      <c r="AN1047">
        <v>60</v>
      </c>
      <c r="AO1047" s="24" t="str">
        <f>INDEX('Step 2-12'!$Z:$Z,MATCH('Step 2-12'!$AH1047,'Step 2-12'!$R:$R,0))</f>
        <v>Social Media</v>
      </c>
      <c r="AP1047" s="24" t="str">
        <f>INDEX('Step 2-12'!$V:$V,MATCH('Step 2-12'!$AH1047,'Step 2-12'!$R:$R,0))</f>
        <v>North America</v>
      </c>
      <c r="AQ1047" s="24" t="str">
        <f>INDEX('Step 2-12'!$W:$W,MATCH('Step 2-12'!$AH1047,'Step 2-12'!$R:$R,0))</f>
        <v>Healthcare</v>
      </c>
      <c r="AR1047" s="24" t="str">
        <f>INDEX('Step 2-12'!$X:$X,MATCH('Step 2-12'!$AH1047,'Step 2-12'!$R:$R,0))</f>
        <v>SMBs</v>
      </c>
      <c r="AS1047" s="23" t="str">
        <f>INDEX('Step 2-12'!$AA:$AA,MATCH('Step 2-12'!$AH1047,'Step 2-12'!$R:$R,0))</f>
        <v>Basic</v>
      </c>
      <c r="AT1047" s="23" t="str">
        <f>INDEX('Step 2-12'!$AB:$AB,MATCH('Step 2-12'!$AH1047,'Step 2-12'!$R:$R,0))</f>
        <v>Monthly</v>
      </c>
      <c r="AU1047" s="23" t="str">
        <f>INDEX($J$20:$J$1603,MATCH($AH1047,$B$20:$B$1603,0))</f>
        <v/>
      </c>
    </row>
    <row r="1048" spans="1:47" x14ac:dyDescent="0.25">
      <c r="A1048" t="s">
        <v>1171</v>
      </c>
      <c r="B1048" t="s">
        <v>1169</v>
      </c>
      <c r="C1048" t="s">
        <v>17</v>
      </c>
      <c r="D1048" t="s">
        <v>18</v>
      </c>
      <c r="E1048" s="1">
        <v>45471</v>
      </c>
      <c r="F1048" s="1">
        <v>45501</v>
      </c>
      <c r="G1048" t="s">
        <v>19</v>
      </c>
      <c r="H1048">
        <v>75</v>
      </c>
      <c r="I1048" s="23" t="str">
        <f>IF(AND(E1048&lt;=EOMONTH('Step 1'!$C$7,0),F1048&gt;='Step 1'!$C$7),"Yes","No")</f>
        <v>No</v>
      </c>
      <c r="J1048" s="23" t="str">
        <f>IF(I1048="Yes",IF(COUNTIFS($B$21:$B1048,B1048,$I$21:$I1048,"Yes")=1,"Yes",""),"")</f>
        <v/>
      </c>
      <c r="K1048" s="23" t="str">
        <f>IF(J1048="Yes",IF(COUNTIFS($B:$B,B1048,$F:$F,"&gt;="&amp;'Step 1'!$C$8)&gt;0,"Retained","Churned"),"")</f>
        <v/>
      </c>
      <c r="L1048" s="24">
        <f>_xlfn.MINIFS($E:$E,$B:$B,B1048)</f>
        <v>45409</v>
      </c>
      <c r="M1048" s="24" t="str">
        <f>INDEX($C:$C,MATCH($L1048,$E:$E,0))</f>
        <v>Basic</v>
      </c>
      <c r="N1048" s="24" t="str">
        <f>INDEX($D:$D,MATCH($L1048,$E:$E,0))</f>
        <v>Monthly</v>
      </c>
      <c r="O1048" s="23" t="str">
        <f>INDEX('Step 2-12'!$W:$W,MATCH('Step 2-12'!$B1048,'Step 2-12'!$R:$R,0))</f>
        <v>Tech</v>
      </c>
      <c r="P1048" s="23" t="str">
        <f>INDEX('Step 2-12'!$Z:$Z,MATCH('Step 2-12'!$B1048,'Step 2-12'!$R:$R,0))</f>
        <v>Social Media</v>
      </c>
      <c r="AG1048" t="s">
        <v>2840</v>
      </c>
      <c r="AH1048" t="s">
        <v>1255</v>
      </c>
      <c r="AI1048" t="s">
        <v>1267</v>
      </c>
      <c r="AJ1048" s="1">
        <v>45427</v>
      </c>
      <c r="AK1048" t="s">
        <v>17</v>
      </c>
      <c r="AL1048" t="s">
        <v>18</v>
      </c>
      <c r="AM1048">
        <v>75</v>
      </c>
      <c r="AN1048">
        <v>60</v>
      </c>
      <c r="AO1048" s="24" t="str">
        <f>INDEX('Step 2-12'!$Z:$Z,MATCH('Step 2-12'!$AH1048,'Step 2-12'!$R:$R,0))</f>
        <v>Social Media</v>
      </c>
      <c r="AP1048" s="24" t="str">
        <f>INDEX('Step 2-12'!$V:$V,MATCH('Step 2-12'!$AH1048,'Step 2-12'!$R:$R,0))</f>
        <v>North America</v>
      </c>
      <c r="AQ1048" s="24" t="str">
        <f>INDEX('Step 2-12'!$W:$W,MATCH('Step 2-12'!$AH1048,'Step 2-12'!$R:$R,0))</f>
        <v>Healthcare</v>
      </c>
      <c r="AR1048" s="24" t="str">
        <f>INDEX('Step 2-12'!$X:$X,MATCH('Step 2-12'!$AH1048,'Step 2-12'!$R:$R,0))</f>
        <v>SMBs</v>
      </c>
      <c r="AS1048" s="23" t="str">
        <f>INDEX('Step 2-12'!$AA:$AA,MATCH('Step 2-12'!$AH1048,'Step 2-12'!$R:$R,0))</f>
        <v>Basic</v>
      </c>
      <c r="AT1048" s="23" t="str">
        <f>INDEX('Step 2-12'!$AB:$AB,MATCH('Step 2-12'!$AH1048,'Step 2-12'!$R:$R,0))</f>
        <v>Monthly</v>
      </c>
      <c r="AU1048" s="23" t="str">
        <f>INDEX($J$20:$J$1603,MATCH($AH1048,$B$20:$B$1603,0))</f>
        <v/>
      </c>
    </row>
    <row r="1049" spans="1:47" x14ac:dyDescent="0.25">
      <c r="A1049" t="s">
        <v>1172</v>
      </c>
      <c r="B1049" t="s">
        <v>1169</v>
      </c>
      <c r="C1049" t="s">
        <v>17</v>
      </c>
      <c r="D1049" t="s">
        <v>18</v>
      </c>
      <c r="E1049" s="1">
        <v>45502</v>
      </c>
      <c r="F1049" s="1">
        <v>45532</v>
      </c>
      <c r="G1049" t="s">
        <v>19</v>
      </c>
      <c r="H1049">
        <v>75</v>
      </c>
      <c r="I1049" s="23" t="str">
        <f>IF(AND(E1049&lt;=EOMONTH('Step 1'!$C$7,0),F1049&gt;='Step 1'!$C$7),"Yes","No")</f>
        <v>No</v>
      </c>
      <c r="J1049" s="23" t="str">
        <f>IF(I1049="Yes",IF(COUNTIFS($B$21:$B1049,B1049,$I$21:$I1049,"Yes")=1,"Yes",""),"")</f>
        <v/>
      </c>
      <c r="K1049" s="23" t="str">
        <f>IF(J1049="Yes",IF(COUNTIFS($B:$B,B1049,$F:$F,"&gt;="&amp;'Step 1'!$C$8)&gt;0,"Retained","Churned"),"")</f>
        <v/>
      </c>
      <c r="L1049" s="24">
        <f>_xlfn.MINIFS($E:$E,$B:$B,B1049)</f>
        <v>45409</v>
      </c>
      <c r="M1049" s="24" t="str">
        <f>INDEX($C:$C,MATCH($L1049,$E:$E,0))</f>
        <v>Basic</v>
      </c>
      <c r="N1049" s="24" t="str">
        <f>INDEX($D:$D,MATCH($L1049,$E:$E,0))</f>
        <v>Monthly</v>
      </c>
      <c r="O1049" s="23" t="str">
        <f>INDEX('Step 2-12'!$W:$W,MATCH('Step 2-12'!$B1049,'Step 2-12'!$R:$R,0))</f>
        <v>Tech</v>
      </c>
      <c r="P1049" s="23" t="str">
        <f>INDEX('Step 2-12'!$Z:$Z,MATCH('Step 2-12'!$B1049,'Step 2-12'!$R:$R,0))</f>
        <v>Social Media</v>
      </c>
      <c r="AG1049" t="s">
        <v>2841</v>
      </c>
      <c r="AH1049" t="s">
        <v>1255</v>
      </c>
      <c r="AI1049" t="s">
        <v>1268</v>
      </c>
      <c r="AJ1049" s="1">
        <v>45428</v>
      </c>
      <c r="AK1049" t="s">
        <v>17</v>
      </c>
      <c r="AL1049" t="s">
        <v>18</v>
      </c>
      <c r="AM1049">
        <v>75</v>
      </c>
      <c r="AN1049">
        <v>60</v>
      </c>
      <c r="AO1049" s="24" t="str">
        <f>INDEX('Step 2-12'!$Z:$Z,MATCH('Step 2-12'!$AH1049,'Step 2-12'!$R:$R,0))</f>
        <v>Social Media</v>
      </c>
      <c r="AP1049" s="24" t="str">
        <f>INDEX('Step 2-12'!$V:$V,MATCH('Step 2-12'!$AH1049,'Step 2-12'!$R:$R,0))</f>
        <v>North America</v>
      </c>
      <c r="AQ1049" s="24" t="str">
        <f>INDEX('Step 2-12'!$W:$W,MATCH('Step 2-12'!$AH1049,'Step 2-12'!$R:$R,0))</f>
        <v>Healthcare</v>
      </c>
      <c r="AR1049" s="24" t="str">
        <f>INDEX('Step 2-12'!$X:$X,MATCH('Step 2-12'!$AH1049,'Step 2-12'!$R:$R,0))</f>
        <v>SMBs</v>
      </c>
      <c r="AS1049" s="23" t="str">
        <f>INDEX('Step 2-12'!$AA:$AA,MATCH('Step 2-12'!$AH1049,'Step 2-12'!$R:$R,0))</f>
        <v>Basic</v>
      </c>
      <c r="AT1049" s="23" t="str">
        <f>INDEX('Step 2-12'!$AB:$AB,MATCH('Step 2-12'!$AH1049,'Step 2-12'!$R:$R,0))</f>
        <v>Monthly</v>
      </c>
      <c r="AU1049" s="23" t="str">
        <f>INDEX($J$20:$J$1603,MATCH($AH1049,$B$20:$B$1603,0))</f>
        <v/>
      </c>
    </row>
    <row r="1050" spans="1:47" x14ac:dyDescent="0.25">
      <c r="A1050" t="s">
        <v>1173</v>
      </c>
      <c r="B1050" t="s">
        <v>1169</v>
      </c>
      <c r="C1050" t="s">
        <v>17</v>
      </c>
      <c r="D1050" t="s">
        <v>18</v>
      </c>
      <c r="E1050" s="1">
        <v>45533</v>
      </c>
      <c r="F1050" s="1">
        <v>45563</v>
      </c>
      <c r="G1050" t="s">
        <v>19</v>
      </c>
      <c r="H1050">
        <v>75</v>
      </c>
      <c r="I1050" s="23" t="str">
        <f>IF(AND(E1050&lt;=EOMONTH('Step 1'!$C$7,0),F1050&gt;='Step 1'!$C$7),"Yes","No")</f>
        <v>No</v>
      </c>
      <c r="J1050" s="23" t="str">
        <f>IF(I1050="Yes",IF(COUNTIFS($B$21:$B1050,B1050,$I$21:$I1050,"Yes")=1,"Yes",""),"")</f>
        <v/>
      </c>
      <c r="K1050" s="23" t="str">
        <f>IF(J1050="Yes",IF(COUNTIFS($B:$B,B1050,$F:$F,"&gt;="&amp;'Step 1'!$C$8)&gt;0,"Retained","Churned"),"")</f>
        <v/>
      </c>
      <c r="L1050" s="24">
        <f>_xlfn.MINIFS($E:$E,$B:$B,B1050)</f>
        <v>45409</v>
      </c>
      <c r="M1050" s="24" t="str">
        <f>INDEX($C:$C,MATCH($L1050,$E:$E,0))</f>
        <v>Basic</v>
      </c>
      <c r="N1050" s="24" t="str">
        <f>INDEX($D:$D,MATCH($L1050,$E:$E,0))</f>
        <v>Monthly</v>
      </c>
      <c r="O1050" s="23" t="str">
        <f>INDEX('Step 2-12'!$W:$W,MATCH('Step 2-12'!$B1050,'Step 2-12'!$R:$R,0))</f>
        <v>Tech</v>
      </c>
      <c r="P1050" s="23" t="str">
        <f>INDEX('Step 2-12'!$Z:$Z,MATCH('Step 2-12'!$B1050,'Step 2-12'!$R:$R,0))</f>
        <v>Social Media</v>
      </c>
      <c r="AG1050" t="s">
        <v>2842</v>
      </c>
      <c r="AH1050" t="s">
        <v>1255</v>
      </c>
      <c r="AI1050" t="s">
        <v>1269</v>
      </c>
      <c r="AJ1050" s="1">
        <v>45459</v>
      </c>
      <c r="AK1050" t="s">
        <v>17</v>
      </c>
      <c r="AL1050" t="s">
        <v>18</v>
      </c>
      <c r="AM1050">
        <v>75</v>
      </c>
      <c r="AN1050">
        <v>60</v>
      </c>
      <c r="AO1050" s="24" t="str">
        <f>INDEX('Step 2-12'!$Z:$Z,MATCH('Step 2-12'!$AH1050,'Step 2-12'!$R:$R,0))</f>
        <v>Social Media</v>
      </c>
      <c r="AP1050" s="24" t="str">
        <f>INDEX('Step 2-12'!$V:$V,MATCH('Step 2-12'!$AH1050,'Step 2-12'!$R:$R,0))</f>
        <v>North America</v>
      </c>
      <c r="AQ1050" s="24" t="str">
        <f>INDEX('Step 2-12'!$W:$W,MATCH('Step 2-12'!$AH1050,'Step 2-12'!$R:$R,0))</f>
        <v>Healthcare</v>
      </c>
      <c r="AR1050" s="24" t="str">
        <f>INDEX('Step 2-12'!$X:$X,MATCH('Step 2-12'!$AH1050,'Step 2-12'!$R:$R,0))</f>
        <v>SMBs</v>
      </c>
      <c r="AS1050" s="23" t="str">
        <f>INDEX('Step 2-12'!$AA:$AA,MATCH('Step 2-12'!$AH1050,'Step 2-12'!$R:$R,0))</f>
        <v>Basic</v>
      </c>
      <c r="AT1050" s="23" t="str">
        <f>INDEX('Step 2-12'!$AB:$AB,MATCH('Step 2-12'!$AH1050,'Step 2-12'!$R:$R,0))</f>
        <v>Monthly</v>
      </c>
      <c r="AU1050" s="23" t="str">
        <f>INDEX($J$20:$J$1603,MATCH($AH1050,$B$20:$B$1603,0))</f>
        <v/>
      </c>
    </row>
    <row r="1051" spans="1:47" x14ac:dyDescent="0.25">
      <c r="A1051" t="s">
        <v>1174</v>
      </c>
      <c r="B1051" t="s">
        <v>1169</v>
      </c>
      <c r="C1051" t="s">
        <v>17</v>
      </c>
      <c r="D1051" t="s">
        <v>18</v>
      </c>
      <c r="E1051" s="1">
        <v>45564</v>
      </c>
      <c r="F1051" s="1">
        <v>45594</v>
      </c>
      <c r="G1051" t="s">
        <v>19</v>
      </c>
      <c r="H1051">
        <v>75</v>
      </c>
      <c r="I1051" s="23" t="str">
        <f>IF(AND(E1051&lt;=EOMONTH('Step 1'!$C$7,0),F1051&gt;='Step 1'!$C$7),"Yes","No")</f>
        <v>No</v>
      </c>
      <c r="J1051" s="23" t="str">
        <f>IF(I1051="Yes",IF(COUNTIFS($B$21:$B1051,B1051,$I$21:$I1051,"Yes")=1,"Yes",""),"")</f>
        <v/>
      </c>
      <c r="K1051" s="23" t="str">
        <f>IF(J1051="Yes",IF(COUNTIFS($B:$B,B1051,$F:$F,"&gt;="&amp;'Step 1'!$C$8)&gt;0,"Retained","Churned"),"")</f>
        <v/>
      </c>
      <c r="L1051" s="24">
        <f>_xlfn.MINIFS($E:$E,$B:$B,B1051)</f>
        <v>45409</v>
      </c>
      <c r="M1051" s="24" t="str">
        <f>INDEX($C:$C,MATCH($L1051,$E:$E,0))</f>
        <v>Basic</v>
      </c>
      <c r="N1051" s="24" t="str">
        <f>INDEX($D:$D,MATCH($L1051,$E:$E,0))</f>
        <v>Monthly</v>
      </c>
      <c r="O1051" s="23" t="str">
        <f>INDEX('Step 2-12'!$W:$W,MATCH('Step 2-12'!$B1051,'Step 2-12'!$R:$R,0))</f>
        <v>Tech</v>
      </c>
      <c r="P1051" s="23" t="str">
        <f>INDEX('Step 2-12'!$Z:$Z,MATCH('Step 2-12'!$B1051,'Step 2-12'!$R:$R,0))</f>
        <v>Social Media</v>
      </c>
      <c r="AG1051" t="s">
        <v>2843</v>
      </c>
      <c r="AH1051" t="s">
        <v>1255</v>
      </c>
      <c r="AI1051" t="s">
        <v>1269</v>
      </c>
      <c r="AJ1051" s="1">
        <v>45489</v>
      </c>
      <c r="AK1051" t="s">
        <v>17</v>
      </c>
      <c r="AL1051" t="s">
        <v>18</v>
      </c>
      <c r="AM1051">
        <v>75</v>
      </c>
      <c r="AN1051">
        <v>60</v>
      </c>
      <c r="AO1051" s="24" t="str">
        <f>INDEX('Step 2-12'!$Z:$Z,MATCH('Step 2-12'!$AH1051,'Step 2-12'!$R:$R,0))</f>
        <v>Social Media</v>
      </c>
      <c r="AP1051" s="24" t="str">
        <f>INDEX('Step 2-12'!$V:$V,MATCH('Step 2-12'!$AH1051,'Step 2-12'!$R:$R,0))</f>
        <v>North America</v>
      </c>
      <c r="AQ1051" s="24" t="str">
        <f>INDEX('Step 2-12'!$W:$W,MATCH('Step 2-12'!$AH1051,'Step 2-12'!$R:$R,0))</f>
        <v>Healthcare</v>
      </c>
      <c r="AR1051" s="24" t="str">
        <f>INDEX('Step 2-12'!$X:$X,MATCH('Step 2-12'!$AH1051,'Step 2-12'!$R:$R,0))</f>
        <v>SMBs</v>
      </c>
      <c r="AS1051" s="23" t="str">
        <f>INDEX('Step 2-12'!$AA:$AA,MATCH('Step 2-12'!$AH1051,'Step 2-12'!$R:$R,0))</f>
        <v>Basic</v>
      </c>
      <c r="AT1051" s="23" t="str">
        <f>INDEX('Step 2-12'!$AB:$AB,MATCH('Step 2-12'!$AH1051,'Step 2-12'!$R:$R,0))</f>
        <v>Monthly</v>
      </c>
      <c r="AU1051" s="23" t="str">
        <f>INDEX($J$20:$J$1603,MATCH($AH1051,$B$20:$B$1603,0))</f>
        <v/>
      </c>
    </row>
    <row r="1052" spans="1:47" x14ac:dyDescent="0.25">
      <c r="A1052" t="s">
        <v>1175</v>
      </c>
      <c r="B1052" t="s">
        <v>1169</v>
      </c>
      <c r="C1052" t="s">
        <v>17</v>
      </c>
      <c r="D1052" t="s">
        <v>18</v>
      </c>
      <c r="E1052" s="1">
        <v>45595</v>
      </c>
      <c r="F1052" s="1">
        <v>45625</v>
      </c>
      <c r="G1052" t="s">
        <v>19</v>
      </c>
      <c r="H1052">
        <v>75</v>
      </c>
      <c r="I1052" s="23" t="str">
        <f>IF(AND(E1052&lt;=EOMONTH('Step 1'!$C$7,0),F1052&gt;='Step 1'!$C$7),"Yes","No")</f>
        <v>No</v>
      </c>
      <c r="J1052" s="23" t="str">
        <f>IF(I1052="Yes",IF(COUNTIFS($B$21:$B1052,B1052,$I$21:$I1052,"Yes")=1,"Yes",""),"")</f>
        <v/>
      </c>
      <c r="K1052" s="23" t="str">
        <f>IF(J1052="Yes",IF(COUNTIFS($B:$B,B1052,$F:$F,"&gt;="&amp;'Step 1'!$C$8)&gt;0,"Retained","Churned"),"")</f>
        <v/>
      </c>
      <c r="L1052" s="24">
        <f>_xlfn.MINIFS($E:$E,$B:$B,B1052)</f>
        <v>45409</v>
      </c>
      <c r="M1052" s="24" t="str">
        <f>INDEX($C:$C,MATCH($L1052,$E:$E,0))</f>
        <v>Basic</v>
      </c>
      <c r="N1052" s="24" t="str">
        <f>INDEX($D:$D,MATCH($L1052,$E:$E,0))</f>
        <v>Monthly</v>
      </c>
      <c r="O1052" s="23" t="str">
        <f>INDEX('Step 2-12'!$W:$W,MATCH('Step 2-12'!$B1052,'Step 2-12'!$R:$R,0))</f>
        <v>Tech</v>
      </c>
      <c r="P1052" s="23" t="str">
        <f>INDEX('Step 2-12'!$Z:$Z,MATCH('Step 2-12'!$B1052,'Step 2-12'!$R:$R,0))</f>
        <v>Social Media</v>
      </c>
      <c r="AG1052" t="s">
        <v>2844</v>
      </c>
      <c r="AH1052" t="s">
        <v>1255</v>
      </c>
      <c r="AI1052" t="s">
        <v>1270</v>
      </c>
      <c r="AJ1052" s="1">
        <v>45490</v>
      </c>
      <c r="AK1052" t="s">
        <v>50</v>
      </c>
      <c r="AL1052" t="s">
        <v>18</v>
      </c>
      <c r="AM1052">
        <v>135</v>
      </c>
      <c r="AN1052">
        <v>110.7</v>
      </c>
      <c r="AO1052" s="24" t="str">
        <f>INDEX('Step 2-12'!$Z:$Z,MATCH('Step 2-12'!$AH1052,'Step 2-12'!$R:$R,0))</f>
        <v>Social Media</v>
      </c>
      <c r="AP1052" s="24" t="str">
        <f>INDEX('Step 2-12'!$V:$V,MATCH('Step 2-12'!$AH1052,'Step 2-12'!$R:$R,0))</f>
        <v>North America</v>
      </c>
      <c r="AQ1052" s="24" t="str">
        <f>INDEX('Step 2-12'!$W:$W,MATCH('Step 2-12'!$AH1052,'Step 2-12'!$R:$R,0))</f>
        <v>Healthcare</v>
      </c>
      <c r="AR1052" s="24" t="str">
        <f>INDEX('Step 2-12'!$X:$X,MATCH('Step 2-12'!$AH1052,'Step 2-12'!$R:$R,0))</f>
        <v>SMBs</v>
      </c>
      <c r="AS1052" s="23" t="str">
        <f>INDEX('Step 2-12'!$AA:$AA,MATCH('Step 2-12'!$AH1052,'Step 2-12'!$R:$R,0))</f>
        <v>Basic</v>
      </c>
      <c r="AT1052" s="23" t="str">
        <f>INDEX('Step 2-12'!$AB:$AB,MATCH('Step 2-12'!$AH1052,'Step 2-12'!$R:$R,0))</f>
        <v>Monthly</v>
      </c>
      <c r="AU1052" s="23" t="str">
        <f>INDEX($J$20:$J$1603,MATCH($AH1052,$B$20:$B$1603,0))</f>
        <v/>
      </c>
    </row>
    <row r="1053" spans="1:47" x14ac:dyDescent="0.25">
      <c r="A1053" t="s">
        <v>1176</v>
      </c>
      <c r="B1053" t="s">
        <v>1169</v>
      </c>
      <c r="C1053" t="s">
        <v>17</v>
      </c>
      <c r="D1053" t="s">
        <v>18</v>
      </c>
      <c r="E1053" s="1">
        <v>45626</v>
      </c>
      <c r="F1053" s="1">
        <v>45656</v>
      </c>
      <c r="G1053" t="s">
        <v>19</v>
      </c>
      <c r="H1053">
        <v>75</v>
      </c>
      <c r="I1053" s="23" t="str">
        <f>IF(AND(E1053&lt;=EOMONTH('Step 1'!$C$7,0),F1053&gt;='Step 1'!$C$7),"Yes","No")</f>
        <v>No</v>
      </c>
      <c r="J1053" s="23" t="str">
        <f>IF(I1053="Yes",IF(COUNTIFS($B$21:$B1053,B1053,$I$21:$I1053,"Yes")=1,"Yes",""),"")</f>
        <v/>
      </c>
      <c r="K1053" s="23" t="str">
        <f>IF(J1053="Yes",IF(COUNTIFS($B:$B,B1053,$F:$F,"&gt;="&amp;'Step 1'!$C$8)&gt;0,"Retained","Churned"),"")</f>
        <v/>
      </c>
      <c r="L1053" s="24">
        <f>_xlfn.MINIFS($E:$E,$B:$B,B1053)</f>
        <v>45409</v>
      </c>
      <c r="M1053" s="24" t="str">
        <f>INDEX($C:$C,MATCH($L1053,$E:$E,0))</f>
        <v>Basic</v>
      </c>
      <c r="N1053" s="24" t="str">
        <f>INDEX($D:$D,MATCH($L1053,$E:$E,0))</f>
        <v>Monthly</v>
      </c>
      <c r="O1053" s="23" t="str">
        <f>INDEX('Step 2-12'!$W:$W,MATCH('Step 2-12'!$B1053,'Step 2-12'!$R:$R,0))</f>
        <v>Tech</v>
      </c>
      <c r="P1053" s="23" t="str">
        <f>INDEX('Step 2-12'!$Z:$Z,MATCH('Step 2-12'!$B1053,'Step 2-12'!$R:$R,0))</f>
        <v>Social Media</v>
      </c>
      <c r="AG1053" t="s">
        <v>2845</v>
      </c>
      <c r="AH1053" t="s">
        <v>71</v>
      </c>
      <c r="AI1053" t="s">
        <v>70</v>
      </c>
      <c r="AJ1053" s="1">
        <v>45023</v>
      </c>
      <c r="AK1053" t="s">
        <v>17</v>
      </c>
      <c r="AL1053" t="s">
        <v>18</v>
      </c>
      <c r="AM1053">
        <v>75</v>
      </c>
      <c r="AN1053">
        <v>60</v>
      </c>
      <c r="AO1053" s="24" t="str">
        <f>INDEX('Step 2-12'!$Z:$Z,MATCH('Step 2-12'!$AH1053,'Step 2-12'!$R:$R,0))</f>
        <v>Email</v>
      </c>
      <c r="AP1053" s="24" t="str">
        <f>INDEX('Step 2-12'!$V:$V,MATCH('Step 2-12'!$AH1053,'Step 2-12'!$R:$R,0))</f>
        <v>Asia-Pacific</v>
      </c>
      <c r="AQ1053" s="24" t="str">
        <f>INDEX('Step 2-12'!$W:$W,MATCH('Step 2-12'!$AH1053,'Step 2-12'!$R:$R,0))</f>
        <v>Tech</v>
      </c>
      <c r="AR1053" s="24" t="str">
        <f>INDEX('Step 2-12'!$X:$X,MATCH('Step 2-12'!$AH1053,'Step 2-12'!$R:$R,0))</f>
        <v>SMBs</v>
      </c>
      <c r="AS1053" s="23" t="str">
        <f>INDEX('Step 2-12'!$AA:$AA,MATCH('Step 2-12'!$AH1053,'Step 2-12'!$R:$R,0))</f>
        <v>Basic</v>
      </c>
      <c r="AT1053" s="23" t="str">
        <f>INDEX('Step 2-12'!$AB:$AB,MATCH('Step 2-12'!$AH1053,'Step 2-12'!$R:$R,0))</f>
        <v>Monthly</v>
      </c>
      <c r="AU1053" s="23" t="str">
        <f>INDEX($J$20:$J$1603,MATCH($AH1053,$B$20:$B$1603,0))</f>
        <v/>
      </c>
    </row>
    <row r="1054" spans="1:47" x14ac:dyDescent="0.25">
      <c r="A1054" t="s">
        <v>1177</v>
      </c>
      <c r="B1054" t="s">
        <v>1169</v>
      </c>
      <c r="C1054" t="s">
        <v>17</v>
      </c>
      <c r="D1054" t="s">
        <v>18</v>
      </c>
      <c r="E1054" s="1">
        <v>45657</v>
      </c>
      <c r="F1054" s="1">
        <v>45658</v>
      </c>
      <c r="G1054" t="s">
        <v>19</v>
      </c>
      <c r="H1054">
        <v>75</v>
      </c>
      <c r="I1054" s="23" t="str">
        <f>IF(AND(E1054&lt;=EOMONTH('Step 1'!$C$7,0),F1054&gt;='Step 1'!$C$7),"Yes","No")</f>
        <v>No</v>
      </c>
      <c r="J1054" s="23" t="str">
        <f>IF(I1054="Yes",IF(COUNTIFS($B$21:$B1054,B1054,$I$21:$I1054,"Yes")=1,"Yes",""),"")</f>
        <v/>
      </c>
      <c r="K1054" s="23" t="str">
        <f>IF(J1054="Yes",IF(COUNTIFS($B:$B,B1054,$F:$F,"&gt;="&amp;'Step 1'!$C$8)&gt;0,"Retained","Churned"),"")</f>
        <v/>
      </c>
      <c r="L1054" s="24">
        <f>_xlfn.MINIFS($E:$E,$B:$B,B1054)</f>
        <v>45409</v>
      </c>
      <c r="M1054" s="24" t="str">
        <f>INDEX($C:$C,MATCH($L1054,$E:$E,0))</f>
        <v>Basic</v>
      </c>
      <c r="N1054" s="24" t="str">
        <f>INDEX($D:$D,MATCH($L1054,$E:$E,0))</f>
        <v>Monthly</v>
      </c>
      <c r="O1054" s="23" t="str">
        <f>INDEX('Step 2-12'!$W:$W,MATCH('Step 2-12'!$B1054,'Step 2-12'!$R:$R,0))</f>
        <v>Tech</v>
      </c>
      <c r="P1054" s="23" t="str">
        <f>INDEX('Step 2-12'!$Z:$Z,MATCH('Step 2-12'!$B1054,'Step 2-12'!$R:$R,0))</f>
        <v>Social Media</v>
      </c>
      <c r="AG1054" t="s">
        <v>2846</v>
      </c>
      <c r="AH1054" t="s">
        <v>71</v>
      </c>
      <c r="AI1054" t="s">
        <v>70</v>
      </c>
      <c r="AJ1054" s="1">
        <v>45053</v>
      </c>
      <c r="AK1054" t="s">
        <v>17</v>
      </c>
      <c r="AL1054" t="s">
        <v>18</v>
      </c>
      <c r="AM1054">
        <v>75</v>
      </c>
      <c r="AN1054">
        <v>60</v>
      </c>
      <c r="AO1054" s="24" t="str">
        <f>INDEX('Step 2-12'!$Z:$Z,MATCH('Step 2-12'!$AH1054,'Step 2-12'!$R:$R,0))</f>
        <v>Email</v>
      </c>
      <c r="AP1054" s="24" t="str">
        <f>INDEX('Step 2-12'!$V:$V,MATCH('Step 2-12'!$AH1054,'Step 2-12'!$R:$R,0))</f>
        <v>Asia-Pacific</v>
      </c>
      <c r="AQ1054" s="24" t="str">
        <f>INDEX('Step 2-12'!$W:$W,MATCH('Step 2-12'!$AH1054,'Step 2-12'!$R:$R,0))</f>
        <v>Tech</v>
      </c>
      <c r="AR1054" s="24" t="str">
        <f>INDEX('Step 2-12'!$X:$X,MATCH('Step 2-12'!$AH1054,'Step 2-12'!$R:$R,0))</f>
        <v>SMBs</v>
      </c>
      <c r="AS1054" s="23" t="str">
        <f>INDEX('Step 2-12'!$AA:$AA,MATCH('Step 2-12'!$AH1054,'Step 2-12'!$R:$R,0))</f>
        <v>Basic</v>
      </c>
      <c r="AT1054" s="23" t="str">
        <f>INDEX('Step 2-12'!$AB:$AB,MATCH('Step 2-12'!$AH1054,'Step 2-12'!$R:$R,0))</f>
        <v>Monthly</v>
      </c>
      <c r="AU1054" s="23" t="str">
        <f>INDEX($J$20:$J$1603,MATCH($AH1054,$B$20:$B$1603,0))</f>
        <v/>
      </c>
    </row>
    <row r="1055" spans="1:47" x14ac:dyDescent="0.25">
      <c r="A1055" t="s">
        <v>1178</v>
      </c>
      <c r="B1055" t="s">
        <v>1179</v>
      </c>
      <c r="C1055" t="s">
        <v>17</v>
      </c>
      <c r="D1055" t="s">
        <v>18</v>
      </c>
      <c r="E1055" s="1">
        <v>45337</v>
      </c>
      <c r="F1055" s="1">
        <v>45367</v>
      </c>
      <c r="G1055" t="s">
        <v>19</v>
      </c>
      <c r="H1055">
        <v>75</v>
      </c>
      <c r="I1055" s="23" t="str">
        <f>IF(AND(E1055&lt;=EOMONTH('Step 1'!$C$7,0),F1055&gt;='Step 1'!$C$7),"Yes","No")</f>
        <v>No</v>
      </c>
      <c r="J1055" s="23" t="str">
        <f>IF(I1055="Yes",IF(COUNTIFS($B$21:$B1055,B1055,$I$21:$I1055,"Yes")=1,"Yes",""),"")</f>
        <v/>
      </c>
      <c r="K1055" s="23" t="str">
        <f>IF(J1055="Yes",IF(COUNTIFS($B:$B,B1055,$F:$F,"&gt;="&amp;'Step 1'!$C$8)&gt;0,"Retained","Churned"),"")</f>
        <v/>
      </c>
      <c r="L1055" s="24">
        <f>_xlfn.MINIFS($E:$E,$B:$B,B1055)</f>
        <v>45337</v>
      </c>
      <c r="M1055" s="24" t="str">
        <f>INDEX($C:$C,MATCH($L1055,$E:$E,0))</f>
        <v>Basic</v>
      </c>
      <c r="N1055" s="24" t="str">
        <f>INDEX($D:$D,MATCH($L1055,$E:$E,0))</f>
        <v>Monthly</v>
      </c>
      <c r="O1055" s="23" t="str">
        <f>INDEX('Step 2-12'!$W:$W,MATCH('Step 2-12'!$B1055,'Step 2-12'!$R:$R,0))</f>
        <v>Healthcare</v>
      </c>
      <c r="P1055" s="23" t="str">
        <f>INDEX('Step 2-12'!$Z:$Z,MATCH('Step 2-12'!$B1055,'Step 2-12'!$R:$R,0))</f>
        <v>Email</v>
      </c>
      <c r="AG1055" t="s">
        <v>2847</v>
      </c>
      <c r="AH1055" t="s">
        <v>71</v>
      </c>
      <c r="AI1055" t="s">
        <v>72</v>
      </c>
      <c r="AJ1055" s="1">
        <v>45054</v>
      </c>
      <c r="AK1055" t="s">
        <v>17</v>
      </c>
      <c r="AL1055" t="s">
        <v>18</v>
      </c>
      <c r="AM1055">
        <v>75</v>
      </c>
      <c r="AN1055">
        <v>60</v>
      </c>
      <c r="AO1055" s="24" t="str">
        <f>INDEX('Step 2-12'!$Z:$Z,MATCH('Step 2-12'!$AH1055,'Step 2-12'!$R:$R,0))</f>
        <v>Email</v>
      </c>
      <c r="AP1055" s="24" t="str">
        <f>INDEX('Step 2-12'!$V:$V,MATCH('Step 2-12'!$AH1055,'Step 2-12'!$R:$R,0))</f>
        <v>Asia-Pacific</v>
      </c>
      <c r="AQ1055" s="24" t="str">
        <f>INDEX('Step 2-12'!$W:$W,MATCH('Step 2-12'!$AH1055,'Step 2-12'!$R:$R,0))</f>
        <v>Tech</v>
      </c>
      <c r="AR1055" s="24" t="str">
        <f>INDEX('Step 2-12'!$X:$X,MATCH('Step 2-12'!$AH1055,'Step 2-12'!$R:$R,0))</f>
        <v>SMBs</v>
      </c>
      <c r="AS1055" s="23" t="str">
        <f>INDEX('Step 2-12'!$AA:$AA,MATCH('Step 2-12'!$AH1055,'Step 2-12'!$R:$R,0))</f>
        <v>Basic</v>
      </c>
      <c r="AT1055" s="23" t="str">
        <f>INDEX('Step 2-12'!$AB:$AB,MATCH('Step 2-12'!$AH1055,'Step 2-12'!$R:$R,0))</f>
        <v>Monthly</v>
      </c>
      <c r="AU1055" s="23" t="str">
        <f>INDEX($J$20:$J$1603,MATCH($AH1055,$B$20:$B$1603,0))</f>
        <v/>
      </c>
    </row>
    <row r="1056" spans="1:47" x14ac:dyDescent="0.25">
      <c r="A1056" t="s">
        <v>1180</v>
      </c>
      <c r="B1056" t="s">
        <v>1179</v>
      </c>
      <c r="C1056" t="s">
        <v>17</v>
      </c>
      <c r="D1056" t="s">
        <v>18</v>
      </c>
      <c r="E1056" s="1">
        <v>45368</v>
      </c>
      <c r="F1056" s="1">
        <v>45398</v>
      </c>
      <c r="G1056" t="s">
        <v>19</v>
      </c>
      <c r="H1056">
        <v>75</v>
      </c>
      <c r="I1056" s="23" t="str">
        <f>IF(AND(E1056&lt;=EOMONTH('Step 1'!$C$7,0),F1056&gt;='Step 1'!$C$7),"Yes","No")</f>
        <v>No</v>
      </c>
      <c r="J1056" s="23" t="str">
        <f>IF(I1056="Yes",IF(COUNTIFS($B$21:$B1056,B1056,$I$21:$I1056,"Yes")=1,"Yes",""),"")</f>
        <v/>
      </c>
      <c r="K1056" s="23" t="str">
        <f>IF(J1056="Yes",IF(COUNTIFS($B:$B,B1056,$F:$F,"&gt;="&amp;'Step 1'!$C$8)&gt;0,"Retained","Churned"),"")</f>
        <v/>
      </c>
      <c r="L1056" s="24">
        <f>_xlfn.MINIFS($E:$E,$B:$B,B1056)</f>
        <v>45337</v>
      </c>
      <c r="M1056" s="24" t="str">
        <f>INDEX($C:$C,MATCH($L1056,$E:$E,0))</f>
        <v>Basic</v>
      </c>
      <c r="N1056" s="24" t="str">
        <f>INDEX($D:$D,MATCH($L1056,$E:$E,0))</f>
        <v>Monthly</v>
      </c>
      <c r="O1056" s="23" t="str">
        <f>INDEX('Step 2-12'!$W:$W,MATCH('Step 2-12'!$B1056,'Step 2-12'!$R:$R,0))</f>
        <v>Healthcare</v>
      </c>
      <c r="P1056" s="23" t="str">
        <f>INDEX('Step 2-12'!$Z:$Z,MATCH('Step 2-12'!$B1056,'Step 2-12'!$R:$R,0))</f>
        <v>Email</v>
      </c>
      <c r="AG1056" t="s">
        <v>2848</v>
      </c>
      <c r="AH1056" t="s">
        <v>71</v>
      </c>
      <c r="AI1056" t="s">
        <v>74</v>
      </c>
      <c r="AJ1056" s="1">
        <v>45085</v>
      </c>
      <c r="AK1056" t="s">
        <v>50</v>
      </c>
      <c r="AL1056" t="s">
        <v>18</v>
      </c>
      <c r="AM1056">
        <v>135</v>
      </c>
      <c r="AN1056">
        <v>110.7</v>
      </c>
      <c r="AO1056" s="24" t="str">
        <f>INDEX('Step 2-12'!$Z:$Z,MATCH('Step 2-12'!$AH1056,'Step 2-12'!$R:$R,0))</f>
        <v>Email</v>
      </c>
      <c r="AP1056" s="24" t="str">
        <f>INDEX('Step 2-12'!$V:$V,MATCH('Step 2-12'!$AH1056,'Step 2-12'!$R:$R,0))</f>
        <v>Asia-Pacific</v>
      </c>
      <c r="AQ1056" s="24" t="str">
        <f>INDEX('Step 2-12'!$W:$W,MATCH('Step 2-12'!$AH1056,'Step 2-12'!$R:$R,0))</f>
        <v>Tech</v>
      </c>
      <c r="AR1056" s="24" t="str">
        <f>INDEX('Step 2-12'!$X:$X,MATCH('Step 2-12'!$AH1056,'Step 2-12'!$R:$R,0))</f>
        <v>SMBs</v>
      </c>
      <c r="AS1056" s="23" t="str">
        <f>INDEX('Step 2-12'!$AA:$AA,MATCH('Step 2-12'!$AH1056,'Step 2-12'!$R:$R,0))</f>
        <v>Basic</v>
      </c>
      <c r="AT1056" s="23" t="str">
        <f>INDEX('Step 2-12'!$AB:$AB,MATCH('Step 2-12'!$AH1056,'Step 2-12'!$R:$R,0))</f>
        <v>Monthly</v>
      </c>
      <c r="AU1056" s="23" t="str">
        <f>INDEX($J$20:$J$1603,MATCH($AH1056,$B$20:$B$1603,0))</f>
        <v/>
      </c>
    </row>
    <row r="1057" spans="1:47" x14ac:dyDescent="0.25">
      <c r="A1057" t="s">
        <v>1181</v>
      </c>
      <c r="B1057" t="s">
        <v>1179</v>
      </c>
      <c r="C1057" t="s">
        <v>17</v>
      </c>
      <c r="D1057" t="s">
        <v>18</v>
      </c>
      <c r="E1057" s="1">
        <v>45399</v>
      </c>
      <c r="F1057" s="1">
        <v>45429</v>
      </c>
      <c r="G1057" t="s">
        <v>19</v>
      </c>
      <c r="H1057">
        <v>75</v>
      </c>
      <c r="I1057" s="23" t="str">
        <f>IF(AND(E1057&lt;=EOMONTH('Step 1'!$C$7,0),F1057&gt;='Step 1'!$C$7),"Yes","No")</f>
        <v>No</v>
      </c>
      <c r="J1057" s="23" t="str">
        <f>IF(I1057="Yes",IF(COUNTIFS($B$21:$B1057,B1057,$I$21:$I1057,"Yes")=1,"Yes",""),"")</f>
        <v/>
      </c>
      <c r="K1057" s="23" t="str">
        <f>IF(J1057="Yes",IF(COUNTIFS($B:$B,B1057,$F:$F,"&gt;="&amp;'Step 1'!$C$8)&gt;0,"Retained","Churned"),"")</f>
        <v/>
      </c>
      <c r="L1057" s="24">
        <f>_xlfn.MINIFS($E:$E,$B:$B,B1057)</f>
        <v>45337</v>
      </c>
      <c r="M1057" s="24" t="str">
        <f>INDEX($C:$C,MATCH($L1057,$E:$E,0))</f>
        <v>Basic</v>
      </c>
      <c r="N1057" s="24" t="str">
        <f>INDEX($D:$D,MATCH($L1057,$E:$E,0))</f>
        <v>Monthly</v>
      </c>
      <c r="O1057" s="23" t="str">
        <f>INDEX('Step 2-12'!$W:$W,MATCH('Step 2-12'!$B1057,'Step 2-12'!$R:$R,0))</f>
        <v>Healthcare</v>
      </c>
      <c r="P1057" s="23" t="str">
        <f>INDEX('Step 2-12'!$Z:$Z,MATCH('Step 2-12'!$B1057,'Step 2-12'!$R:$R,0))</f>
        <v>Email</v>
      </c>
      <c r="AG1057" t="s">
        <v>2849</v>
      </c>
      <c r="AH1057" t="s">
        <v>71</v>
      </c>
      <c r="AI1057" t="s">
        <v>74</v>
      </c>
      <c r="AJ1057" s="1">
        <v>45115</v>
      </c>
      <c r="AK1057" t="s">
        <v>50</v>
      </c>
      <c r="AL1057" t="s">
        <v>18</v>
      </c>
      <c r="AM1057">
        <v>135</v>
      </c>
      <c r="AN1057">
        <v>110.7</v>
      </c>
      <c r="AO1057" s="24" t="str">
        <f>INDEX('Step 2-12'!$Z:$Z,MATCH('Step 2-12'!$AH1057,'Step 2-12'!$R:$R,0))</f>
        <v>Email</v>
      </c>
      <c r="AP1057" s="24" t="str">
        <f>INDEX('Step 2-12'!$V:$V,MATCH('Step 2-12'!$AH1057,'Step 2-12'!$R:$R,0))</f>
        <v>Asia-Pacific</v>
      </c>
      <c r="AQ1057" s="24" t="str">
        <f>INDEX('Step 2-12'!$W:$W,MATCH('Step 2-12'!$AH1057,'Step 2-12'!$R:$R,0))</f>
        <v>Tech</v>
      </c>
      <c r="AR1057" s="24" t="str">
        <f>INDEX('Step 2-12'!$X:$X,MATCH('Step 2-12'!$AH1057,'Step 2-12'!$R:$R,0))</f>
        <v>SMBs</v>
      </c>
      <c r="AS1057" s="23" t="str">
        <f>INDEX('Step 2-12'!$AA:$AA,MATCH('Step 2-12'!$AH1057,'Step 2-12'!$R:$R,0))</f>
        <v>Basic</v>
      </c>
      <c r="AT1057" s="23" t="str">
        <f>INDEX('Step 2-12'!$AB:$AB,MATCH('Step 2-12'!$AH1057,'Step 2-12'!$R:$R,0))</f>
        <v>Monthly</v>
      </c>
      <c r="AU1057" s="23" t="str">
        <f>INDEX($J$20:$J$1603,MATCH($AH1057,$B$20:$B$1603,0))</f>
        <v/>
      </c>
    </row>
    <row r="1058" spans="1:47" x14ac:dyDescent="0.25">
      <c r="A1058" t="s">
        <v>1182</v>
      </c>
      <c r="B1058" t="s">
        <v>1179</v>
      </c>
      <c r="C1058" t="s">
        <v>17</v>
      </c>
      <c r="D1058" t="s">
        <v>18</v>
      </c>
      <c r="E1058" s="1">
        <v>45430</v>
      </c>
      <c r="F1058" s="1">
        <v>45451</v>
      </c>
      <c r="G1058" t="s">
        <v>47</v>
      </c>
      <c r="H1058">
        <v>75</v>
      </c>
      <c r="I1058" s="23" t="str">
        <f>IF(AND(E1058&lt;=EOMONTH('Step 1'!$C$7,0),F1058&gt;='Step 1'!$C$7),"Yes","No")</f>
        <v>No</v>
      </c>
      <c r="J1058" s="23" t="str">
        <f>IF(I1058="Yes",IF(COUNTIFS($B$21:$B1058,B1058,$I$21:$I1058,"Yes")=1,"Yes",""),"")</f>
        <v/>
      </c>
      <c r="K1058" s="23" t="str">
        <f>IF(J1058="Yes",IF(COUNTIFS($B:$B,B1058,$F:$F,"&gt;="&amp;'Step 1'!$C$8)&gt;0,"Retained","Churned"),"")</f>
        <v/>
      </c>
      <c r="L1058" s="24">
        <f>_xlfn.MINIFS($E:$E,$B:$B,B1058)</f>
        <v>45337</v>
      </c>
      <c r="M1058" s="24" t="str">
        <f>INDEX($C:$C,MATCH($L1058,$E:$E,0))</f>
        <v>Basic</v>
      </c>
      <c r="N1058" s="24" t="str">
        <f>INDEX($D:$D,MATCH($L1058,$E:$E,0))</f>
        <v>Monthly</v>
      </c>
      <c r="O1058" s="23" t="str">
        <f>INDEX('Step 2-12'!$W:$W,MATCH('Step 2-12'!$B1058,'Step 2-12'!$R:$R,0))</f>
        <v>Healthcare</v>
      </c>
      <c r="P1058" s="23" t="str">
        <f>INDEX('Step 2-12'!$Z:$Z,MATCH('Step 2-12'!$B1058,'Step 2-12'!$R:$R,0))</f>
        <v>Email</v>
      </c>
      <c r="AG1058" t="s">
        <v>2850</v>
      </c>
      <c r="AH1058" t="s">
        <v>71</v>
      </c>
      <c r="AI1058" t="s">
        <v>75</v>
      </c>
      <c r="AJ1058" s="1">
        <v>45116</v>
      </c>
      <c r="AK1058" t="s">
        <v>50</v>
      </c>
      <c r="AL1058" t="s">
        <v>18</v>
      </c>
      <c r="AM1058">
        <v>135</v>
      </c>
      <c r="AN1058">
        <v>110.7</v>
      </c>
      <c r="AO1058" s="24" t="str">
        <f>INDEX('Step 2-12'!$Z:$Z,MATCH('Step 2-12'!$AH1058,'Step 2-12'!$R:$R,0))</f>
        <v>Email</v>
      </c>
      <c r="AP1058" s="24" t="str">
        <f>INDEX('Step 2-12'!$V:$V,MATCH('Step 2-12'!$AH1058,'Step 2-12'!$R:$R,0))</f>
        <v>Asia-Pacific</v>
      </c>
      <c r="AQ1058" s="24" t="str">
        <f>INDEX('Step 2-12'!$W:$W,MATCH('Step 2-12'!$AH1058,'Step 2-12'!$R:$R,0))</f>
        <v>Tech</v>
      </c>
      <c r="AR1058" s="24" t="str">
        <f>INDEX('Step 2-12'!$X:$X,MATCH('Step 2-12'!$AH1058,'Step 2-12'!$R:$R,0))</f>
        <v>SMBs</v>
      </c>
      <c r="AS1058" s="23" t="str">
        <f>INDEX('Step 2-12'!$AA:$AA,MATCH('Step 2-12'!$AH1058,'Step 2-12'!$R:$R,0))</f>
        <v>Basic</v>
      </c>
      <c r="AT1058" s="23" t="str">
        <f>INDEX('Step 2-12'!$AB:$AB,MATCH('Step 2-12'!$AH1058,'Step 2-12'!$R:$R,0))</f>
        <v>Monthly</v>
      </c>
      <c r="AU1058" s="23" t="str">
        <f>INDEX($J$20:$J$1603,MATCH($AH1058,$B$20:$B$1603,0))</f>
        <v/>
      </c>
    </row>
    <row r="1059" spans="1:47" x14ac:dyDescent="0.25">
      <c r="A1059" t="s">
        <v>1183</v>
      </c>
      <c r="B1059" t="s">
        <v>1184</v>
      </c>
      <c r="C1059" t="s">
        <v>17</v>
      </c>
      <c r="D1059" t="s">
        <v>18</v>
      </c>
      <c r="E1059" s="1">
        <v>45290</v>
      </c>
      <c r="F1059" s="1">
        <v>45320</v>
      </c>
      <c r="G1059" t="s">
        <v>19</v>
      </c>
      <c r="H1059">
        <v>75</v>
      </c>
      <c r="I1059" s="23" t="str">
        <f>IF(AND(E1059&lt;=EOMONTH('Step 1'!$C$7,0),F1059&gt;='Step 1'!$C$7),"Yes","No")</f>
        <v>No</v>
      </c>
      <c r="J1059" s="23" t="str">
        <f>IF(I1059="Yes",IF(COUNTIFS($B$21:$B1059,B1059,$I$21:$I1059,"Yes")=1,"Yes",""),"")</f>
        <v/>
      </c>
      <c r="K1059" s="23" t="str">
        <f>IF(J1059="Yes",IF(COUNTIFS($B:$B,B1059,$F:$F,"&gt;="&amp;'Step 1'!$C$8)&gt;0,"Retained","Churned"),"")</f>
        <v/>
      </c>
      <c r="L1059" s="24">
        <f>_xlfn.MINIFS($E:$E,$B:$B,B1059)</f>
        <v>45290</v>
      </c>
      <c r="M1059" s="24" t="str">
        <f>INDEX($C:$C,MATCH($L1059,$E:$E,0))</f>
        <v>Pro</v>
      </c>
      <c r="N1059" s="24" t="str">
        <f>INDEX($D:$D,MATCH($L1059,$E:$E,0))</f>
        <v>Monthly</v>
      </c>
      <c r="O1059" s="23" t="str">
        <f>INDEX('Step 2-12'!$W:$W,MATCH('Step 2-12'!$B1059,'Step 2-12'!$R:$R,0))</f>
        <v>Tech</v>
      </c>
      <c r="P1059" s="23" t="str">
        <f>INDEX('Step 2-12'!$Z:$Z,MATCH('Step 2-12'!$B1059,'Step 2-12'!$R:$R,0))</f>
        <v>Paid Search</v>
      </c>
      <c r="AG1059" t="s">
        <v>2851</v>
      </c>
      <c r="AH1059" t="s">
        <v>71</v>
      </c>
      <c r="AI1059" t="s">
        <v>76</v>
      </c>
      <c r="AJ1059" s="1">
        <v>45147</v>
      </c>
      <c r="AK1059" t="s">
        <v>50</v>
      </c>
      <c r="AL1059" t="s">
        <v>18</v>
      </c>
      <c r="AM1059">
        <v>135</v>
      </c>
      <c r="AN1059">
        <v>110.7</v>
      </c>
      <c r="AO1059" s="24" t="str">
        <f>INDEX('Step 2-12'!$Z:$Z,MATCH('Step 2-12'!$AH1059,'Step 2-12'!$R:$R,0))</f>
        <v>Email</v>
      </c>
      <c r="AP1059" s="24" t="str">
        <f>INDEX('Step 2-12'!$V:$V,MATCH('Step 2-12'!$AH1059,'Step 2-12'!$R:$R,0))</f>
        <v>Asia-Pacific</v>
      </c>
      <c r="AQ1059" s="24" t="str">
        <f>INDEX('Step 2-12'!$W:$W,MATCH('Step 2-12'!$AH1059,'Step 2-12'!$R:$R,0))</f>
        <v>Tech</v>
      </c>
      <c r="AR1059" s="24" t="str">
        <f>INDEX('Step 2-12'!$X:$X,MATCH('Step 2-12'!$AH1059,'Step 2-12'!$R:$R,0))</f>
        <v>SMBs</v>
      </c>
      <c r="AS1059" s="23" t="str">
        <f>INDEX('Step 2-12'!$AA:$AA,MATCH('Step 2-12'!$AH1059,'Step 2-12'!$R:$R,0))</f>
        <v>Basic</v>
      </c>
      <c r="AT1059" s="23" t="str">
        <f>INDEX('Step 2-12'!$AB:$AB,MATCH('Step 2-12'!$AH1059,'Step 2-12'!$R:$R,0))</f>
        <v>Monthly</v>
      </c>
      <c r="AU1059" s="23" t="str">
        <f>INDEX($J$20:$J$1603,MATCH($AH1059,$B$20:$B$1603,0))</f>
        <v/>
      </c>
    </row>
    <row r="1060" spans="1:47" x14ac:dyDescent="0.25">
      <c r="A1060" t="s">
        <v>1185</v>
      </c>
      <c r="B1060" t="s">
        <v>1184</v>
      </c>
      <c r="C1060" t="s">
        <v>17</v>
      </c>
      <c r="D1060" t="s">
        <v>18</v>
      </c>
      <c r="E1060" s="1">
        <v>45321</v>
      </c>
      <c r="F1060" s="1">
        <v>45351</v>
      </c>
      <c r="G1060" t="s">
        <v>19</v>
      </c>
      <c r="H1060">
        <v>75</v>
      </c>
      <c r="I1060" s="23" t="str">
        <f>IF(AND(E1060&lt;=EOMONTH('Step 1'!$C$7,0),F1060&gt;='Step 1'!$C$7),"Yes","No")</f>
        <v>No</v>
      </c>
      <c r="J1060" s="23" t="str">
        <f>IF(I1060="Yes",IF(COUNTIFS($B$21:$B1060,B1060,$I$21:$I1060,"Yes")=1,"Yes",""),"")</f>
        <v/>
      </c>
      <c r="K1060" s="23" t="str">
        <f>IF(J1060="Yes",IF(COUNTIFS($B:$B,B1060,$F:$F,"&gt;="&amp;'Step 1'!$C$8)&gt;0,"Retained","Churned"),"")</f>
        <v/>
      </c>
      <c r="L1060" s="24">
        <f>_xlfn.MINIFS($E:$E,$B:$B,B1060)</f>
        <v>45290</v>
      </c>
      <c r="M1060" s="24" t="str">
        <f>INDEX($C:$C,MATCH($L1060,$E:$E,0))</f>
        <v>Pro</v>
      </c>
      <c r="N1060" s="24" t="str">
        <f>INDEX($D:$D,MATCH($L1060,$E:$E,0))</f>
        <v>Monthly</v>
      </c>
      <c r="O1060" s="23" t="str">
        <f>INDEX('Step 2-12'!$W:$W,MATCH('Step 2-12'!$B1060,'Step 2-12'!$R:$R,0))</f>
        <v>Tech</v>
      </c>
      <c r="P1060" s="23" t="str">
        <f>INDEX('Step 2-12'!$Z:$Z,MATCH('Step 2-12'!$B1060,'Step 2-12'!$R:$R,0))</f>
        <v>Paid Search</v>
      </c>
      <c r="AG1060" t="s">
        <v>2852</v>
      </c>
      <c r="AH1060" t="s">
        <v>71</v>
      </c>
      <c r="AI1060" t="s">
        <v>77</v>
      </c>
      <c r="AJ1060" s="1">
        <v>45178</v>
      </c>
      <c r="AK1060" t="s">
        <v>50</v>
      </c>
      <c r="AL1060" t="s">
        <v>18</v>
      </c>
      <c r="AM1060">
        <v>135</v>
      </c>
      <c r="AN1060">
        <v>110.7</v>
      </c>
      <c r="AO1060" s="24" t="str">
        <f>INDEX('Step 2-12'!$Z:$Z,MATCH('Step 2-12'!$AH1060,'Step 2-12'!$R:$R,0))</f>
        <v>Email</v>
      </c>
      <c r="AP1060" s="24" t="str">
        <f>INDEX('Step 2-12'!$V:$V,MATCH('Step 2-12'!$AH1060,'Step 2-12'!$R:$R,0))</f>
        <v>Asia-Pacific</v>
      </c>
      <c r="AQ1060" s="24" t="str">
        <f>INDEX('Step 2-12'!$W:$W,MATCH('Step 2-12'!$AH1060,'Step 2-12'!$R:$R,0))</f>
        <v>Tech</v>
      </c>
      <c r="AR1060" s="24" t="str">
        <f>INDEX('Step 2-12'!$X:$X,MATCH('Step 2-12'!$AH1060,'Step 2-12'!$R:$R,0))</f>
        <v>SMBs</v>
      </c>
      <c r="AS1060" s="23" t="str">
        <f>INDEX('Step 2-12'!$AA:$AA,MATCH('Step 2-12'!$AH1060,'Step 2-12'!$R:$R,0))</f>
        <v>Basic</v>
      </c>
      <c r="AT1060" s="23" t="str">
        <f>INDEX('Step 2-12'!$AB:$AB,MATCH('Step 2-12'!$AH1060,'Step 2-12'!$R:$R,0))</f>
        <v>Monthly</v>
      </c>
      <c r="AU1060" s="23" t="str">
        <f>INDEX($J$20:$J$1603,MATCH($AH1060,$B$20:$B$1603,0))</f>
        <v/>
      </c>
    </row>
    <row r="1061" spans="1:47" x14ac:dyDescent="0.25">
      <c r="A1061" t="s">
        <v>1186</v>
      </c>
      <c r="B1061" t="s">
        <v>1184</v>
      </c>
      <c r="C1061" t="s">
        <v>17</v>
      </c>
      <c r="D1061" t="s">
        <v>18</v>
      </c>
      <c r="E1061" s="1">
        <v>45352</v>
      </c>
      <c r="F1061" s="1">
        <v>45382</v>
      </c>
      <c r="G1061" t="s">
        <v>19</v>
      </c>
      <c r="H1061">
        <v>75</v>
      </c>
      <c r="I1061" s="23" t="str">
        <f>IF(AND(E1061&lt;=EOMONTH('Step 1'!$C$7,0),F1061&gt;='Step 1'!$C$7),"Yes","No")</f>
        <v>No</v>
      </c>
      <c r="J1061" s="23" t="str">
        <f>IF(I1061="Yes",IF(COUNTIFS($B$21:$B1061,B1061,$I$21:$I1061,"Yes")=1,"Yes",""),"")</f>
        <v/>
      </c>
      <c r="K1061" s="23" t="str">
        <f>IF(J1061="Yes",IF(COUNTIFS($B:$B,B1061,$F:$F,"&gt;="&amp;'Step 1'!$C$8)&gt;0,"Retained","Churned"),"")</f>
        <v/>
      </c>
      <c r="L1061" s="24">
        <f>_xlfn.MINIFS($E:$E,$B:$B,B1061)</f>
        <v>45290</v>
      </c>
      <c r="M1061" s="24" t="str">
        <f>INDEX($C:$C,MATCH($L1061,$E:$E,0))</f>
        <v>Pro</v>
      </c>
      <c r="N1061" s="24" t="str">
        <f>INDEX($D:$D,MATCH($L1061,$E:$E,0))</f>
        <v>Monthly</v>
      </c>
      <c r="O1061" s="23" t="str">
        <f>INDEX('Step 2-12'!$W:$W,MATCH('Step 2-12'!$B1061,'Step 2-12'!$R:$R,0))</f>
        <v>Tech</v>
      </c>
      <c r="P1061" s="23" t="str">
        <f>INDEX('Step 2-12'!$Z:$Z,MATCH('Step 2-12'!$B1061,'Step 2-12'!$R:$R,0))</f>
        <v>Paid Search</v>
      </c>
      <c r="AG1061" t="s">
        <v>2853</v>
      </c>
      <c r="AH1061" t="s">
        <v>71</v>
      </c>
      <c r="AI1061" t="s">
        <v>77</v>
      </c>
      <c r="AJ1061" s="1">
        <v>45208</v>
      </c>
      <c r="AK1061" t="s">
        <v>50</v>
      </c>
      <c r="AL1061" t="s">
        <v>18</v>
      </c>
      <c r="AM1061">
        <v>135</v>
      </c>
      <c r="AN1061">
        <v>110.7</v>
      </c>
      <c r="AO1061" s="24" t="str">
        <f>INDEX('Step 2-12'!$Z:$Z,MATCH('Step 2-12'!$AH1061,'Step 2-12'!$R:$R,0))</f>
        <v>Email</v>
      </c>
      <c r="AP1061" s="24" t="str">
        <f>INDEX('Step 2-12'!$V:$V,MATCH('Step 2-12'!$AH1061,'Step 2-12'!$R:$R,0))</f>
        <v>Asia-Pacific</v>
      </c>
      <c r="AQ1061" s="24" t="str">
        <f>INDEX('Step 2-12'!$W:$W,MATCH('Step 2-12'!$AH1061,'Step 2-12'!$R:$R,0))</f>
        <v>Tech</v>
      </c>
      <c r="AR1061" s="24" t="str">
        <f>INDEX('Step 2-12'!$X:$X,MATCH('Step 2-12'!$AH1061,'Step 2-12'!$R:$R,0))</f>
        <v>SMBs</v>
      </c>
      <c r="AS1061" s="23" t="str">
        <f>INDEX('Step 2-12'!$AA:$AA,MATCH('Step 2-12'!$AH1061,'Step 2-12'!$R:$R,0))</f>
        <v>Basic</v>
      </c>
      <c r="AT1061" s="23" t="str">
        <f>INDEX('Step 2-12'!$AB:$AB,MATCH('Step 2-12'!$AH1061,'Step 2-12'!$R:$R,0))</f>
        <v>Monthly</v>
      </c>
      <c r="AU1061" s="23" t="str">
        <f>INDEX($J$20:$J$1603,MATCH($AH1061,$B$20:$B$1603,0))</f>
        <v/>
      </c>
    </row>
    <row r="1062" spans="1:47" x14ac:dyDescent="0.25">
      <c r="A1062" t="s">
        <v>1187</v>
      </c>
      <c r="B1062" t="s">
        <v>1184</v>
      </c>
      <c r="C1062" t="s">
        <v>17</v>
      </c>
      <c r="D1062" t="s">
        <v>18</v>
      </c>
      <c r="E1062" s="1">
        <v>45383</v>
      </c>
      <c r="F1062" s="1">
        <v>45413</v>
      </c>
      <c r="G1062" t="s">
        <v>19</v>
      </c>
      <c r="H1062">
        <v>75</v>
      </c>
      <c r="I1062" s="23" t="str">
        <f>IF(AND(E1062&lt;=EOMONTH('Step 1'!$C$7,0),F1062&gt;='Step 1'!$C$7),"Yes","No")</f>
        <v>No</v>
      </c>
      <c r="J1062" s="23" t="str">
        <f>IF(I1062="Yes",IF(COUNTIFS($B$21:$B1062,B1062,$I$21:$I1062,"Yes")=1,"Yes",""),"")</f>
        <v/>
      </c>
      <c r="K1062" s="23" t="str">
        <f>IF(J1062="Yes",IF(COUNTIFS($B:$B,B1062,$F:$F,"&gt;="&amp;'Step 1'!$C$8)&gt;0,"Retained","Churned"),"")</f>
        <v/>
      </c>
      <c r="L1062" s="24">
        <f>_xlfn.MINIFS($E:$E,$B:$B,B1062)</f>
        <v>45290</v>
      </c>
      <c r="M1062" s="24" t="str">
        <f>INDEX($C:$C,MATCH($L1062,$E:$E,0))</f>
        <v>Pro</v>
      </c>
      <c r="N1062" s="24" t="str">
        <f>INDEX($D:$D,MATCH($L1062,$E:$E,0))</f>
        <v>Monthly</v>
      </c>
      <c r="O1062" s="23" t="str">
        <f>INDEX('Step 2-12'!$W:$W,MATCH('Step 2-12'!$B1062,'Step 2-12'!$R:$R,0))</f>
        <v>Tech</v>
      </c>
      <c r="P1062" s="23" t="str">
        <f>INDEX('Step 2-12'!$Z:$Z,MATCH('Step 2-12'!$B1062,'Step 2-12'!$R:$R,0))</f>
        <v>Paid Search</v>
      </c>
      <c r="AG1062" t="s">
        <v>2854</v>
      </c>
      <c r="AH1062" t="s">
        <v>71</v>
      </c>
      <c r="AI1062" t="s">
        <v>78</v>
      </c>
      <c r="AJ1062" s="1">
        <v>45209</v>
      </c>
      <c r="AK1062" t="s">
        <v>50</v>
      </c>
      <c r="AL1062" t="s">
        <v>18</v>
      </c>
      <c r="AM1062">
        <v>135</v>
      </c>
      <c r="AN1062">
        <v>110.7</v>
      </c>
      <c r="AO1062" s="24" t="str">
        <f>INDEX('Step 2-12'!$Z:$Z,MATCH('Step 2-12'!$AH1062,'Step 2-12'!$R:$R,0))</f>
        <v>Email</v>
      </c>
      <c r="AP1062" s="24" t="str">
        <f>INDEX('Step 2-12'!$V:$V,MATCH('Step 2-12'!$AH1062,'Step 2-12'!$R:$R,0))</f>
        <v>Asia-Pacific</v>
      </c>
      <c r="AQ1062" s="24" t="str">
        <f>INDEX('Step 2-12'!$W:$W,MATCH('Step 2-12'!$AH1062,'Step 2-12'!$R:$R,0))</f>
        <v>Tech</v>
      </c>
      <c r="AR1062" s="24" t="str">
        <f>INDEX('Step 2-12'!$X:$X,MATCH('Step 2-12'!$AH1062,'Step 2-12'!$R:$R,0))</f>
        <v>SMBs</v>
      </c>
      <c r="AS1062" s="23" t="str">
        <f>INDEX('Step 2-12'!$AA:$AA,MATCH('Step 2-12'!$AH1062,'Step 2-12'!$R:$R,0))</f>
        <v>Basic</v>
      </c>
      <c r="AT1062" s="23" t="str">
        <f>INDEX('Step 2-12'!$AB:$AB,MATCH('Step 2-12'!$AH1062,'Step 2-12'!$R:$R,0))</f>
        <v>Monthly</v>
      </c>
      <c r="AU1062" s="23" t="str">
        <f>INDEX($J$20:$J$1603,MATCH($AH1062,$B$20:$B$1603,0))</f>
        <v/>
      </c>
    </row>
    <row r="1063" spans="1:47" x14ac:dyDescent="0.25">
      <c r="A1063" t="s">
        <v>1188</v>
      </c>
      <c r="B1063" t="s">
        <v>1184</v>
      </c>
      <c r="C1063" t="s">
        <v>17</v>
      </c>
      <c r="D1063" t="s">
        <v>18</v>
      </c>
      <c r="E1063" s="1">
        <v>45414</v>
      </c>
      <c r="F1063" s="1">
        <v>45444</v>
      </c>
      <c r="G1063" t="s">
        <v>73</v>
      </c>
      <c r="H1063">
        <v>75</v>
      </c>
      <c r="I1063" s="23" t="str">
        <f>IF(AND(E1063&lt;=EOMONTH('Step 1'!$C$7,0),F1063&gt;='Step 1'!$C$7),"Yes","No")</f>
        <v>No</v>
      </c>
      <c r="J1063" s="23" t="str">
        <f>IF(I1063="Yes",IF(COUNTIFS($B$21:$B1063,B1063,$I$21:$I1063,"Yes")=1,"Yes",""),"")</f>
        <v/>
      </c>
      <c r="K1063" s="23" t="str">
        <f>IF(J1063="Yes",IF(COUNTIFS($B:$B,B1063,$F:$F,"&gt;="&amp;'Step 1'!$C$8)&gt;0,"Retained","Churned"),"")</f>
        <v/>
      </c>
      <c r="L1063" s="24">
        <f>_xlfn.MINIFS($E:$E,$B:$B,B1063)</f>
        <v>45290</v>
      </c>
      <c r="M1063" s="24" t="str">
        <f>INDEX($C:$C,MATCH($L1063,$E:$E,0))</f>
        <v>Pro</v>
      </c>
      <c r="N1063" s="24" t="str">
        <f>INDEX($D:$D,MATCH($L1063,$E:$E,0))</f>
        <v>Monthly</v>
      </c>
      <c r="O1063" s="23" t="str">
        <f>INDEX('Step 2-12'!$W:$W,MATCH('Step 2-12'!$B1063,'Step 2-12'!$R:$R,0))</f>
        <v>Tech</v>
      </c>
      <c r="P1063" s="23" t="str">
        <f>INDEX('Step 2-12'!$Z:$Z,MATCH('Step 2-12'!$B1063,'Step 2-12'!$R:$R,0))</f>
        <v>Paid Search</v>
      </c>
      <c r="AG1063" t="s">
        <v>2855</v>
      </c>
      <c r="AH1063" t="s">
        <v>71</v>
      </c>
      <c r="AI1063" t="s">
        <v>79</v>
      </c>
      <c r="AJ1063" s="1">
        <v>45240</v>
      </c>
      <c r="AK1063" t="s">
        <v>50</v>
      </c>
      <c r="AL1063" t="s">
        <v>18</v>
      </c>
      <c r="AM1063">
        <v>135</v>
      </c>
      <c r="AN1063">
        <v>110.7</v>
      </c>
      <c r="AO1063" s="24" t="str">
        <f>INDEX('Step 2-12'!$Z:$Z,MATCH('Step 2-12'!$AH1063,'Step 2-12'!$R:$R,0))</f>
        <v>Email</v>
      </c>
      <c r="AP1063" s="24" t="str">
        <f>INDEX('Step 2-12'!$V:$V,MATCH('Step 2-12'!$AH1063,'Step 2-12'!$R:$R,0))</f>
        <v>Asia-Pacific</v>
      </c>
      <c r="AQ1063" s="24" t="str">
        <f>INDEX('Step 2-12'!$W:$W,MATCH('Step 2-12'!$AH1063,'Step 2-12'!$R:$R,0))</f>
        <v>Tech</v>
      </c>
      <c r="AR1063" s="24" t="str">
        <f>INDEX('Step 2-12'!$X:$X,MATCH('Step 2-12'!$AH1063,'Step 2-12'!$R:$R,0))</f>
        <v>SMBs</v>
      </c>
      <c r="AS1063" s="23" t="str">
        <f>INDEX('Step 2-12'!$AA:$AA,MATCH('Step 2-12'!$AH1063,'Step 2-12'!$R:$R,0))</f>
        <v>Basic</v>
      </c>
      <c r="AT1063" s="23" t="str">
        <f>INDEX('Step 2-12'!$AB:$AB,MATCH('Step 2-12'!$AH1063,'Step 2-12'!$R:$R,0))</f>
        <v>Monthly</v>
      </c>
      <c r="AU1063" s="23" t="str">
        <f>INDEX($J$20:$J$1603,MATCH($AH1063,$B$20:$B$1603,0))</f>
        <v/>
      </c>
    </row>
    <row r="1064" spans="1:47" x14ac:dyDescent="0.25">
      <c r="A1064" t="s">
        <v>1189</v>
      </c>
      <c r="B1064" t="s">
        <v>1184</v>
      </c>
      <c r="C1064" t="s">
        <v>50</v>
      </c>
      <c r="D1064" t="s">
        <v>18</v>
      </c>
      <c r="E1064" s="1">
        <v>45445</v>
      </c>
      <c r="F1064" s="1">
        <v>45475</v>
      </c>
      <c r="G1064" t="s">
        <v>19</v>
      </c>
      <c r="H1064">
        <v>135</v>
      </c>
      <c r="I1064" s="23" t="str">
        <f>IF(AND(E1064&lt;=EOMONTH('Step 1'!$C$7,0),F1064&gt;='Step 1'!$C$7),"Yes","No")</f>
        <v>No</v>
      </c>
      <c r="J1064" s="23" t="str">
        <f>IF(I1064="Yes",IF(COUNTIFS($B$21:$B1064,B1064,$I$21:$I1064,"Yes")=1,"Yes",""),"")</f>
        <v/>
      </c>
      <c r="K1064" s="23" t="str">
        <f>IF(J1064="Yes",IF(COUNTIFS($B:$B,B1064,$F:$F,"&gt;="&amp;'Step 1'!$C$8)&gt;0,"Retained","Churned"),"")</f>
        <v/>
      </c>
      <c r="L1064" s="24">
        <f>_xlfn.MINIFS($E:$E,$B:$B,B1064)</f>
        <v>45290</v>
      </c>
      <c r="M1064" s="24" t="str">
        <f>INDEX($C:$C,MATCH($L1064,$E:$E,0))</f>
        <v>Pro</v>
      </c>
      <c r="N1064" s="24" t="str">
        <f>INDEX($D:$D,MATCH($L1064,$E:$E,0))</f>
        <v>Monthly</v>
      </c>
      <c r="O1064" s="23" t="str">
        <f>INDEX('Step 2-12'!$W:$W,MATCH('Step 2-12'!$B1064,'Step 2-12'!$R:$R,0))</f>
        <v>Tech</v>
      </c>
      <c r="P1064" s="23" t="str">
        <f>INDEX('Step 2-12'!$Z:$Z,MATCH('Step 2-12'!$B1064,'Step 2-12'!$R:$R,0))</f>
        <v>Paid Search</v>
      </c>
      <c r="AG1064" t="s">
        <v>2856</v>
      </c>
      <c r="AH1064" t="s">
        <v>71</v>
      </c>
      <c r="AI1064" t="s">
        <v>79</v>
      </c>
      <c r="AJ1064" s="1">
        <v>45270</v>
      </c>
      <c r="AK1064" t="s">
        <v>50</v>
      </c>
      <c r="AL1064" t="s">
        <v>18</v>
      </c>
      <c r="AM1064">
        <v>135</v>
      </c>
      <c r="AN1064">
        <v>110.7</v>
      </c>
      <c r="AO1064" s="24" t="str">
        <f>INDEX('Step 2-12'!$Z:$Z,MATCH('Step 2-12'!$AH1064,'Step 2-12'!$R:$R,0))</f>
        <v>Email</v>
      </c>
      <c r="AP1064" s="24" t="str">
        <f>INDEX('Step 2-12'!$V:$V,MATCH('Step 2-12'!$AH1064,'Step 2-12'!$R:$R,0))</f>
        <v>Asia-Pacific</v>
      </c>
      <c r="AQ1064" s="24" t="str">
        <f>INDEX('Step 2-12'!$W:$W,MATCH('Step 2-12'!$AH1064,'Step 2-12'!$R:$R,0))</f>
        <v>Tech</v>
      </c>
      <c r="AR1064" s="24" t="str">
        <f>INDEX('Step 2-12'!$X:$X,MATCH('Step 2-12'!$AH1064,'Step 2-12'!$R:$R,0))</f>
        <v>SMBs</v>
      </c>
      <c r="AS1064" s="23" t="str">
        <f>INDEX('Step 2-12'!$AA:$AA,MATCH('Step 2-12'!$AH1064,'Step 2-12'!$R:$R,0))</f>
        <v>Basic</v>
      </c>
      <c r="AT1064" s="23" t="str">
        <f>INDEX('Step 2-12'!$AB:$AB,MATCH('Step 2-12'!$AH1064,'Step 2-12'!$R:$R,0))</f>
        <v>Monthly</v>
      </c>
      <c r="AU1064" s="23" t="str">
        <f>INDEX($J$20:$J$1603,MATCH($AH1064,$B$20:$B$1603,0))</f>
        <v/>
      </c>
    </row>
    <row r="1065" spans="1:47" x14ac:dyDescent="0.25">
      <c r="A1065" t="s">
        <v>1190</v>
      </c>
      <c r="B1065" t="s">
        <v>1184</v>
      </c>
      <c r="C1065" t="s">
        <v>50</v>
      </c>
      <c r="D1065" t="s">
        <v>18</v>
      </c>
      <c r="E1065" s="1">
        <v>45476</v>
      </c>
      <c r="F1065" s="1">
        <v>45506</v>
      </c>
      <c r="G1065" t="s">
        <v>19</v>
      </c>
      <c r="H1065">
        <v>135</v>
      </c>
      <c r="I1065" s="23" t="str">
        <f>IF(AND(E1065&lt;=EOMONTH('Step 1'!$C$7,0),F1065&gt;='Step 1'!$C$7),"Yes","No")</f>
        <v>No</v>
      </c>
      <c r="J1065" s="23" t="str">
        <f>IF(I1065="Yes",IF(COUNTIFS($B$21:$B1065,B1065,$I$21:$I1065,"Yes")=1,"Yes",""),"")</f>
        <v/>
      </c>
      <c r="K1065" s="23" t="str">
        <f>IF(J1065="Yes",IF(COUNTIFS($B:$B,B1065,$F:$F,"&gt;="&amp;'Step 1'!$C$8)&gt;0,"Retained","Churned"),"")</f>
        <v/>
      </c>
      <c r="L1065" s="24">
        <f>_xlfn.MINIFS($E:$E,$B:$B,B1065)</f>
        <v>45290</v>
      </c>
      <c r="M1065" s="24" t="str">
        <f>INDEX($C:$C,MATCH($L1065,$E:$E,0))</f>
        <v>Pro</v>
      </c>
      <c r="N1065" s="24" t="str">
        <f>INDEX($D:$D,MATCH($L1065,$E:$E,0))</f>
        <v>Monthly</v>
      </c>
      <c r="O1065" s="23" t="str">
        <f>INDEX('Step 2-12'!$W:$W,MATCH('Step 2-12'!$B1065,'Step 2-12'!$R:$R,0))</f>
        <v>Tech</v>
      </c>
      <c r="P1065" s="23" t="str">
        <f>INDEX('Step 2-12'!$Z:$Z,MATCH('Step 2-12'!$B1065,'Step 2-12'!$R:$R,0))</f>
        <v>Paid Search</v>
      </c>
      <c r="AG1065" t="s">
        <v>2857</v>
      </c>
      <c r="AH1065" t="s">
        <v>71</v>
      </c>
      <c r="AI1065" t="s">
        <v>80</v>
      </c>
      <c r="AJ1065" s="1">
        <v>45271</v>
      </c>
      <c r="AK1065" t="s">
        <v>50</v>
      </c>
      <c r="AL1065" t="s">
        <v>18</v>
      </c>
      <c r="AM1065">
        <v>135</v>
      </c>
      <c r="AN1065">
        <v>110.7</v>
      </c>
      <c r="AO1065" s="24" t="str">
        <f>INDEX('Step 2-12'!$Z:$Z,MATCH('Step 2-12'!$AH1065,'Step 2-12'!$R:$R,0))</f>
        <v>Email</v>
      </c>
      <c r="AP1065" s="24" t="str">
        <f>INDEX('Step 2-12'!$V:$V,MATCH('Step 2-12'!$AH1065,'Step 2-12'!$R:$R,0))</f>
        <v>Asia-Pacific</v>
      </c>
      <c r="AQ1065" s="24" t="str">
        <f>INDEX('Step 2-12'!$W:$W,MATCH('Step 2-12'!$AH1065,'Step 2-12'!$R:$R,0))</f>
        <v>Tech</v>
      </c>
      <c r="AR1065" s="24" t="str">
        <f>INDEX('Step 2-12'!$X:$X,MATCH('Step 2-12'!$AH1065,'Step 2-12'!$R:$R,0))</f>
        <v>SMBs</v>
      </c>
      <c r="AS1065" s="23" t="str">
        <f>INDEX('Step 2-12'!$AA:$AA,MATCH('Step 2-12'!$AH1065,'Step 2-12'!$R:$R,0))</f>
        <v>Basic</v>
      </c>
      <c r="AT1065" s="23" t="str">
        <f>INDEX('Step 2-12'!$AB:$AB,MATCH('Step 2-12'!$AH1065,'Step 2-12'!$R:$R,0))</f>
        <v>Monthly</v>
      </c>
      <c r="AU1065" s="23" t="str">
        <f>INDEX($J$20:$J$1603,MATCH($AH1065,$B$20:$B$1603,0))</f>
        <v/>
      </c>
    </row>
    <row r="1066" spans="1:47" x14ac:dyDescent="0.25">
      <c r="A1066" t="s">
        <v>1191</v>
      </c>
      <c r="B1066" t="s">
        <v>1184</v>
      </c>
      <c r="C1066" t="s">
        <v>50</v>
      </c>
      <c r="D1066" t="s">
        <v>18</v>
      </c>
      <c r="E1066" s="1">
        <v>45507</v>
      </c>
      <c r="F1066" s="1">
        <v>45537</v>
      </c>
      <c r="G1066" t="s">
        <v>19</v>
      </c>
      <c r="H1066">
        <v>135</v>
      </c>
      <c r="I1066" s="23" t="str">
        <f>IF(AND(E1066&lt;=EOMONTH('Step 1'!$C$7,0),F1066&gt;='Step 1'!$C$7),"Yes","No")</f>
        <v>No</v>
      </c>
      <c r="J1066" s="23" t="str">
        <f>IF(I1066="Yes",IF(COUNTIFS($B$21:$B1066,B1066,$I$21:$I1066,"Yes")=1,"Yes",""),"")</f>
        <v/>
      </c>
      <c r="K1066" s="23" t="str">
        <f>IF(J1066="Yes",IF(COUNTIFS($B:$B,B1066,$F:$F,"&gt;="&amp;'Step 1'!$C$8)&gt;0,"Retained","Churned"),"")</f>
        <v/>
      </c>
      <c r="L1066" s="24">
        <f>_xlfn.MINIFS($E:$E,$B:$B,B1066)</f>
        <v>45290</v>
      </c>
      <c r="M1066" s="24" t="str">
        <f>INDEX($C:$C,MATCH($L1066,$E:$E,0))</f>
        <v>Pro</v>
      </c>
      <c r="N1066" s="24" t="str">
        <f>INDEX($D:$D,MATCH($L1066,$E:$E,0))</f>
        <v>Monthly</v>
      </c>
      <c r="O1066" s="23" t="str">
        <f>INDEX('Step 2-12'!$W:$W,MATCH('Step 2-12'!$B1066,'Step 2-12'!$R:$R,0))</f>
        <v>Tech</v>
      </c>
      <c r="P1066" s="23" t="str">
        <f>INDEX('Step 2-12'!$Z:$Z,MATCH('Step 2-12'!$B1066,'Step 2-12'!$R:$R,0))</f>
        <v>Paid Search</v>
      </c>
      <c r="AG1066" t="s">
        <v>2858</v>
      </c>
      <c r="AH1066" t="s">
        <v>71</v>
      </c>
      <c r="AI1066" t="s">
        <v>81</v>
      </c>
      <c r="AJ1066" s="1">
        <v>45302</v>
      </c>
      <c r="AK1066" t="s">
        <v>50</v>
      </c>
      <c r="AL1066" t="s">
        <v>18</v>
      </c>
      <c r="AM1066">
        <v>135</v>
      </c>
      <c r="AN1066">
        <v>110.7</v>
      </c>
      <c r="AO1066" s="24" t="str">
        <f>INDEX('Step 2-12'!$Z:$Z,MATCH('Step 2-12'!$AH1066,'Step 2-12'!$R:$R,0))</f>
        <v>Email</v>
      </c>
      <c r="AP1066" s="24" t="str">
        <f>INDEX('Step 2-12'!$V:$V,MATCH('Step 2-12'!$AH1066,'Step 2-12'!$R:$R,0))</f>
        <v>Asia-Pacific</v>
      </c>
      <c r="AQ1066" s="24" t="str">
        <f>INDEX('Step 2-12'!$W:$W,MATCH('Step 2-12'!$AH1066,'Step 2-12'!$R:$R,0))</f>
        <v>Tech</v>
      </c>
      <c r="AR1066" s="24" t="str">
        <f>INDEX('Step 2-12'!$X:$X,MATCH('Step 2-12'!$AH1066,'Step 2-12'!$R:$R,0))</f>
        <v>SMBs</v>
      </c>
      <c r="AS1066" s="23" t="str">
        <f>INDEX('Step 2-12'!$AA:$AA,MATCH('Step 2-12'!$AH1066,'Step 2-12'!$R:$R,0))</f>
        <v>Basic</v>
      </c>
      <c r="AT1066" s="23" t="str">
        <f>INDEX('Step 2-12'!$AB:$AB,MATCH('Step 2-12'!$AH1066,'Step 2-12'!$R:$R,0))</f>
        <v>Monthly</v>
      </c>
      <c r="AU1066" s="23" t="str">
        <f>INDEX($J$20:$J$1603,MATCH($AH1066,$B$20:$B$1603,0))</f>
        <v/>
      </c>
    </row>
    <row r="1067" spans="1:47" x14ac:dyDescent="0.25">
      <c r="A1067" t="s">
        <v>1192</v>
      </c>
      <c r="B1067" t="s">
        <v>1184</v>
      </c>
      <c r="C1067" t="s">
        <v>50</v>
      </c>
      <c r="D1067" t="s">
        <v>18</v>
      </c>
      <c r="E1067" s="1">
        <v>45538</v>
      </c>
      <c r="F1067" s="1">
        <v>45568</v>
      </c>
      <c r="G1067" t="s">
        <v>19</v>
      </c>
      <c r="H1067">
        <v>135</v>
      </c>
      <c r="I1067" s="23" t="str">
        <f>IF(AND(E1067&lt;=EOMONTH('Step 1'!$C$7,0),F1067&gt;='Step 1'!$C$7),"Yes","No")</f>
        <v>No</v>
      </c>
      <c r="J1067" s="23" t="str">
        <f>IF(I1067="Yes",IF(COUNTIFS($B$21:$B1067,B1067,$I$21:$I1067,"Yes")=1,"Yes",""),"")</f>
        <v/>
      </c>
      <c r="K1067" s="23" t="str">
        <f>IF(J1067="Yes",IF(COUNTIFS($B:$B,B1067,$F:$F,"&gt;="&amp;'Step 1'!$C$8)&gt;0,"Retained","Churned"),"")</f>
        <v/>
      </c>
      <c r="L1067" s="24">
        <f>_xlfn.MINIFS($E:$E,$B:$B,B1067)</f>
        <v>45290</v>
      </c>
      <c r="M1067" s="24" t="str">
        <f>INDEX($C:$C,MATCH($L1067,$E:$E,0))</f>
        <v>Pro</v>
      </c>
      <c r="N1067" s="24" t="str">
        <f>INDEX($D:$D,MATCH($L1067,$E:$E,0))</f>
        <v>Monthly</v>
      </c>
      <c r="O1067" s="23" t="str">
        <f>INDEX('Step 2-12'!$W:$W,MATCH('Step 2-12'!$B1067,'Step 2-12'!$R:$R,0))</f>
        <v>Tech</v>
      </c>
      <c r="P1067" s="23" t="str">
        <f>INDEX('Step 2-12'!$Z:$Z,MATCH('Step 2-12'!$B1067,'Step 2-12'!$R:$R,0))</f>
        <v>Paid Search</v>
      </c>
      <c r="AG1067" t="s">
        <v>2859</v>
      </c>
      <c r="AH1067" t="s">
        <v>71</v>
      </c>
      <c r="AI1067" t="s">
        <v>82</v>
      </c>
      <c r="AJ1067" s="1">
        <v>45333</v>
      </c>
      <c r="AK1067" t="s">
        <v>50</v>
      </c>
      <c r="AL1067" t="s">
        <v>18</v>
      </c>
      <c r="AM1067">
        <v>135</v>
      </c>
      <c r="AN1067">
        <v>110.7</v>
      </c>
      <c r="AO1067" s="24" t="str">
        <f>INDEX('Step 2-12'!$Z:$Z,MATCH('Step 2-12'!$AH1067,'Step 2-12'!$R:$R,0))</f>
        <v>Email</v>
      </c>
      <c r="AP1067" s="24" t="str">
        <f>INDEX('Step 2-12'!$V:$V,MATCH('Step 2-12'!$AH1067,'Step 2-12'!$R:$R,0))</f>
        <v>Asia-Pacific</v>
      </c>
      <c r="AQ1067" s="24" t="str">
        <f>INDEX('Step 2-12'!$W:$W,MATCH('Step 2-12'!$AH1067,'Step 2-12'!$R:$R,0))</f>
        <v>Tech</v>
      </c>
      <c r="AR1067" s="24" t="str">
        <f>INDEX('Step 2-12'!$X:$X,MATCH('Step 2-12'!$AH1067,'Step 2-12'!$R:$R,0))</f>
        <v>SMBs</v>
      </c>
      <c r="AS1067" s="23" t="str">
        <f>INDEX('Step 2-12'!$AA:$AA,MATCH('Step 2-12'!$AH1067,'Step 2-12'!$R:$R,0))</f>
        <v>Basic</v>
      </c>
      <c r="AT1067" s="23" t="str">
        <f>INDEX('Step 2-12'!$AB:$AB,MATCH('Step 2-12'!$AH1067,'Step 2-12'!$R:$R,0))</f>
        <v>Monthly</v>
      </c>
      <c r="AU1067" s="23" t="str">
        <f>INDEX($J$20:$J$1603,MATCH($AH1067,$B$20:$B$1603,0))</f>
        <v/>
      </c>
    </row>
    <row r="1068" spans="1:47" x14ac:dyDescent="0.25">
      <c r="A1068" t="s">
        <v>1193</v>
      </c>
      <c r="B1068" t="s">
        <v>1184</v>
      </c>
      <c r="C1068" t="s">
        <v>50</v>
      </c>
      <c r="D1068" t="s">
        <v>18</v>
      </c>
      <c r="E1068" s="1">
        <v>45569</v>
      </c>
      <c r="F1068" s="1">
        <v>45599</v>
      </c>
      <c r="G1068" t="s">
        <v>19</v>
      </c>
      <c r="H1068">
        <v>135</v>
      </c>
      <c r="I1068" s="23" t="str">
        <f>IF(AND(E1068&lt;=EOMONTH('Step 1'!$C$7,0),F1068&gt;='Step 1'!$C$7),"Yes","No")</f>
        <v>No</v>
      </c>
      <c r="J1068" s="23" t="str">
        <f>IF(I1068="Yes",IF(COUNTIFS($B$21:$B1068,B1068,$I$21:$I1068,"Yes")=1,"Yes",""),"")</f>
        <v/>
      </c>
      <c r="K1068" s="23" t="str">
        <f>IF(J1068="Yes",IF(COUNTIFS($B:$B,B1068,$F:$F,"&gt;="&amp;'Step 1'!$C$8)&gt;0,"Retained","Churned"),"")</f>
        <v/>
      </c>
      <c r="L1068" s="24">
        <f>_xlfn.MINIFS($E:$E,$B:$B,B1068)</f>
        <v>45290</v>
      </c>
      <c r="M1068" s="24" t="str">
        <f>INDEX($C:$C,MATCH($L1068,$E:$E,0))</f>
        <v>Pro</v>
      </c>
      <c r="N1068" s="24" t="str">
        <f>INDEX($D:$D,MATCH($L1068,$E:$E,0))</f>
        <v>Monthly</v>
      </c>
      <c r="O1068" s="23" t="str">
        <f>INDEX('Step 2-12'!$W:$W,MATCH('Step 2-12'!$B1068,'Step 2-12'!$R:$R,0))</f>
        <v>Tech</v>
      </c>
      <c r="P1068" s="23" t="str">
        <f>INDEX('Step 2-12'!$Z:$Z,MATCH('Step 2-12'!$B1068,'Step 2-12'!$R:$R,0))</f>
        <v>Paid Search</v>
      </c>
      <c r="AG1068" t="s">
        <v>2860</v>
      </c>
      <c r="AH1068" t="s">
        <v>71</v>
      </c>
      <c r="AI1068" t="s">
        <v>82</v>
      </c>
      <c r="AJ1068" s="1">
        <v>45362</v>
      </c>
      <c r="AK1068" t="s">
        <v>50</v>
      </c>
      <c r="AL1068" t="s">
        <v>18</v>
      </c>
      <c r="AM1068">
        <v>135</v>
      </c>
      <c r="AN1068">
        <v>110.7</v>
      </c>
      <c r="AO1068" s="24" t="str">
        <f>INDEX('Step 2-12'!$Z:$Z,MATCH('Step 2-12'!$AH1068,'Step 2-12'!$R:$R,0))</f>
        <v>Email</v>
      </c>
      <c r="AP1068" s="24" t="str">
        <f>INDEX('Step 2-12'!$V:$V,MATCH('Step 2-12'!$AH1068,'Step 2-12'!$R:$R,0))</f>
        <v>Asia-Pacific</v>
      </c>
      <c r="AQ1068" s="24" t="str">
        <f>INDEX('Step 2-12'!$W:$W,MATCH('Step 2-12'!$AH1068,'Step 2-12'!$R:$R,0))</f>
        <v>Tech</v>
      </c>
      <c r="AR1068" s="24" t="str">
        <f>INDEX('Step 2-12'!$X:$X,MATCH('Step 2-12'!$AH1068,'Step 2-12'!$R:$R,0))</f>
        <v>SMBs</v>
      </c>
      <c r="AS1068" s="23" t="str">
        <f>INDEX('Step 2-12'!$AA:$AA,MATCH('Step 2-12'!$AH1068,'Step 2-12'!$R:$R,0))</f>
        <v>Basic</v>
      </c>
      <c r="AT1068" s="23" t="str">
        <f>INDEX('Step 2-12'!$AB:$AB,MATCH('Step 2-12'!$AH1068,'Step 2-12'!$R:$R,0))</f>
        <v>Monthly</v>
      </c>
      <c r="AU1068" s="23" t="str">
        <f>INDEX($J$20:$J$1603,MATCH($AH1068,$B$20:$B$1603,0))</f>
        <v/>
      </c>
    </row>
    <row r="1069" spans="1:47" x14ac:dyDescent="0.25">
      <c r="A1069" t="s">
        <v>1194</v>
      </c>
      <c r="B1069" t="s">
        <v>1184</v>
      </c>
      <c r="C1069" t="s">
        <v>50</v>
      </c>
      <c r="D1069" t="s">
        <v>18</v>
      </c>
      <c r="E1069" s="1">
        <v>45600</v>
      </c>
      <c r="F1069" s="1">
        <v>45630</v>
      </c>
      <c r="G1069" t="s">
        <v>19</v>
      </c>
      <c r="H1069">
        <v>135</v>
      </c>
      <c r="I1069" s="23" t="str">
        <f>IF(AND(E1069&lt;=EOMONTH('Step 1'!$C$7,0),F1069&gt;='Step 1'!$C$7),"Yes","No")</f>
        <v>No</v>
      </c>
      <c r="J1069" s="23" t="str">
        <f>IF(I1069="Yes",IF(COUNTIFS($B$21:$B1069,B1069,$I$21:$I1069,"Yes")=1,"Yes",""),"")</f>
        <v/>
      </c>
      <c r="K1069" s="23" t="str">
        <f>IF(J1069="Yes",IF(COUNTIFS($B:$B,B1069,$F:$F,"&gt;="&amp;'Step 1'!$C$8)&gt;0,"Retained","Churned"),"")</f>
        <v/>
      </c>
      <c r="L1069" s="24">
        <f>_xlfn.MINIFS($E:$E,$B:$B,B1069)</f>
        <v>45290</v>
      </c>
      <c r="M1069" s="24" t="str">
        <f>INDEX($C:$C,MATCH($L1069,$E:$E,0))</f>
        <v>Pro</v>
      </c>
      <c r="N1069" s="24" t="str">
        <f>INDEX($D:$D,MATCH($L1069,$E:$E,0))</f>
        <v>Monthly</v>
      </c>
      <c r="O1069" s="23" t="str">
        <f>INDEX('Step 2-12'!$W:$W,MATCH('Step 2-12'!$B1069,'Step 2-12'!$R:$R,0))</f>
        <v>Tech</v>
      </c>
      <c r="P1069" s="23" t="str">
        <f>INDEX('Step 2-12'!$Z:$Z,MATCH('Step 2-12'!$B1069,'Step 2-12'!$R:$R,0))</f>
        <v>Paid Search</v>
      </c>
      <c r="AG1069" t="s">
        <v>2861</v>
      </c>
      <c r="AH1069" t="s">
        <v>71</v>
      </c>
      <c r="AI1069" t="s">
        <v>83</v>
      </c>
      <c r="AJ1069" s="1">
        <v>45364</v>
      </c>
      <c r="AK1069" t="s">
        <v>50</v>
      </c>
      <c r="AL1069" t="s">
        <v>18</v>
      </c>
      <c r="AM1069">
        <v>135</v>
      </c>
      <c r="AN1069">
        <v>110.7</v>
      </c>
      <c r="AO1069" s="24" t="str">
        <f>INDEX('Step 2-12'!$Z:$Z,MATCH('Step 2-12'!$AH1069,'Step 2-12'!$R:$R,0))</f>
        <v>Email</v>
      </c>
      <c r="AP1069" s="24" t="str">
        <f>INDEX('Step 2-12'!$V:$V,MATCH('Step 2-12'!$AH1069,'Step 2-12'!$R:$R,0))</f>
        <v>Asia-Pacific</v>
      </c>
      <c r="AQ1069" s="24" t="str">
        <f>INDEX('Step 2-12'!$W:$W,MATCH('Step 2-12'!$AH1069,'Step 2-12'!$R:$R,0))</f>
        <v>Tech</v>
      </c>
      <c r="AR1069" s="24" t="str">
        <f>INDEX('Step 2-12'!$X:$X,MATCH('Step 2-12'!$AH1069,'Step 2-12'!$R:$R,0))</f>
        <v>SMBs</v>
      </c>
      <c r="AS1069" s="23" t="str">
        <f>INDEX('Step 2-12'!$AA:$AA,MATCH('Step 2-12'!$AH1069,'Step 2-12'!$R:$R,0))</f>
        <v>Basic</v>
      </c>
      <c r="AT1069" s="23" t="str">
        <f>INDEX('Step 2-12'!$AB:$AB,MATCH('Step 2-12'!$AH1069,'Step 2-12'!$R:$R,0))</f>
        <v>Monthly</v>
      </c>
      <c r="AU1069" s="23" t="str">
        <f>INDEX($J$20:$J$1603,MATCH($AH1069,$B$20:$B$1603,0))</f>
        <v/>
      </c>
    </row>
    <row r="1070" spans="1:47" x14ac:dyDescent="0.25">
      <c r="A1070" t="s">
        <v>1195</v>
      </c>
      <c r="B1070" t="s">
        <v>1184</v>
      </c>
      <c r="C1070" t="s">
        <v>50</v>
      </c>
      <c r="D1070" t="s">
        <v>18</v>
      </c>
      <c r="E1070" s="1">
        <v>45631</v>
      </c>
      <c r="F1070" s="1">
        <v>45658</v>
      </c>
      <c r="G1070" t="s">
        <v>19</v>
      </c>
      <c r="H1070">
        <v>135</v>
      </c>
      <c r="I1070" s="23" t="str">
        <f>IF(AND(E1070&lt;=EOMONTH('Step 1'!$C$7,0),F1070&gt;='Step 1'!$C$7),"Yes","No")</f>
        <v>No</v>
      </c>
      <c r="J1070" s="23" t="str">
        <f>IF(I1070="Yes",IF(COUNTIFS($B$21:$B1070,B1070,$I$21:$I1070,"Yes")=1,"Yes",""),"")</f>
        <v/>
      </c>
      <c r="K1070" s="23" t="str">
        <f>IF(J1070="Yes",IF(COUNTIFS($B:$B,B1070,$F:$F,"&gt;="&amp;'Step 1'!$C$8)&gt;0,"Retained","Churned"),"")</f>
        <v/>
      </c>
      <c r="L1070" s="24">
        <f>_xlfn.MINIFS($E:$E,$B:$B,B1070)</f>
        <v>45290</v>
      </c>
      <c r="M1070" s="24" t="str">
        <f>INDEX($C:$C,MATCH($L1070,$E:$E,0))</f>
        <v>Pro</v>
      </c>
      <c r="N1070" s="24" t="str">
        <f>INDEX($D:$D,MATCH($L1070,$E:$E,0))</f>
        <v>Monthly</v>
      </c>
      <c r="O1070" s="23" t="str">
        <f>INDEX('Step 2-12'!$W:$W,MATCH('Step 2-12'!$B1070,'Step 2-12'!$R:$R,0))</f>
        <v>Tech</v>
      </c>
      <c r="P1070" s="23" t="str">
        <f>INDEX('Step 2-12'!$Z:$Z,MATCH('Step 2-12'!$B1070,'Step 2-12'!$R:$R,0))</f>
        <v>Paid Search</v>
      </c>
      <c r="AG1070" t="s">
        <v>2862</v>
      </c>
      <c r="AH1070" t="s">
        <v>71</v>
      </c>
      <c r="AI1070" t="s">
        <v>84</v>
      </c>
      <c r="AJ1070" s="1">
        <v>45395</v>
      </c>
      <c r="AK1070" t="s">
        <v>50</v>
      </c>
      <c r="AL1070" t="s">
        <v>18</v>
      </c>
      <c r="AM1070">
        <v>135</v>
      </c>
      <c r="AN1070">
        <v>110.7</v>
      </c>
      <c r="AO1070" s="24" t="str">
        <f>INDEX('Step 2-12'!$Z:$Z,MATCH('Step 2-12'!$AH1070,'Step 2-12'!$R:$R,0))</f>
        <v>Email</v>
      </c>
      <c r="AP1070" s="24" t="str">
        <f>INDEX('Step 2-12'!$V:$V,MATCH('Step 2-12'!$AH1070,'Step 2-12'!$R:$R,0))</f>
        <v>Asia-Pacific</v>
      </c>
      <c r="AQ1070" s="24" t="str">
        <f>INDEX('Step 2-12'!$W:$W,MATCH('Step 2-12'!$AH1070,'Step 2-12'!$R:$R,0))</f>
        <v>Tech</v>
      </c>
      <c r="AR1070" s="24" t="str">
        <f>INDEX('Step 2-12'!$X:$X,MATCH('Step 2-12'!$AH1070,'Step 2-12'!$R:$R,0))</f>
        <v>SMBs</v>
      </c>
      <c r="AS1070" s="23" t="str">
        <f>INDEX('Step 2-12'!$AA:$AA,MATCH('Step 2-12'!$AH1070,'Step 2-12'!$R:$R,0))</f>
        <v>Basic</v>
      </c>
      <c r="AT1070" s="23" t="str">
        <f>INDEX('Step 2-12'!$AB:$AB,MATCH('Step 2-12'!$AH1070,'Step 2-12'!$R:$R,0))</f>
        <v>Monthly</v>
      </c>
      <c r="AU1070" s="23" t="str">
        <f>INDEX($J$20:$J$1603,MATCH($AH1070,$B$20:$B$1603,0))</f>
        <v/>
      </c>
    </row>
    <row r="1071" spans="1:47" x14ac:dyDescent="0.25">
      <c r="A1071" t="s">
        <v>1196</v>
      </c>
      <c r="B1071" t="s">
        <v>1197</v>
      </c>
      <c r="C1071" t="s">
        <v>86</v>
      </c>
      <c r="D1071" t="s">
        <v>51</v>
      </c>
      <c r="E1071" s="1">
        <v>45616</v>
      </c>
      <c r="F1071" s="1">
        <v>45658</v>
      </c>
      <c r="G1071" t="s">
        <v>19</v>
      </c>
      <c r="H1071">
        <v>300</v>
      </c>
      <c r="I1071" s="23" t="str">
        <f>IF(AND(E1071&lt;=EOMONTH('Step 1'!$C$7,0),F1071&gt;='Step 1'!$C$7),"Yes","No")</f>
        <v>No</v>
      </c>
      <c r="J1071" s="23" t="str">
        <f>IF(I1071="Yes",IF(COUNTIFS($B$21:$B1071,B1071,$I$21:$I1071,"Yes")=1,"Yes",""),"")</f>
        <v/>
      </c>
      <c r="K1071" s="23" t="str">
        <f>IF(J1071="Yes",IF(COUNTIFS($B:$B,B1071,$F:$F,"&gt;="&amp;'Step 1'!$C$8)&gt;0,"Retained","Churned"),"")</f>
        <v/>
      </c>
      <c r="L1071" s="24">
        <f>_xlfn.MINIFS($E:$E,$B:$B,B1071)</f>
        <v>45616</v>
      </c>
      <c r="M1071" s="24" t="str">
        <f>INDEX($C:$C,MATCH($L1071,$E:$E,0))</f>
        <v>Pro</v>
      </c>
      <c r="N1071" s="24" t="str">
        <f>INDEX($D:$D,MATCH($L1071,$E:$E,0))</f>
        <v>Monthly</v>
      </c>
      <c r="O1071" s="23" t="str">
        <f>INDEX('Step 2-12'!$W:$W,MATCH('Step 2-12'!$B1071,'Step 2-12'!$R:$R,0))</f>
        <v>Retail</v>
      </c>
      <c r="P1071" s="23" t="str">
        <f>INDEX('Step 2-12'!$Z:$Z,MATCH('Step 2-12'!$B1071,'Step 2-12'!$R:$R,0))</f>
        <v>Social Media</v>
      </c>
      <c r="AG1071" t="s">
        <v>2863</v>
      </c>
      <c r="AH1071" t="s">
        <v>71</v>
      </c>
      <c r="AI1071" t="s">
        <v>84</v>
      </c>
      <c r="AJ1071" s="1">
        <v>45425</v>
      </c>
      <c r="AK1071" t="s">
        <v>50</v>
      </c>
      <c r="AL1071" t="s">
        <v>18</v>
      </c>
      <c r="AM1071">
        <v>135</v>
      </c>
      <c r="AN1071">
        <v>110.7</v>
      </c>
      <c r="AO1071" s="24" t="str">
        <f>INDEX('Step 2-12'!$Z:$Z,MATCH('Step 2-12'!$AH1071,'Step 2-12'!$R:$R,0))</f>
        <v>Email</v>
      </c>
      <c r="AP1071" s="24" t="str">
        <f>INDEX('Step 2-12'!$V:$V,MATCH('Step 2-12'!$AH1071,'Step 2-12'!$R:$R,0))</f>
        <v>Asia-Pacific</v>
      </c>
      <c r="AQ1071" s="24" t="str">
        <f>INDEX('Step 2-12'!$W:$W,MATCH('Step 2-12'!$AH1071,'Step 2-12'!$R:$R,0))</f>
        <v>Tech</v>
      </c>
      <c r="AR1071" s="24" t="str">
        <f>INDEX('Step 2-12'!$X:$X,MATCH('Step 2-12'!$AH1071,'Step 2-12'!$R:$R,0))</f>
        <v>SMBs</v>
      </c>
      <c r="AS1071" s="23" t="str">
        <f>INDEX('Step 2-12'!$AA:$AA,MATCH('Step 2-12'!$AH1071,'Step 2-12'!$R:$R,0))</f>
        <v>Basic</v>
      </c>
      <c r="AT1071" s="23" t="str">
        <f>INDEX('Step 2-12'!$AB:$AB,MATCH('Step 2-12'!$AH1071,'Step 2-12'!$R:$R,0))</f>
        <v>Monthly</v>
      </c>
      <c r="AU1071" s="23" t="str">
        <f>INDEX($J$20:$J$1603,MATCH($AH1071,$B$20:$B$1603,0))</f>
        <v/>
      </c>
    </row>
    <row r="1072" spans="1:47" x14ac:dyDescent="0.25">
      <c r="A1072" t="s">
        <v>1198</v>
      </c>
      <c r="B1072" t="s">
        <v>1199</v>
      </c>
      <c r="C1072" t="s">
        <v>17</v>
      </c>
      <c r="D1072" t="s">
        <v>18</v>
      </c>
      <c r="E1072" s="1">
        <v>44744</v>
      </c>
      <c r="F1072" s="1">
        <v>44774</v>
      </c>
      <c r="G1072" t="s">
        <v>19</v>
      </c>
      <c r="H1072">
        <v>75</v>
      </c>
      <c r="I1072" s="23" t="str">
        <f>IF(AND(E1072&lt;=EOMONTH('Step 1'!$C$7,0),F1072&gt;='Step 1'!$C$7),"Yes","No")</f>
        <v>No</v>
      </c>
      <c r="J1072" s="23" t="str">
        <f>IF(I1072="Yes",IF(COUNTIFS($B$21:$B1072,B1072,$I$21:$I1072,"Yes")=1,"Yes",""),"")</f>
        <v/>
      </c>
      <c r="K1072" s="23" t="str">
        <f>IF(J1072="Yes",IF(COUNTIFS($B:$B,B1072,$F:$F,"&gt;="&amp;'Step 1'!$C$8)&gt;0,"Retained","Churned"),"")</f>
        <v/>
      </c>
      <c r="L1072" s="24">
        <f>_xlfn.MINIFS($E:$E,$B:$B,B1072)</f>
        <v>44744</v>
      </c>
      <c r="M1072" s="24" t="str">
        <f>INDEX($C:$C,MATCH($L1072,$E:$E,0))</f>
        <v>Basic</v>
      </c>
      <c r="N1072" s="24" t="str">
        <f>INDEX($D:$D,MATCH($L1072,$E:$E,0))</f>
        <v>Monthly</v>
      </c>
      <c r="O1072" s="23" t="str">
        <f>INDEX('Step 2-12'!$W:$W,MATCH('Step 2-12'!$B1072,'Step 2-12'!$R:$R,0))</f>
        <v>Tech</v>
      </c>
      <c r="P1072" s="23" t="str">
        <f>INDEX('Step 2-12'!$Z:$Z,MATCH('Step 2-12'!$B1072,'Step 2-12'!$R:$R,0))</f>
        <v>Paid Search</v>
      </c>
      <c r="AG1072" t="s">
        <v>2864</v>
      </c>
      <c r="AH1072" t="s">
        <v>71</v>
      </c>
      <c r="AI1072" t="s">
        <v>85</v>
      </c>
      <c r="AJ1072" s="1">
        <v>45426</v>
      </c>
      <c r="AK1072" t="s">
        <v>86</v>
      </c>
      <c r="AL1072" t="s">
        <v>18</v>
      </c>
      <c r="AM1072">
        <v>315</v>
      </c>
      <c r="AN1072">
        <v>267.75</v>
      </c>
      <c r="AO1072" s="24" t="str">
        <f>INDEX('Step 2-12'!$Z:$Z,MATCH('Step 2-12'!$AH1072,'Step 2-12'!$R:$R,0))</f>
        <v>Email</v>
      </c>
      <c r="AP1072" s="24" t="str">
        <f>INDEX('Step 2-12'!$V:$V,MATCH('Step 2-12'!$AH1072,'Step 2-12'!$R:$R,0))</f>
        <v>Asia-Pacific</v>
      </c>
      <c r="AQ1072" s="24" t="str">
        <f>INDEX('Step 2-12'!$W:$W,MATCH('Step 2-12'!$AH1072,'Step 2-12'!$R:$R,0))</f>
        <v>Tech</v>
      </c>
      <c r="AR1072" s="24" t="str">
        <f>INDEX('Step 2-12'!$X:$X,MATCH('Step 2-12'!$AH1072,'Step 2-12'!$R:$R,0))</f>
        <v>SMBs</v>
      </c>
      <c r="AS1072" s="23" t="str">
        <f>INDEX('Step 2-12'!$AA:$AA,MATCH('Step 2-12'!$AH1072,'Step 2-12'!$R:$R,0))</f>
        <v>Basic</v>
      </c>
      <c r="AT1072" s="23" t="str">
        <f>INDEX('Step 2-12'!$AB:$AB,MATCH('Step 2-12'!$AH1072,'Step 2-12'!$R:$R,0))</f>
        <v>Monthly</v>
      </c>
      <c r="AU1072" s="23" t="str">
        <f>INDEX($J$20:$J$1603,MATCH($AH1072,$B$20:$B$1603,0))</f>
        <v/>
      </c>
    </row>
    <row r="1073" spans="1:47" x14ac:dyDescent="0.25">
      <c r="A1073" t="s">
        <v>1200</v>
      </c>
      <c r="B1073" t="s">
        <v>1199</v>
      </c>
      <c r="C1073" t="s">
        <v>17</v>
      </c>
      <c r="D1073" t="s">
        <v>18</v>
      </c>
      <c r="E1073" s="1">
        <v>44775</v>
      </c>
      <c r="F1073" s="1">
        <v>44805</v>
      </c>
      <c r="G1073" t="s">
        <v>19</v>
      </c>
      <c r="H1073">
        <v>75</v>
      </c>
      <c r="I1073" s="23" t="str">
        <f>IF(AND(E1073&lt;=EOMONTH('Step 1'!$C$7,0),F1073&gt;='Step 1'!$C$7),"Yes","No")</f>
        <v>No</v>
      </c>
      <c r="J1073" s="23" t="str">
        <f>IF(I1073="Yes",IF(COUNTIFS($B$21:$B1073,B1073,$I$21:$I1073,"Yes")=1,"Yes",""),"")</f>
        <v/>
      </c>
      <c r="K1073" s="23" t="str">
        <f>IF(J1073="Yes",IF(COUNTIFS($B:$B,B1073,$F:$F,"&gt;="&amp;'Step 1'!$C$8)&gt;0,"Retained","Churned"),"")</f>
        <v/>
      </c>
      <c r="L1073" s="24">
        <f>_xlfn.MINIFS($E:$E,$B:$B,B1073)</f>
        <v>44744</v>
      </c>
      <c r="M1073" s="24" t="str">
        <f>INDEX($C:$C,MATCH($L1073,$E:$E,0))</f>
        <v>Basic</v>
      </c>
      <c r="N1073" s="24" t="str">
        <f>INDEX($D:$D,MATCH($L1073,$E:$E,0))</f>
        <v>Monthly</v>
      </c>
      <c r="O1073" s="23" t="str">
        <f>INDEX('Step 2-12'!$W:$W,MATCH('Step 2-12'!$B1073,'Step 2-12'!$R:$R,0))</f>
        <v>Tech</v>
      </c>
      <c r="P1073" s="23" t="str">
        <f>INDEX('Step 2-12'!$Z:$Z,MATCH('Step 2-12'!$B1073,'Step 2-12'!$R:$R,0))</f>
        <v>Paid Search</v>
      </c>
      <c r="AG1073" t="s">
        <v>2865</v>
      </c>
      <c r="AH1073" t="s">
        <v>71</v>
      </c>
      <c r="AI1073" t="s">
        <v>87</v>
      </c>
      <c r="AJ1073" s="1">
        <v>45457</v>
      </c>
      <c r="AK1073" t="s">
        <v>86</v>
      </c>
      <c r="AL1073" t="s">
        <v>18</v>
      </c>
      <c r="AM1073">
        <v>315</v>
      </c>
      <c r="AN1073">
        <v>267.75</v>
      </c>
      <c r="AO1073" s="24" t="str">
        <f>INDEX('Step 2-12'!$Z:$Z,MATCH('Step 2-12'!$AH1073,'Step 2-12'!$R:$R,0))</f>
        <v>Email</v>
      </c>
      <c r="AP1073" s="24" t="str">
        <f>INDEX('Step 2-12'!$V:$V,MATCH('Step 2-12'!$AH1073,'Step 2-12'!$R:$R,0))</f>
        <v>Asia-Pacific</v>
      </c>
      <c r="AQ1073" s="24" t="str">
        <f>INDEX('Step 2-12'!$W:$W,MATCH('Step 2-12'!$AH1073,'Step 2-12'!$R:$R,0))</f>
        <v>Tech</v>
      </c>
      <c r="AR1073" s="24" t="str">
        <f>INDEX('Step 2-12'!$X:$X,MATCH('Step 2-12'!$AH1073,'Step 2-12'!$R:$R,0))</f>
        <v>SMBs</v>
      </c>
      <c r="AS1073" s="23" t="str">
        <f>INDEX('Step 2-12'!$AA:$AA,MATCH('Step 2-12'!$AH1073,'Step 2-12'!$R:$R,0))</f>
        <v>Basic</v>
      </c>
      <c r="AT1073" s="23" t="str">
        <f>INDEX('Step 2-12'!$AB:$AB,MATCH('Step 2-12'!$AH1073,'Step 2-12'!$R:$R,0))</f>
        <v>Monthly</v>
      </c>
      <c r="AU1073" s="23" t="str">
        <f>INDEX($J$20:$J$1603,MATCH($AH1073,$B$20:$B$1603,0))</f>
        <v/>
      </c>
    </row>
    <row r="1074" spans="1:47" x14ac:dyDescent="0.25">
      <c r="A1074" t="s">
        <v>1201</v>
      </c>
      <c r="B1074" t="s">
        <v>1199</v>
      </c>
      <c r="C1074" t="s">
        <v>17</v>
      </c>
      <c r="D1074" t="s">
        <v>18</v>
      </c>
      <c r="E1074" s="1">
        <v>44806</v>
      </c>
      <c r="F1074" s="1">
        <v>44836</v>
      </c>
      <c r="G1074" t="s">
        <v>19</v>
      </c>
      <c r="H1074">
        <v>75</v>
      </c>
      <c r="I1074" s="23" t="str">
        <f>IF(AND(E1074&lt;=EOMONTH('Step 1'!$C$7,0),F1074&gt;='Step 1'!$C$7),"Yes","No")</f>
        <v>No</v>
      </c>
      <c r="J1074" s="23" t="str">
        <f>IF(I1074="Yes",IF(COUNTIFS($B$21:$B1074,B1074,$I$21:$I1074,"Yes")=1,"Yes",""),"")</f>
        <v/>
      </c>
      <c r="K1074" s="23" t="str">
        <f>IF(J1074="Yes",IF(COUNTIFS($B:$B,B1074,$F:$F,"&gt;="&amp;'Step 1'!$C$8)&gt;0,"Retained","Churned"),"")</f>
        <v/>
      </c>
      <c r="L1074" s="24">
        <f>_xlfn.MINIFS($E:$E,$B:$B,B1074)</f>
        <v>44744</v>
      </c>
      <c r="M1074" s="24" t="str">
        <f>INDEX($C:$C,MATCH($L1074,$E:$E,0))</f>
        <v>Basic</v>
      </c>
      <c r="N1074" s="24" t="str">
        <f>INDEX($D:$D,MATCH($L1074,$E:$E,0))</f>
        <v>Monthly</v>
      </c>
      <c r="O1074" s="23" t="str">
        <f>INDEX('Step 2-12'!$W:$W,MATCH('Step 2-12'!$B1074,'Step 2-12'!$R:$R,0))</f>
        <v>Tech</v>
      </c>
      <c r="P1074" s="23" t="str">
        <f>INDEX('Step 2-12'!$Z:$Z,MATCH('Step 2-12'!$B1074,'Step 2-12'!$R:$R,0))</f>
        <v>Paid Search</v>
      </c>
      <c r="AG1074" t="s">
        <v>2866</v>
      </c>
      <c r="AH1074" t="s">
        <v>71</v>
      </c>
      <c r="AI1074" t="s">
        <v>87</v>
      </c>
      <c r="AJ1074" s="1">
        <v>45487</v>
      </c>
      <c r="AK1074" t="s">
        <v>86</v>
      </c>
      <c r="AL1074" t="s">
        <v>18</v>
      </c>
      <c r="AM1074">
        <v>315</v>
      </c>
      <c r="AN1074">
        <v>267.75</v>
      </c>
      <c r="AO1074" s="24" t="str">
        <f>INDEX('Step 2-12'!$Z:$Z,MATCH('Step 2-12'!$AH1074,'Step 2-12'!$R:$R,0))</f>
        <v>Email</v>
      </c>
      <c r="AP1074" s="24" t="str">
        <f>INDEX('Step 2-12'!$V:$V,MATCH('Step 2-12'!$AH1074,'Step 2-12'!$R:$R,0))</f>
        <v>Asia-Pacific</v>
      </c>
      <c r="AQ1074" s="24" t="str">
        <f>INDEX('Step 2-12'!$W:$W,MATCH('Step 2-12'!$AH1074,'Step 2-12'!$R:$R,0))</f>
        <v>Tech</v>
      </c>
      <c r="AR1074" s="24" t="str">
        <f>INDEX('Step 2-12'!$X:$X,MATCH('Step 2-12'!$AH1074,'Step 2-12'!$R:$R,0))</f>
        <v>SMBs</v>
      </c>
      <c r="AS1074" s="23" t="str">
        <f>INDEX('Step 2-12'!$AA:$AA,MATCH('Step 2-12'!$AH1074,'Step 2-12'!$R:$R,0))</f>
        <v>Basic</v>
      </c>
      <c r="AT1074" s="23" t="str">
        <f>INDEX('Step 2-12'!$AB:$AB,MATCH('Step 2-12'!$AH1074,'Step 2-12'!$R:$R,0))</f>
        <v>Monthly</v>
      </c>
      <c r="AU1074" s="23" t="str">
        <f>INDEX($J$20:$J$1603,MATCH($AH1074,$B$20:$B$1603,0))</f>
        <v/>
      </c>
    </row>
    <row r="1075" spans="1:47" x14ac:dyDescent="0.25">
      <c r="A1075" t="s">
        <v>1202</v>
      </c>
      <c r="B1075" t="s">
        <v>1199</v>
      </c>
      <c r="C1075" t="s">
        <v>17</v>
      </c>
      <c r="D1075" t="s">
        <v>18</v>
      </c>
      <c r="E1075" s="1">
        <v>44837</v>
      </c>
      <c r="F1075" s="1">
        <v>44867</v>
      </c>
      <c r="G1075" t="s">
        <v>19</v>
      </c>
      <c r="H1075">
        <v>75</v>
      </c>
      <c r="I1075" s="23" t="str">
        <f>IF(AND(E1075&lt;=EOMONTH('Step 1'!$C$7,0),F1075&gt;='Step 1'!$C$7),"Yes","No")</f>
        <v>No</v>
      </c>
      <c r="J1075" s="23" t="str">
        <f>IF(I1075="Yes",IF(COUNTIFS($B$21:$B1075,B1075,$I$21:$I1075,"Yes")=1,"Yes",""),"")</f>
        <v/>
      </c>
      <c r="K1075" s="23" t="str">
        <f>IF(J1075="Yes",IF(COUNTIFS($B:$B,B1075,$F:$F,"&gt;="&amp;'Step 1'!$C$8)&gt;0,"Retained","Churned"),"")</f>
        <v/>
      </c>
      <c r="L1075" s="24">
        <f>_xlfn.MINIFS($E:$E,$B:$B,B1075)</f>
        <v>44744</v>
      </c>
      <c r="M1075" s="24" t="str">
        <f>INDEX($C:$C,MATCH($L1075,$E:$E,0))</f>
        <v>Basic</v>
      </c>
      <c r="N1075" s="24" t="str">
        <f>INDEX($D:$D,MATCH($L1075,$E:$E,0))</f>
        <v>Monthly</v>
      </c>
      <c r="O1075" s="23" t="str">
        <f>INDEX('Step 2-12'!$W:$W,MATCH('Step 2-12'!$B1075,'Step 2-12'!$R:$R,0))</f>
        <v>Tech</v>
      </c>
      <c r="P1075" s="23" t="str">
        <f>INDEX('Step 2-12'!$Z:$Z,MATCH('Step 2-12'!$B1075,'Step 2-12'!$R:$R,0))</f>
        <v>Paid Search</v>
      </c>
      <c r="AG1075" t="s">
        <v>2867</v>
      </c>
      <c r="AH1075" t="s">
        <v>71</v>
      </c>
      <c r="AI1075" t="s">
        <v>88</v>
      </c>
      <c r="AJ1075" s="1">
        <v>45488</v>
      </c>
      <c r="AK1075" t="s">
        <v>86</v>
      </c>
      <c r="AL1075" t="s">
        <v>18</v>
      </c>
      <c r="AM1075">
        <v>315</v>
      </c>
      <c r="AN1075">
        <v>267.75</v>
      </c>
      <c r="AO1075" s="24" t="str">
        <f>INDEX('Step 2-12'!$Z:$Z,MATCH('Step 2-12'!$AH1075,'Step 2-12'!$R:$R,0))</f>
        <v>Email</v>
      </c>
      <c r="AP1075" s="24" t="str">
        <f>INDEX('Step 2-12'!$V:$V,MATCH('Step 2-12'!$AH1075,'Step 2-12'!$R:$R,0))</f>
        <v>Asia-Pacific</v>
      </c>
      <c r="AQ1075" s="24" t="str">
        <f>INDEX('Step 2-12'!$W:$W,MATCH('Step 2-12'!$AH1075,'Step 2-12'!$R:$R,0))</f>
        <v>Tech</v>
      </c>
      <c r="AR1075" s="24" t="str">
        <f>INDEX('Step 2-12'!$X:$X,MATCH('Step 2-12'!$AH1075,'Step 2-12'!$R:$R,0))</f>
        <v>SMBs</v>
      </c>
      <c r="AS1075" s="23" t="str">
        <f>INDEX('Step 2-12'!$AA:$AA,MATCH('Step 2-12'!$AH1075,'Step 2-12'!$R:$R,0))</f>
        <v>Basic</v>
      </c>
      <c r="AT1075" s="23" t="str">
        <f>INDEX('Step 2-12'!$AB:$AB,MATCH('Step 2-12'!$AH1075,'Step 2-12'!$R:$R,0))</f>
        <v>Monthly</v>
      </c>
      <c r="AU1075" s="23" t="str">
        <f>INDEX($J$20:$J$1603,MATCH($AH1075,$B$20:$B$1603,0))</f>
        <v/>
      </c>
    </row>
    <row r="1076" spans="1:47" x14ac:dyDescent="0.25">
      <c r="A1076" t="s">
        <v>1203</v>
      </c>
      <c r="B1076" t="s">
        <v>1199</v>
      </c>
      <c r="C1076" t="s">
        <v>17</v>
      </c>
      <c r="D1076" t="s">
        <v>18</v>
      </c>
      <c r="E1076" s="1">
        <v>44868</v>
      </c>
      <c r="F1076" s="1">
        <v>44898</v>
      </c>
      <c r="G1076" t="s">
        <v>19</v>
      </c>
      <c r="H1076">
        <v>75</v>
      </c>
      <c r="I1076" s="23" t="str">
        <f>IF(AND(E1076&lt;=EOMONTH('Step 1'!$C$7,0),F1076&gt;='Step 1'!$C$7),"Yes","No")</f>
        <v>No</v>
      </c>
      <c r="J1076" s="23" t="str">
        <f>IF(I1076="Yes",IF(COUNTIFS($B$21:$B1076,B1076,$I$21:$I1076,"Yes")=1,"Yes",""),"")</f>
        <v/>
      </c>
      <c r="K1076" s="23" t="str">
        <f>IF(J1076="Yes",IF(COUNTIFS($B:$B,B1076,$F:$F,"&gt;="&amp;'Step 1'!$C$8)&gt;0,"Retained","Churned"),"")</f>
        <v/>
      </c>
      <c r="L1076" s="24">
        <f>_xlfn.MINIFS($E:$E,$B:$B,B1076)</f>
        <v>44744</v>
      </c>
      <c r="M1076" s="24" t="str">
        <f>INDEX($C:$C,MATCH($L1076,$E:$E,0))</f>
        <v>Basic</v>
      </c>
      <c r="N1076" s="24" t="str">
        <f>INDEX($D:$D,MATCH($L1076,$E:$E,0))</f>
        <v>Monthly</v>
      </c>
      <c r="O1076" s="23" t="str">
        <f>INDEX('Step 2-12'!$W:$W,MATCH('Step 2-12'!$B1076,'Step 2-12'!$R:$R,0))</f>
        <v>Tech</v>
      </c>
      <c r="P1076" s="23" t="str">
        <f>INDEX('Step 2-12'!$Z:$Z,MATCH('Step 2-12'!$B1076,'Step 2-12'!$R:$R,0))</f>
        <v>Paid Search</v>
      </c>
      <c r="AG1076" t="s">
        <v>2868</v>
      </c>
      <c r="AH1076" t="s">
        <v>71</v>
      </c>
      <c r="AI1076" t="s">
        <v>89</v>
      </c>
      <c r="AJ1076" s="1">
        <v>45519</v>
      </c>
      <c r="AK1076" t="s">
        <v>86</v>
      </c>
      <c r="AL1076" t="s">
        <v>18</v>
      </c>
      <c r="AM1076">
        <v>315</v>
      </c>
      <c r="AN1076">
        <v>267.75</v>
      </c>
      <c r="AO1076" s="24" t="str">
        <f>INDEX('Step 2-12'!$Z:$Z,MATCH('Step 2-12'!$AH1076,'Step 2-12'!$R:$R,0))</f>
        <v>Email</v>
      </c>
      <c r="AP1076" s="24" t="str">
        <f>INDEX('Step 2-12'!$V:$V,MATCH('Step 2-12'!$AH1076,'Step 2-12'!$R:$R,0))</f>
        <v>Asia-Pacific</v>
      </c>
      <c r="AQ1076" s="24" t="str">
        <f>INDEX('Step 2-12'!$W:$W,MATCH('Step 2-12'!$AH1076,'Step 2-12'!$R:$R,0))</f>
        <v>Tech</v>
      </c>
      <c r="AR1076" s="24" t="str">
        <f>INDEX('Step 2-12'!$X:$X,MATCH('Step 2-12'!$AH1076,'Step 2-12'!$R:$R,0))</f>
        <v>SMBs</v>
      </c>
      <c r="AS1076" s="23" t="str">
        <f>INDEX('Step 2-12'!$AA:$AA,MATCH('Step 2-12'!$AH1076,'Step 2-12'!$R:$R,0))</f>
        <v>Basic</v>
      </c>
      <c r="AT1076" s="23" t="str">
        <f>INDEX('Step 2-12'!$AB:$AB,MATCH('Step 2-12'!$AH1076,'Step 2-12'!$R:$R,0))</f>
        <v>Monthly</v>
      </c>
      <c r="AU1076" s="23" t="str">
        <f>INDEX($J$20:$J$1603,MATCH($AH1076,$B$20:$B$1603,0))</f>
        <v/>
      </c>
    </row>
    <row r="1077" spans="1:47" x14ac:dyDescent="0.25">
      <c r="A1077" t="s">
        <v>1204</v>
      </c>
      <c r="B1077" t="s">
        <v>1199</v>
      </c>
      <c r="C1077" t="s">
        <v>17</v>
      </c>
      <c r="D1077" t="s">
        <v>18</v>
      </c>
      <c r="E1077" s="1">
        <v>44899</v>
      </c>
      <c r="F1077" s="1">
        <v>44929</v>
      </c>
      <c r="G1077" t="s">
        <v>19</v>
      </c>
      <c r="H1077">
        <v>75</v>
      </c>
      <c r="I1077" s="23" t="str">
        <f>IF(AND(E1077&lt;=EOMONTH('Step 1'!$C$7,0),F1077&gt;='Step 1'!$C$7),"Yes","No")</f>
        <v>Yes</v>
      </c>
      <c r="J1077" s="23" t="str">
        <f>IF(I1077="Yes",IF(COUNTIFS($B$21:$B1077,B1077,$I$21:$I1077,"Yes")=1,"Yes",""),"")</f>
        <v>Yes</v>
      </c>
      <c r="K1077" s="23" t="str">
        <f>IF(J1077="Yes",IF(COUNTIFS($B:$B,B1077,$F:$F,"&gt;="&amp;'Step 1'!$C$8)&gt;0,"Retained","Churned"),"")</f>
        <v>Churned</v>
      </c>
      <c r="L1077" s="24">
        <f>_xlfn.MINIFS($E:$E,$B:$B,B1077)</f>
        <v>44744</v>
      </c>
      <c r="M1077" s="24" t="str">
        <f>INDEX($C:$C,MATCH($L1077,$E:$E,0))</f>
        <v>Basic</v>
      </c>
      <c r="N1077" s="24" t="str">
        <f>INDEX($D:$D,MATCH($L1077,$E:$E,0))</f>
        <v>Monthly</v>
      </c>
      <c r="O1077" s="23" t="str">
        <f>INDEX('Step 2-12'!$W:$W,MATCH('Step 2-12'!$B1077,'Step 2-12'!$R:$R,0))</f>
        <v>Tech</v>
      </c>
      <c r="P1077" s="23" t="str">
        <f>INDEX('Step 2-12'!$Z:$Z,MATCH('Step 2-12'!$B1077,'Step 2-12'!$R:$R,0))</f>
        <v>Paid Search</v>
      </c>
      <c r="AG1077" t="s">
        <v>2869</v>
      </c>
      <c r="AH1077" t="s">
        <v>71</v>
      </c>
      <c r="AI1077" t="s">
        <v>90</v>
      </c>
      <c r="AJ1077" s="1">
        <v>45550</v>
      </c>
      <c r="AK1077" t="s">
        <v>86</v>
      </c>
      <c r="AL1077" t="s">
        <v>18</v>
      </c>
      <c r="AM1077">
        <v>315</v>
      </c>
      <c r="AN1077">
        <v>267.75</v>
      </c>
      <c r="AO1077" s="24" t="str">
        <f>INDEX('Step 2-12'!$Z:$Z,MATCH('Step 2-12'!$AH1077,'Step 2-12'!$R:$R,0))</f>
        <v>Email</v>
      </c>
      <c r="AP1077" s="24" t="str">
        <f>INDEX('Step 2-12'!$V:$V,MATCH('Step 2-12'!$AH1077,'Step 2-12'!$R:$R,0))</f>
        <v>Asia-Pacific</v>
      </c>
      <c r="AQ1077" s="24" t="str">
        <f>INDEX('Step 2-12'!$W:$W,MATCH('Step 2-12'!$AH1077,'Step 2-12'!$R:$R,0))</f>
        <v>Tech</v>
      </c>
      <c r="AR1077" s="24" t="str">
        <f>INDEX('Step 2-12'!$X:$X,MATCH('Step 2-12'!$AH1077,'Step 2-12'!$R:$R,0))</f>
        <v>SMBs</v>
      </c>
      <c r="AS1077" s="23" t="str">
        <f>INDEX('Step 2-12'!$AA:$AA,MATCH('Step 2-12'!$AH1077,'Step 2-12'!$R:$R,0))</f>
        <v>Basic</v>
      </c>
      <c r="AT1077" s="23" t="str">
        <f>INDEX('Step 2-12'!$AB:$AB,MATCH('Step 2-12'!$AH1077,'Step 2-12'!$R:$R,0))</f>
        <v>Monthly</v>
      </c>
      <c r="AU1077" s="23" t="str">
        <f>INDEX($J$20:$J$1603,MATCH($AH1077,$B$20:$B$1603,0))</f>
        <v/>
      </c>
    </row>
    <row r="1078" spans="1:47" x14ac:dyDescent="0.25">
      <c r="A1078" t="s">
        <v>1205</v>
      </c>
      <c r="B1078" t="s">
        <v>1199</v>
      </c>
      <c r="C1078" t="s">
        <v>17</v>
      </c>
      <c r="D1078" t="s">
        <v>18</v>
      </c>
      <c r="E1078" s="1">
        <v>44930</v>
      </c>
      <c r="F1078" s="1">
        <v>44949</v>
      </c>
      <c r="G1078" t="s">
        <v>47</v>
      </c>
      <c r="H1078">
        <v>75</v>
      </c>
      <c r="I1078" s="23" t="str">
        <f>IF(AND(E1078&lt;=EOMONTH('Step 1'!$C$7,0),F1078&gt;='Step 1'!$C$7),"Yes","No")</f>
        <v>Yes</v>
      </c>
      <c r="J1078" s="23" t="str">
        <f>IF(I1078="Yes",IF(COUNTIFS($B$21:$B1078,B1078,$I$21:$I1078,"Yes")=1,"Yes",""),"")</f>
        <v/>
      </c>
      <c r="K1078" s="23" t="str">
        <f>IF(J1078="Yes",IF(COUNTIFS($B:$B,B1078,$F:$F,"&gt;="&amp;'Step 1'!$C$8)&gt;0,"Retained","Churned"),"")</f>
        <v/>
      </c>
      <c r="L1078" s="24">
        <f>_xlfn.MINIFS($E:$E,$B:$B,B1078)</f>
        <v>44744</v>
      </c>
      <c r="M1078" s="24" t="str">
        <f>INDEX($C:$C,MATCH($L1078,$E:$E,0))</f>
        <v>Basic</v>
      </c>
      <c r="N1078" s="24" t="str">
        <f>INDEX($D:$D,MATCH($L1078,$E:$E,0))</f>
        <v>Monthly</v>
      </c>
      <c r="O1078" s="23" t="str">
        <f>INDEX('Step 2-12'!$W:$W,MATCH('Step 2-12'!$B1078,'Step 2-12'!$R:$R,0))</f>
        <v>Tech</v>
      </c>
      <c r="P1078" s="23" t="str">
        <f>INDEX('Step 2-12'!$Z:$Z,MATCH('Step 2-12'!$B1078,'Step 2-12'!$R:$R,0))</f>
        <v>Paid Search</v>
      </c>
      <c r="AG1078" t="s">
        <v>2870</v>
      </c>
      <c r="AH1078" t="s">
        <v>71</v>
      </c>
      <c r="AI1078" t="s">
        <v>90</v>
      </c>
      <c r="AJ1078" s="1">
        <v>45580</v>
      </c>
      <c r="AK1078" t="s">
        <v>86</v>
      </c>
      <c r="AL1078" t="s">
        <v>18</v>
      </c>
      <c r="AM1078">
        <v>315</v>
      </c>
      <c r="AN1078">
        <v>267.75</v>
      </c>
      <c r="AO1078" s="24" t="str">
        <f>INDEX('Step 2-12'!$Z:$Z,MATCH('Step 2-12'!$AH1078,'Step 2-12'!$R:$R,0))</f>
        <v>Email</v>
      </c>
      <c r="AP1078" s="24" t="str">
        <f>INDEX('Step 2-12'!$V:$V,MATCH('Step 2-12'!$AH1078,'Step 2-12'!$R:$R,0))</f>
        <v>Asia-Pacific</v>
      </c>
      <c r="AQ1078" s="24" t="str">
        <f>INDEX('Step 2-12'!$W:$W,MATCH('Step 2-12'!$AH1078,'Step 2-12'!$R:$R,0))</f>
        <v>Tech</v>
      </c>
      <c r="AR1078" s="24" t="str">
        <f>INDEX('Step 2-12'!$X:$X,MATCH('Step 2-12'!$AH1078,'Step 2-12'!$R:$R,0))</f>
        <v>SMBs</v>
      </c>
      <c r="AS1078" s="23" t="str">
        <f>INDEX('Step 2-12'!$AA:$AA,MATCH('Step 2-12'!$AH1078,'Step 2-12'!$R:$R,0))</f>
        <v>Basic</v>
      </c>
      <c r="AT1078" s="23" t="str">
        <f>INDEX('Step 2-12'!$AB:$AB,MATCH('Step 2-12'!$AH1078,'Step 2-12'!$R:$R,0))</f>
        <v>Monthly</v>
      </c>
      <c r="AU1078" s="23" t="str">
        <f>INDEX($J$20:$J$1603,MATCH($AH1078,$B$20:$B$1603,0))</f>
        <v/>
      </c>
    </row>
    <row r="1079" spans="1:47" x14ac:dyDescent="0.25">
      <c r="A1079" t="s">
        <v>1206</v>
      </c>
      <c r="B1079" t="s">
        <v>1207</v>
      </c>
      <c r="C1079" t="s">
        <v>50</v>
      </c>
      <c r="D1079" t="s">
        <v>18</v>
      </c>
      <c r="E1079" s="1">
        <v>44620</v>
      </c>
      <c r="F1079" s="1">
        <v>44650</v>
      </c>
      <c r="G1079" t="s">
        <v>19</v>
      </c>
      <c r="H1079">
        <v>135</v>
      </c>
      <c r="I1079" s="23" t="str">
        <f>IF(AND(E1079&lt;=EOMONTH('Step 1'!$C$7,0),F1079&gt;='Step 1'!$C$7),"Yes","No")</f>
        <v>No</v>
      </c>
      <c r="J1079" s="23" t="str">
        <f>IF(I1079="Yes",IF(COUNTIFS($B$21:$B1079,B1079,$I$21:$I1079,"Yes")=1,"Yes",""),"")</f>
        <v/>
      </c>
      <c r="K1079" s="23" t="str">
        <f>IF(J1079="Yes",IF(COUNTIFS($B:$B,B1079,$F:$F,"&gt;="&amp;'Step 1'!$C$8)&gt;0,"Retained","Churned"),"")</f>
        <v/>
      </c>
      <c r="L1079" s="24">
        <f>_xlfn.MINIFS($E:$E,$B:$B,B1079)</f>
        <v>44620</v>
      </c>
      <c r="M1079" s="24" t="str">
        <f>INDEX($C:$C,MATCH($L1079,$E:$E,0))</f>
        <v>Pro</v>
      </c>
      <c r="N1079" s="24" t="str">
        <f>INDEX($D:$D,MATCH($L1079,$E:$E,0))</f>
        <v>Monthly</v>
      </c>
      <c r="O1079" s="23" t="str">
        <f>INDEX('Step 2-12'!$W:$W,MATCH('Step 2-12'!$B1079,'Step 2-12'!$R:$R,0))</f>
        <v>Education</v>
      </c>
      <c r="P1079" s="23" t="str">
        <f>INDEX('Step 2-12'!$Z:$Z,MATCH('Step 2-12'!$B1079,'Step 2-12'!$R:$R,0))</f>
        <v>Affiliate</v>
      </c>
      <c r="AG1079" t="s">
        <v>2871</v>
      </c>
      <c r="AH1079" t="s">
        <v>71</v>
      </c>
      <c r="AI1079" t="s">
        <v>91</v>
      </c>
      <c r="AJ1079" s="1">
        <v>45581</v>
      </c>
      <c r="AK1079" t="s">
        <v>86</v>
      </c>
      <c r="AL1079" t="s">
        <v>18</v>
      </c>
      <c r="AM1079">
        <v>315</v>
      </c>
      <c r="AN1079">
        <v>267.75</v>
      </c>
      <c r="AO1079" s="24" t="str">
        <f>INDEX('Step 2-12'!$Z:$Z,MATCH('Step 2-12'!$AH1079,'Step 2-12'!$R:$R,0))</f>
        <v>Email</v>
      </c>
      <c r="AP1079" s="24" t="str">
        <f>INDEX('Step 2-12'!$V:$V,MATCH('Step 2-12'!$AH1079,'Step 2-12'!$R:$R,0))</f>
        <v>Asia-Pacific</v>
      </c>
      <c r="AQ1079" s="24" t="str">
        <f>INDEX('Step 2-12'!$W:$W,MATCH('Step 2-12'!$AH1079,'Step 2-12'!$R:$R,0))</f>
        <v>Tech</v>
      </c>
      <c r="AR1079" s="24" t="str">
        <f>INDEX('Step 2-12'!$X:$X,MATCH('Step 2-12'!$AH1079,'Step 2-12'!$R:$R,0))</f>
        <v>SMBs</v>
      </c>
      <c r="AS1079" s="23" t="str">
        <f>INDEX('Step 2-12'!$AA:$AA,MATCH('Step 2-12'!$AH1079,'Step 2-12'!$R:$R,0))</f>
        <v>Basic</v>
      </c>
      <c r="AT1079" s="23" t="str">
        <f>INDEX('Step 2-12'!$AB:$AB,MATCH('Step 2-12'!$AH1079,'Step 2-12'!$R:$R,0))</f>
        <v>Monthly</v>
      </c>
      <c r="AU1079" s="23" t="str">
        <f>INDEX($J$20:$J$1603,MATCH($AH1079,$B$20:$B$1603,0))</f>
        <v/>
      </c>
    </row>
    <row r="1080" spans="1:47" x14ac:dyDescent="0.25">
      <c r="A1080" t="s">
        <v>1208</v>
      </c>
      <c r="B1080" t="s">
        <v>1207</v>
      </c>
      <c r="C1080" t="s">
        <v>50</v>
      </c>
      <c r="D1080" t="s">
        <v>18</v>
      </c>
      <c r="E1080" s="1">
        <v>44651</v>
      </c>
      <c r="F1080" s="1">
        <v>44681</v>
      </c>
      <c r="G1080" t="s">
        <v>19</v>
      </c>
      <c r="H1080">
        <v>135</v>
      </c>
      <c r="I1080" s="23" t="str">
        <f>IF(AND(E1080&lt;=EOMONTH('Step 1'!$C$7,0),F1080&gt;='Step 1'!$C$7),"Yes","No")</f>
        <v>No</v>
      </c>
      <c r="J1080" s="23" t="str">
        <f>IF(I1080="Yes",IF(COUNTIFS($B$21:$B1080,B1080,$I$21:$I1080,"Yes")=1,"Yes",""),"")</f>
        <v/>
      </c>
      <c r="K1080" s="23" t="str">
        <f>IF(J1080="Yes",IF(COUNTIFS($B:$B,B1080,$F:$F,"&gt;="&amp;'Step 1'!$C$8)&gt;0,"Retained","Churned"),"")</f>
        <v/>
      </c>
      <c r="L1080" s="24">
        <f>_xlfn.MINIFS($E:$E,$B:$B,B1080)</f>
        <v>44620</v>
      </c>
      <c r="M1080" s="24" t="str">
        <f>INDEX($C:$C,MATCH($L1080,$E:$E,0))</f>
        <v>Pro</v>
      </c>
      <c r="N1080" s="24" t="str">
        <f>INDEX($D:$D,MATCH($L1080,$E:$E,0))</f>
        <v>Monthly</v>
      </c>
      <c r="O1080" s="23" t="str">
        <f>INDEX('Step 2-12'!$W:$W,MATCH('Step 2-12'!$B1080,'Step 2-12'!$R:$R,0))</f>
        <v>Education</v>
      </c>
      <c r="P1080" s="23" t="str">
        <f>INDEX('Step 2-12'!$Z:$Z,MATCH('Step 2-12'!$B1080,'Step 2-12'!$R:$R,0))</f>
        <v>Affiliate</v>
      </c>
      <c r="AG1080" t="s">
        <v>2872</v>
      </c>
      <c r="AH1080" t="s">
        <v>71</v>
      </c>
      <c r="AI1080" t="s">
        <v>92</v>
      </c>
      <c r="AJ1080" s="1">
        <v>45612</v>
      </c>
      <c r="AK1080" t="s">
        <v>86</v>
      </c>
      <c r="AL1080" t="s">
        <v>18</v>
      </c>
      <c r="AM1080">
        <v>315</v>
      </c>
      <c r="AN1080">
        <v>267.75</v>
      </c>
      <c r="AO1080" s="24" t="str">
        <f>INDEX('Step 2-12'!$Z:$Z,MATCH('Step 2-12'!$AH1080,'Step 2-12'!$R:$R,0))</f>
        <v>Email</v>
      </c>
      <c r="AP1080" s="24" t="str">
        <f>INDEX('Step 2-12'!$V:$V,MATCH('Step 2-12'!$AH1080,'Step 2-12'!$R:$R,0))</f>
        <v>Asia-Pacific</v>
      </c>
      <c r="AQ1080" s="24" t="str">
        <f>INDEX('Step 2-12'!$W:$W,MATCH('Step 2-12'!$AH1080,'Step 2-12'!$R:$R,0))</f>
        <v>Tech</v>
      </c>
      <c r="AR1080" s="24" t="str">
        <f>INDEX('Step 2-12'!$X:$X,MATCH('Step 2-12'!$AH1080,'Step 2-12'!$R:$R,0))</f>
        <v>SMBs</v>
      </c>
      <c r="AS1080" s="23" t="str">
        <f>INDEX('Step 2-12'!$AA:$AA,MATCH('Step 2-12'!$AH1080,'Step 2-12'!$R:$R,0))</f>
        <v>Basic</v>
      </c>
      <c r="AT1080" s="23" t="str">
        <f>INDEX('Step 2-12'!$AB:$AB,MATCH('Step 2-12'!$AH1080,'Step 2-12'!$R:$R,0))</f>
        <v>Monthly</v>
      </c>
      <c r="AU1080" s="23" t="str">
        <f>INDEX($J$20:$J$1603,MATCH($AH1080,$B$20:$B$1603,0))</f>
        <v/>
      </c>
    </row>
    <row r="1081" spans="1:47" x14ac:dyDescent="0.25">
      <c r="A1081" t="s">
        <v>1209</v>
      </c>
      <c r="B1081" t="s">
        <v>1207</v>
      </c>
      <c r="C1081" t="s">
        <v>50</v>
      </c>
      <c r="D1081" t="s">
        <v>18</v>
      </c>
      <c r="E1081" s="1">
        <v>44682</v>
      </c>
      <c r="F1081" s="1">
        <v>44712</v>
      </c>
      <c r="G1081" t="s">
        <v>19</v>
      </c>
      <c r="H1081">
        <v>135</v>
      </c>
      <c r="I1081" s="23" t="str">
        <f>IF(AND(E1081&lt;=EOMONTH('Step 1'!$C$7,0),F1081&gt;='Step 1'!$C$7),"Yes","No")</f>
        <v>No</v>
      </c>
      <c r="J1081" s="23" t="str">
        <f>IF(I1081="Yes",IF(COUNTIFS($B$21:$B1081,B1081,$I$21:$I1081,"Yes")=1,"Yes",""),"")</f>
        <v/>
      </c>
      <c r="K1081" s="23" t="str">
        <f>IF(J1081="Yes",IF(COUNTIFS($B:$B,B1081,$F:$F,"&gt;="&amp;'Step 1'!$C$8)&gt;0,"Retained","Churned"),"")</f>
        <v/>
      </c>
      <c r="L1081" s="24">
        <f>_xlfn.MINIFS($E:$E,$B:$B,B1081)</f>
        <v>44620</v>
      </c>
      <c r="M1081" s="24" t="str">
        <f>INDEX($C:$C,MATCH($L1081,$E:$E,0))</f>
        <v>Pro</v>
      </c>
      <c r="N1081" s="24" t="str">
        <f>INDEX($D:$D,MATCH($L1081,$E:$E,0))</f>
        <v>Monthly</v>
      </c>
      <c r="O1081" s="23" t="str">
        <f>INDEX('Step 2-12'!$W:$W,MATCH('Step 2-12'!$B1081,'Step 2-12'!$R:$R,0))</f>
        <v>Education</v>
      </c>
      <c r="P1081" s="23" t="str">
        <f>INDEX('Step 2-12'!$Z:$Z,MATCH('Step 2-12'!$B1081,'Step 2-12'!$R:$R,0))</f>
        <v>Affiliate</v>
      </c>
      <c r="AG1081" t="s">
        <v>2873</v>
      </c>
      <c r="AH1081" t="s">
        <v>71</v>
      </c>
      <c r="AI1081" t="s">
        <v>92</v>
      </c>
      <c r="AJ1081" s="1">
        <v>45642</v>
      </c>
      <c r="AK1081" t="s">
        <v>86</v>
      </c>
      <c r="AL1081" t="s">
        <v>18</v>
      </c>
      <c r="AM1081">
        <v>315</v>
      </c>
      <c r="AN1081">
        <v>267.75</v>
      </c>
      <c r="AO1081" s="24" t="str">
        <f>INDEX('Step 2-12'!$Z:$Z,MATCH('Step 2-12'!$AH1081,'Step 2-12'!$R:$R,0))</f>
        <v>Email</v>
      </c>
      <c r="AP1081" s="24" t="str">
        <f>INDEX('Step 2-12'!$V:$V,MATCH('Step 2-12'!$AH1081,'Step 2-12'!$R:$R,0))</f>
        <v>Asia-Pacific</v>
      </c>
      <c r="AQ1081" s="24" t="str">
        <f>INDEX('Step 2-12'!$W:$W,MATCH('Step 2-12'!$AH1081,'Step 2-12'!$R:$R,0))</f>
        <v>Tech</v>
      </c>
      <c r="AR1081" s="24" t="str">
        <f>INDEX('Step 2-12'!$X:$X,MATCH('Step 2-12'!$AH1081,'Step 2-12'!$R:$R,0))</f>
        <v>SMBs</v>
      </c>
      <c r="AS1081" s="23" t="str">
        <f>INDEX('Step 2-12'!$AA:$AA,MATCH('Step 2-12'!$AH1081,'Step 2-12'!$R:$R,0))</f>
        <v>Basic</v>
      </c>
      <c r="AT1081" s="23" t="str">
        <f>INDEX('Step 2-12'!$AB:$AB,MATCH('Step 2-12'!$AH1081,'Step 2-12'!$R:$R,0))</f>
        <v>Monthly</v>
      </c>
      <c r="AU1081" s="23" t="str">
        <f>INDEX($J$20:$J$1603,MATCH($AH1081,$B$20:$B$1603,0))</f>
        <v/>
      </c>
    </row>
    <row r="1082" spans="1:47" x14ac:dyDescent="0.25">
      <c r="A1082" t="s">
        <v>1210</v>
      </c>
      <c r="B1082" t="s">
        <v>1207</v>
      </c>
      <c r="C1082" t="s">
        <v>50</v>
      </c>
      <c r="D1082" t="s">
        <v>18</v>
      </c>
      <c r="E1082" s="1">
        <v>44713</v>
      </c>
      <c r="F1082" s="1">
        <v>44743</v>
      </c>
      <c r="G1082" t="s">
        <v>55</v>
      </c>
      <c r="H1082">
        <v>135</v>
      </c>
      <c r="I1082" s="23" t="str">
        <f>IF(AND(E1082&lt;=EOMONTH('Step 1'!$C$7,0),F1082&gt;='Step 1'!$C$7),"Yes","No")</f>
        <v>No</v>
      </c>
      <c r="J1082" s="23" t="str">
        <f>IF(I1082="Yes",IF(COUNTIFS($B$21:$B1082,B1082,$I$21:$I1082,"Yes")=1,"Yes",""),"")</f>
        <v/>
      </c>
      <c r="K1082" s="23" t="str">
        <f>IF(J1082="Yes",IF(COUNTIFS($B:$B,B1082,$F:$F,"&gt;="&amp;'Step 1'!$C$8)&gt;0,"Retained","Churned"),"")</f>
        <v/>
      </c>
      <c r="L1082" s="24">
        <f>_xlfn.MINIFS($E:$E,$B:$B,B1082)</f>
        <v>44620</v>
      </c>
      <c r="M1082" s="24" t="str">
        <f>INDEX($C:$C,MATCH($L1082,$E:$E,0))</f>
        <v>Pro</v>
      </c>
      <c r="N1082" s="24" t="str">
        <f>INDEX($D:$D,MATCH($L1082,$E:$E,0))</f>
        <v>Monthly</v>
      </c>
      <c r="O1082" s="23" t="str">
        <f>INDEX('Step 2-12'!$W:$W,MATCH('Step 2-12'!$B1082,'Step 2-12'!$R:$R,0))</f>
        <v>Education</v>
      </c>
      <c r="P1082" s="23" t="str">
        <f>INDEX('Step 2-12'!$Z:$Z,MATCH('Step 2-12'!$B1082,'Step 2-12'!$R:$R,0))</f>
        <v>Affiliate</v>
      </c>
      <c r="AG1082" t="s">
        <v>2874</v>
      </c>
      <c r="AH1082" t="s">
        <v>71</v>
      </c>
      <c r="AI1082" t="s">
        <v>93</v>
      </c>
      <c r="AJ1082" s="1">
        <v>45643</v>
      </c>
      <c r="AK1082" t="s">
        <v>86</v>
      </c>
      <c r="AL1082" t="s">
        <v>18</v>
      </c>
      <c r="AM1082">
        <v>315</v>
      </c>
      <c r="AN1082">
        <v>267.75</v>
      </c>
      <c r="AO1082" s="24" t="str">
        <f>INDEX('Step 2-12'!$Z:$Z,MATCH('Step 2-12'!$AH1082,'Step 2-12'!$R:$R,0))</f>
        <v>Email</v>
      </c>
      <c r="AP1082" s="24" t="str">
        <f>INDEX('Step 2-12'!$V:$V,MATCH('Step 2-12'!$AH1082,'Step 2-12'!$R:$R,0))</f>
        <v>Asia-Pacific</v>
      </c>
      <c r="AQ1082" s="24" t="str">
        <f>INDEX('Step 2-12'!$W:$W,MATCH('Step 2-12'!$AH1082,'Step 2-12'!$R:$R,0))</f>
        <v>Tech</v>
      </c>
      <c r="AR1082" s="24" t="str">
        <f>INDEX('Step 2-12'!$X:$X,MATCH('Step 2-12'!$AH1082,'Step 2-12'!$R:$R,0))</f>
        <v>SMBs</v>
      </c>
      <c r="AS1082" s="23" t="str">
        <f>INDEX('Step 2-12'!$AA:$AA,MATCH('Step 2-12'!$AH1082,'Step 2-12'!$R:$R,0))</f>
        <v>Basic</v>
      </c>
      <c r="AT1082" s="23" t="str">
        <f>INDEX('Step 2-12'!$AB:$AB,MATCH('Step 2-12'!$AH1082,'Step 2-12'!$R:$R,0))</f>
        <v>Monthly</v>
      </c>
      <c r="AU1082" s="23" t="str">
        <f>INDEX($J$20:$J$1603,MATCH($AH1082,$B$20:$B$1603,0))</f>
        <v/>
      </c>
    </row>
    <row r="1083" spans="1:47" x14ac:dyDescent="0.25">
      <c r="A1083" t="s">
        <v>1211</v>
      </c>
      <c r="B1083" t="s">
        <v>1207</v>
      </c>
      <c r="C1083" t="s">
        <v>17</v>
      </c>
      <c r="D1083" t="s">
        <v>18</v>
      </c>
      <c r="E1083" s="1">
        <v>44744</v>
      </c>
      <c r="F1083" s="1">
        <v>44774</v>
      </c>
      <c r="G1083" t="s">
        <v>19</v>
      </c>
      <c r="H1083">
        <v>75</v>
      </c>
      <c r="I1083" s="23" t="str">
        <f>IF(AND(E1083&lt;=EOMONTH('Step 1'!$C$7,0),F1083&gt;='Step 1'!$C$7),"Yes","No")</f>
        <v>No</v>
      </c>
      <c r="J1083" s="23" t="str">
        <f>IF(I1083="Yes",IF(COUNTIFS($B$21:$B1083,B1083,$I$21:$I1083,"Yes")=1,"Yes",""),"")</f>
        <v/>
      </c>
      <c r="K1083" s="23" t="str">
        <f>IF(J1083="Yes",IF(COUNTIFS($B:$B,B1083,$F:$F,"&gt;="&amp;'Step 1'!$C$8)&gt;0,"Retained","Churned"),"")</f>
        <v/>
      </c>
      <c r="L1083" s="24">
        <f>_xlfn.MINIFS($E:$E,$B:$B,B1083)</f>
        <v>44620</v>
      </c>
      <c r="M1083" s="24" t="str">
        <f>INDEX($C:$C,MATCH($L1083,$E:$E,0))</f>
        <v>Pro</v>
      </c>
      <c r="N1083" s="24" t="str">
        <f>INDEX($D:$D,MATCH($L1083,$E:$E,0))</f>
        <v>Monthly</v>
      </c>
      <c r="O1083" s="23" t="str">
        <f>INDEX('Step 2-12'!$W:$W,MATCH('Step 2-12'!$B1083,'Step 2-12'!$R:$R,0))</f>
        <v>Education</v>
      </c>
      <c r="P1083" s="23" t="str">
        <f>INDEX('Step 2-12'!$Z:$Z,MATCH('Step 2-12'!$B1083,'Step 2-12'!$R:$R,0))</f>
        <v>Affiliate</v>
      </c>
      <c r="AG1083" t="s">
        <v>2875</v>
      </c>
      <c r="AH1083" t="s">
        <v>42</v>
      </c>
      <c r="AI1083" t="s">
        <v>41</v>
      </c>
      <c r="AJ1083" s="1">
        <v>45347</v>
      </c>
      <c r="AK1083" t="s">
        <v>17</v>
      </c>
      <c r="AL1083" t="s">
        <v>18</v>
      </c>
      <c r="AM1083">
        <v>75</v>
      </c>
      <c r="AN1083">
        <v>60</v>
      </c>
      <c r="AO1083" s="24" t="str">
        <f>INDEX('Step 2-12'!$Z:$Z,MATCH('Step 2-12'!$AH1083,'Step 2-12'!$R:$R,0))</f>
        <v>Paid Search</v>
      </c>
      <c r="AP1083" s="24" t="str">
        <f>INDEX('Step 2-12'!$V:$V,MATCH('Step 2-12'!$AH1083,'Step 2-12'!$R:$R,0))</f>
        <v>Asia-Pacific</v>
      </c>
      <c r="AQ1083" s="24" t="str">
        <f>INDEX('Step 2-12'!$W:$W,MATCH('Step 2-12'!$AH1083,'Step 2-12'!$R:$R,0))</f>
        <v>Healthcare</v>
      </c>
      <c r="AR1083" s="24" t="str">
        <f>INDEX('Step 2-12'!$X:$X,MATCH('Step 2-12'!$AH1083,'Step 2-12'!$R:$R,0))</f>
        <v>SMBs</v>
      </c>
      <c r="AS1083" s="23" t="str">
        <f>INDEX('Step 2-12'!$AA:$AA,MATCH('Step 2-12'!$AH1083,'Step 2-12'!$R:$R,0))</f>
        <v>Basic</v>
      </c>
      <c r="AT1083" s="23" t="str">
        <f>INDEX('Step 2-12'!$AB:$AB,MATCH('Step 2-12'!$AH1083,'Step 2-12'!$R:$R,0))</f>
        <v>Monthly</v>
      </c>
      <c r="AU1083" s="23" t="str">
        <f>INDEX($J$20:$J$1603,MATCH($AH1083,$B$20:$B$1603,0))</f>
        <v/>
      </c>
    </row>
    <row r="1084" spans="1:47" x14ac:dyDescent="0.25">
      <c r="A1084" t="s">
        <v>1212</v>
      </c>
      <c r="B1084" t="s">
        <v>1207</v>
      </c>
      <c r="C1084" t="s">
        <v>17</v>
      </c>
      <c r="D1084" t="s">
        <v>18</v>
      </c>
      <c r="E1084" s="1">
        <v>44775</v>
      </c>
      <c r="F1084" s="1">
        <v>44805</v>
      </c>
      <c r="G1084" t="s">
        <v>19</v>
      </c>
      <c r="H1084">
        <v>75</v>
      </c>
      <c r="I1084" s="23" t="str">
        <f>IF(AND(E1084&lt;=EOMONTH('Step 1'!$C$7,0),F1084&gt;='Step 1'!$C$7),"Yes","No")</f>
        <v>No</v>
      </c>
      <c r="J1084" s="23" t="str">
        <f>IF(I1084="Yes",IF(COUNTIFS($B$21:$B1084,B1084,$I$21:$I1084,"Yes")=1,"Yes",""),"")</f>
        <v/>
      </c>
      <c r="K1084" s="23" t="str">
        <f>IF(J1084="Yes",IF(COUNTIFS($B:$B,B1084,$F:$F,"&gt;="&amp;'Step 1'!$C$8)&gt;0,"Retained","Churned"),"")</f>
        <v/>
      </c>
      <c r="L1084" s="24">
        <f>_xlfn.MINIFS($E:$E,$B:$B,B1084)</f>
        <v>44620</v>
      </c>
      <c r="M1084" s="24" t="str">
        <f>INDEX($C:$C,MATCH($L1084,$E:$E,0))</f>
        <v>Pro</v>
      </c>
      <c r="N1084" s="24" t="str">
        <f>INDEX($D:$D,MATCH($L1084,$E:$E,0))</f>
        <v>Monthly</v>
      </c>
      <c r="O1084" s="23" t="str">
        <f>INDEX('Step 2-12'!$W:$W,MATCH('Step 2-12'!$B1084,'Step 2-12'!$R:$R,0))</f>
        <v>Education</v>
      </c>
      <c r="P1084" s="23" t="str">
        <f>INDEX('Step 2-12'!$Z:$Z,MATCH('Step 2-12'!$B1084,'Step 2-12'!$R:$R,0))</f>
        <v>Affiliate</v>
      </c>
      <c r="AG1084" t="s">
        <v>2876</v>
      </c>
      <c r="AH1084" t="s">
        <v>42</v>
      </c>
      <c r="AI1084" t="s">
        <v>41</v>
      </c>
      <c r="AJ1084" s="1">
        <v>45376</v>
      </c>
      <c r="AK1084" t="s">
        <v>17</v>
      </c>
      <c r="AL1084" t="s">
        <v>18</v>
      </c>
      <c r="AM1084">
        <v>75</v>
      </c>
      <c r="AN1084">
        <v>60</v>
      </c>
      <c r="AO1084" s="24" t="str">
        <f>INDEX('Step 2-12'!$Z:$Z,MATCH('Step 2-12'!$AH1084,'Step 2-12'!$R:$R,0))</f>
        <v>Paid Search</v>
      </c>
      <c r="AP1084" s="24" t="str">
        <f>INDEX('Step 2-12'!$V:$V,MATCH('Step 2-12'!$AH1084,'Step 2-12'!$R:$R,0))</f>
        <v>Asia-Pacific</v>
      </c>
      <c r="AQ1084" s="24" t="str">
        <f>INDEX('Step 2-12'!$W:$W,MATCH('Step 2-12'!$AH1084,'Step 2-12'!$R:$R,0))</f>
        <v>Healthcare</v>
      </c>
      <c r="AR1084" s="24" t="str">
        <f>INDEX('Step 2-12'!$X:$X,MATCH('Step 2-12'!$AH1084,'Step 2-12'!$R:$R,0))</f>
        <v>SMBs</v>
      </c>
      <c r="AS1084" s="23" t="str">
        <f>INDEX('Step 2-12'!$AA:$AA,MATCH('Step 2-12'!$AH1084,'Step 2-12'!$R:$R,0))</f>
        <v>Basic</v>
      </c>
      <c r="AT1084" s="23" t="str">
        <f>INDEX('Step 2-12'!$AB:$AB,MATCH('Step 2-12'!$AH1084,'Step 2-12'!$R:$R,0))</f>
        <v>Monthly</v>
      </c>
      <c r="AU1084" s="23" t="str">
        <f>INDEX($J$20:$J$1603,MATCH($AH1084,$B$20:$B$1603,0))</f>
        <v/>
      </c>
    </row>
    <row r="1085" spans="1:47" x14ac:dyDescent="0.25">
      <c r="A1085" t="s">
        <v>1213</v>
      </c>
      <c r="B1085" t="s">
        <v>1207</v>
      </c>
      <c r="C1085" t="s">
        <v>17</v>
      </c>
      <c r="D1085" t="s">
        <v>18</v>
      </c>
      <c r="E1085" s="1">
        <v>44806</v>
      </c>
      <c r="F1085" s="1">
        <v>44836</v>
      </c>
      <c r="G1085" t="s">
        <v>19</v>
      </c>
      <c r="H1085">
        <v>75</v>
      </c>
      <c r="I1085" s="23" t="str">
        <f>IF(AND(E1085&lt;=EOMONTH('Step 1'!$C$7,0),F1085&gt;='Step 1'!$C$7),"Yes","No")</f>
        <v>No</v>
      </c>
      <c r="J1085" s="23" t="str">
        <f>IF(I1085="Yes",IF(COUNTIFS($B$21:$B1085,B1085,$I$21:$I1085,"Yes")=1,"Yes",""),"")</f>
        <v/>
      </c>
      <c r="K1085" s="23" t="str">
        <f>IF(J1085="Yes",IF(COUNTIFS($B:$B,B1085,$F:$F,"&gt;="&amp;'Step 1'!$C$8)&gt;0,"Retained","Churned"),"")</f>
        <v/>
      </c>
      <c r="L1085" s="24">
        <f>_xlfn.MINIFS($E:$E,$B:$B,B1085)</f>
        <v>44620</v>
      </c>
      <c r="M1085" s="24" t="str">
        <f>INDEX($C:$C,MATCH($L1085,$E:$E,0))</f>
        <v>Pro</v>
      </c>
      <c r="N1085" s="24" t="str">
        <f>INDEX($D:$D,MATCH($L1085,$E:$E,0))</f>
        <v>Monthly</v>
      </c>
      <c r="O1085" s="23" t="str">
        <f>INDEX('Step 2-12'!$W:$W,MATCH('Step 2-12'!$B1085,'Step 2-12'!$R:$R,0))</f>
        <v>Education</v>
      </c>
      <c r="P1085" s="23" t="str">
        <f>INDEX('Step 2-12'!$Z:$Z,MATCH('Step 2-12'!$B1085,'Step 2-12'!$R:$R,0))</f>
        <v>Affiliate</v>
      </c>
      <c r="AG1085" t="s">
        <v>2877</v>
      </c>
      <c r="AH1085" t="s">
        <v>42</v>
      </c>
      <c r="AI1085" t="s">
        <v>43</v>
      </c>
      <c r="AJ1085" s="1">
        <v>45378</v>
      </c>
      <c r="AK1085" t="s">
        <v>17</v>
      </c>
      <c r="AL1085" t="s">
        <v>18</v>
      </c>
      <c r="AM1085">
        <v>75</v>
      </c>
      <c r="AN1085">
        <v>60</v>
      </c>
      <c r="AO1085" s="24" t="str">
        <f>INDEX('Step 2-12'!$Z:$Z,MATCH('Step 2-12'!$AH1085,'Step 2-12'!$R:$R,0))</f>
        <v>Paid Search</v>
      </c>
      <c r="AP1085" s="24" t="str">
        <f>INDEX('Step 2-12'!$V:$V,MATCH('Step 2-12'!$AH1085,'Step 2-12'!$R:$R,0))</f>
        <v>Asia-Pacific</v>
      </c>
      <c r="AQ1085" s="24" t="str">
        <f>INDEX('Step 2-12'!$W:$W,MATCH('Step 2-12'!$AH1085,'Step 2-12'!$R:$R,0))</f>
        <v>Healthcare</v>
      </c>
      <c r="AR1085" s="24" t="str">
        <f>INDEX('Step 2-12'!$X:$X,MATCH('Step 2-12'!$AH1085,'Step 2-12'!$R:$R,0))</f>
        <v>SMBs</v>
      </c>
      <c r="AS1085" s="23" t="str">
        <f>INDEX('Step 2-12'!$AA:$AA,MATCH('Step 2-12'!$AH1085,'Step 2-12'!$R:$R,0))</f>
        <v>Basic</v>
      </c>
      <c r="AT1085" s="23" t="str">
        <f>INDEX('Step 2-12'!$AB:$AB,MATCH('Step 2-12'!$AH1085,'Step 2-12'!$R:$R,0))</f>
        <v>Monthly</v>
      </c>
      <c r="AU1085" s="23" t="str">
        <f>INDEX($J$20:$J$1603,MATCH($AH1085,$B$20:$B$1603,0))</f>
        <v/>
      </c>
    </row>
    <row r="1086" spans="1:47" x14ac:dyDescent="0.25">
      <c r="A1086" t="s">
        <v>1214</v>
      </c>
      <c r="B1086" t="s">
        <v>1207</v>
      </c>
      <c r="C1086" t="s">
        <v>17</v>
      </c>
      <c r="D1086" t="s">
        <v>18</v>
      </c>
      <c r="E1086" s="1">
        <v>44837</v>
      </c>
      <c r="F1086" s="1">
        <v>44867</v>
      </c>
      <c r="G1086" t="s">
        <v>19</v>
      </c>
      <c r="H1086">
        <v>75</v>
      </c>
      <c r="I1086" s="23" t="str">
        <f>IF(AND(E1086&lt;=EOMONTH('Step 1'!$C$7,0),F1086&gt;='Step 1'!$C$7),"Yes","No")</f>
        <v>No</v>
      </c>
      <c r="J1086" s="23" t="str">
        <f>IF(I1086="Yes",IF(COUNTIFS($B$21:$B1086,B1086,$I$21:$I1086,"Yes")=1,"Yes",""),"")</f>
        <v/>
      </c>
      <c r="K1086" s="23" t="str">
        <f>IF(J1086="Yes",IF(COUNTIFS($B:$B,B1086,$F:$F,"&gt;="&amp;'Step 1'!$C$8)&gt;0,"Retained","Churned"),"")</f>
        <v/>
      </c>
      <c r="L1086" s="24">
        <f>_xlfn.MINIFS($E:$E,$B:$B,B1086)</f>
        <v>44620</v>
      </c>
      <c r="M1086" s="24" t="str">
        <f>INDEX($C:$C,MATCH($L1086,$E:$E,0))</f>
        <v>Pro</v>
      </c>
      <c r="N1086" s="24" t="str">
        <f>INDEX($D:$D,MATCH($L1086,$E:$E,0))</f>
        <v>Monthly</v>
      </c>
      <c r="O1086" s="23" t="str">
        <f>INDEX('Step 2-12'!$W:$W,MATCH('Step 2-12'!$B1086,'Step 2-12'!$R:$R,0))</f>
        <v>Education</v>
      </c>
      <c r="P1086" s="23" t="str">
        <f>INDEX('Step 2-12'!$Z:$Z,MATCH('Step 2-12'!$B1086,'Step 2-12'!$R:$R,0))</f>
        <v>Affiliate</v>
      </c>
      <c r="AG1086" t="s">
        <v>2878</v>
      </c>
      <c r="AH1086" t="s">
        <v>42</v>
      </c>
      <c r="AI1086" t="s">
        <v>44</v>
      </c>
      <c r="AJ1086" s="1">
        <v>45409</v>
      </c>
      <c r="AK1086" t="s">
        <v>17</v>
      </c>
      <c r="AL1086" t="s">
        <v>18</v>
      </c>
      <c r="AM1086">
        <v>75</v>
      </c>
      <c r="AN1086">
        <v>60</v>
      </c>
      <c r="AO1086" s="24" t="str">
        <f>INDEX('Step 2-12'!$Z:$Z,MATCH('Step 2-12'!$AH1086,'Step 2-12'!$R:$R,0))</f>
        <v>Paid Search</v>
      </c>
      <c r="AP1086" s="24" t="str">
        <f>INDEX('Step 2-12'!$V:$V,MATCH('Step 2-12'!$AH1086,'Step 2-12'!$R:$R,0))</f>
        <v>Asia-Pacific</v>
      </c>
      <c r="AQ1086" s="24" t="str">
        <f>INDEX('Step 2-12'!$W:$W,MATCH('Step 2-12'!$AH1086,'Step 2-12'!$R:$R,0))</f>
        <v>Healthcare</v>
      </c>
      <c r="AR1086" s="24" t="str">
        <f>INDEX('Step 2-12'!$X:$X,MATCH('Step 2-12'!$AH1086,'Step 2-12'!$R:$R,0))</f>
        <v>SMBs</v>
      </c>
      <c r="AS1086" s="23" t="str">
        <f>INDEX('Step 2-12'!$AA:$AA,MATCH('Step 2-12'!$AH1086,'Step 2-12'!$R:$R,0))</f>
        <v>Basic</v>
      </c>
      <c r="AT1086" s="23" t="str">
        <f>INDEX('Step 2-12'!$AB:$AB,MATCH('Step 2-12'!$AH1086,'Step 2-12'!$R:$R,0))</f>
        <v>Monthly</v>
      </c>
      <c r="AU1086" s="23" t="str">
        <f>INDEX($J$20:$J$1603,MATCH($AH1086,$B$20:$B$1603,0))</f>
        <v/>
      </c>
    </row>
    <row r="1087" spans="1:47" x14ac:dyDescent="0.25">
      <c r="A1087" t="s">
        <v>1215</v>
      </c>
      <c r="B1087" t="s">
        <v>1207</v>
      </c>
      <c r="C1087" t="s">
        <v>17</v>
      </c>
      <c r="D1087" t="s">
        <v>18</v>
      </c>
      <c r="E1087" s="1">
        <v>44868</v>
      </c>
      <c r="F1087" s="1">
        <v>44898</v>
      </c>
      <c r="G1087" t="s">
        <v>19</v>
      </c>
      <c r="H1087">
        <v>75</v>
      </c>
      <c r="I1087" s="23" t="str">
        <f>IF(AND(E1087&lt;=EOMONTH('Step 1'!$C$7,0),F1087&gt;='Step 1'!$C$7),"Yes","No")</f>
        <v>No</v>
      </c>
      <c r="J1087" s="23" t="str">
        <f>IF(I1087="Yes",IF(COUNTIFS($B$21:$B1087,B1087,$I$21:$I1087,"Yes")=1,"Yes",""),"")</f>
        <v/>
      </c>
      <c r="K1087" s="23" t="str">
        <f>IF(J1087="Yes",IF(COUNTIFS($B:$B,B1087,$F:$F,"&gt;="&amp;'Step 1'!$C$8)&gt;0,"Retained","Churned"),"")</f>
        <v/>
      </c>
      <c r="L1087" s="24">
        <f>_xlfn.MINIFS($E:$E,$B:$B,B1087)</f>
        <v>44620</v>
      </c>
      <c r="M1087" s="24" t="str">
        <f>INDEX($C:$C,MATCH($L1087,$E:$E,0))</f>
        <v>Pro</v>
      </c>
      <c r="N1087" s="24" t="str">
        <f>INDEX($D:$D,MATCH($L1087,$E:$E,0))</f>
        <v>Monthly</v>
      </c>
      <c r="O1087" s="23" t="str">
        <f>INDEX('Step 2-12'!$W:$W,MATCH('Step 2-12'!$B1087,'Step 2-12'!$R:$R,0))</f>
        <v>Education</v>
      </c>
      <c r="P1087" s="23" t="str">
        <f>INDEX('Step 2-12'!$Z:$Z,MATCH('Step 2-12'!$B1087,'Step 2-12'!$R:$R,0))</f>
        <v>Affiliate</v>
      </c>
      <c r="AG1087" t="s">
        <v>2879</v>
      </c>
      <c r="AH1087" t="s">
        <v>42</v>
      </c>
      <c r="AI1087" t="s">
        <v>44</v>
      </c>
      <c r="AJ1087" s="1">
        <v>45439</v>
      </c>
      <c r="AK1087" t="s">
        <v>17</v>
      </c>
      <c r="AL1087" t="s">
        <v>18</v>
      </c>
      <c r="AM1087">
        <v>75</v>
      </c>
      <c r="AN1087">
        <v>60</v>
      </c>
      <c r="AO1087" s="24" t="str">
        <f>INDEX('Step 2-12'!$Z:$Z,MATCH('Step 2-12'!$AH1087,'Step 2-12'!$R:$R,0))</f>
        <v>Paid Search</v>
      </c>
      <c r="AP1087" s="24" t="str">
        <f>INDEX('Step 2-12'!$V:$V,MATCH('Step 2-12'!$AH1087,'Step 2-12'!$R:$R,0))</f>
        <v>Asia-Pacific</v>
      </c>
      <c r="AQ1087" s="24" t="str">
        <f>INDEX('Step 2-12'!$W:$W,MATCH('Step 2-12'!$AH1087,'Step 2-12'!$R:$R,0))</f>
        <v>Healthcare</v>
      </c>
      <c r="AR1087" s="24" t="str">
        <f>INDEX('Step 2-12'!$X:$X,MATCH('Step 2-12'!$AH1087,'Step 2-12'!$R:$R,0))</f>
        <v>SMBs</v>
      </c>
      <c r="AS1087" s="23" t="str">
        <f>INDEX('Step 2-12'!$AA:$AA,MATCH('Step 2-12'!$AH1087,'Step 2-12'!$R:$R,0))</f>
        <v>Basic</v>
      </c>
      <c r="AT1087" s="23" t="str">
        <f>INDEX('Step 2-12'!$AB:$AB,MATCH('Step 2-12'!$AH1087,'Step 2-12'!$R:$R,0))</f>
        <v>Monthly</v>
      </c>
      <c r="AU1087" s="23" t="str">
        <f>INDEX($J$20:$J$1603,MATCH($AH1087,$B$20:$B$1603,0))</f>
        <v/>
      </c>
    </row>
    <row r="1088" spans="1:47" x14ac:dyDescent="0.25">
      <c r="A1088" t="s">
        <v>1216</v>
      </c>
      <c r="B1088" t="s">
        <v>1207</v>
      </c>
      <c r="C1088" t="s">
        <v>17</v>
      </c>
      <c r="D1088" t="s">
        <v>18</v>
      </c>
      <c r="E1088" s="1">
        <v>44899</v>
      </c>
      <c r="F1088" s="1">
        <v>44929</v>
      </c>
      <c r="G1088" t="s">
        <v>19</v>
      </c>
      <c r="H1088">
        <v>75</v>
      </c>
      <c r="I1088" s="23" t="str">
        <f>IF(AND(E1088&lt;=EOMONTH('Step 1'!$C$7,0),F1088&gt;='Step 1'!$C$7),"Yes","No")</f>
        <v>Yes</v>
      </c>
      <c r="J1088" s="23" t="str">
        <f>IF(I1088="Yes",IF(COUNTIFS($B$21:$B1088,B1088,$I$21:$I1088,"Yes")=1,"Yes",""),"")</f>
        <v>Yes</v>
      </c>
      <c r="K1088" s="23" t="str">
        <f>IF(J1088="Yes",IF(COUNTIFS($B:$B,B1088,$F:$F,"&gt;="&amp;'Step 1'!$C$8)&gt;0,"Retained","Churned"),"")</f>
        <v>Churned</v>
      </c>
      <c r="L1088" s="24">
        <f>_xlfn.MINIFS($E:$E,$B:$B,B1088)</f>
        <v>44620</v>
      </c>
      <c r="M1088" s="24" t="str">
        <f>INDEX($C:$C,MATCH($L1088,$E:$E,0))</f>
        <v>Pro</v>
      </c>
      <c r="N1088" s="24" t="str">
        <f>INDEX($D:$D,MATCH($L1088,$E:$E,0))</f>
        <v>Monthly</v>
      </c>
      <c r="O1088" s="23" t="str">
        <f>INDEX('Step 2-12'!$W:$W,MATCH('Step 2-12'!$B1088,'Step 2-12'!$R:$R,0))</f>
        <v>Education</v>
      </c>
      <c r="P1088" s="23" t="str">
        <f>INDEX('Step 2-12'!$Z:$Z,MATCH('Step 2-12'!$B1088,'Step 2-12'!$R:$R,0))</f>
        <v>Affiliate</v>
      </c>
      <c r="AG1088" t="s">
        <v>2880</v>
      </c>
      <c r="AH1088" t="s">
        <v>42</v>
      </c>
      <c r="AI1088" t="s">
        <v>45</v>
      </c>
      <c r="AJ1088" s="1">
        <v>45440</v>
      </c>
      <c r="AK1088" t="s">
        <v>17</v>
      </c>
      <c r="AL1088" t="s">
        <v>18</v>
      </c>
      <c r="AM1088">
        <v>75</v>
      </c>
      <c r="AN1088">
        <v>60</v>
      </c>
      <c r="AO1088" s="24" t="str">
        <f>INDEX('Step 2-12'!$Z:$Z,MATCH('Step 2-12'!$AH1088,'Step 2-12'!$R:$R,0))</f>
        <v>Paid Search</v>
      </c>
      <c r="AP1088" s="24" t="str">
        <f>INDEX('Step 2-12'!$V:$V,MATCH('Step 2-12'!$AH1088,'Step 2-12'!$R:$R,0))</f>
        <v>Asia-Pacific</v>
      </c>
      <c r="AQ1088" s="24" t="str">
        <f>INDEX('Step 2-12'!$W:$W,MATCH('Step 2-12'!$AH1088,'Step 2-12'!$R:$R,0))</f>
        <v>Healthcare</v>
      </c>
      <c r="AR1088" s="24" t="str">
        <f>INDEX('Step 2-12'!$X:$X,MATCH('Step 2-12'!$AH1088,'Step 2-12'!$R:$R,0))</f>
        <v>SMBs</v>
      </c>
      <c r="AS1088" s="23" t="str">
        <f>INDEX('Step 2-12'!$AA:$AA,MATCH('Step 2-12'!$AH1088,'Step 2-12'!$R:$R,0))</f>
        <v>Basic</v>
      </c>
      <c r="AT1088" s="23" t="str">
        <f>INDEX('Step 2-12'!$AB:$AB,MATCH('Step 2-12'!$AH1088,'Step 2-12'!$R:$R,0))</f>
        <v>Monthly</v>
      </c>
      <c r="AU1088" s="23" t="str">
        <f>INDEX($J$20:$J$1603,MATCH($AH1088,$B$20:$B$1603,0))</f>
        <v/>
      </c>
    </row>
    <row r="1089" spans="1:47" x14ac:dyDescent="0.25">
      <c r="A1089" t="s">
        <v>1217</v>
      </c>
      <c r="B1089" t="s">
        <v>1207</v>
      </c>
      <c r="C1089" t="s">
        <v>17</v>
      </c>
      <c r="D1089" t="s">
        <v>18</v>
      </c>
      <c r="E1089" s="1">
        <v>44930</v>
      </c>
      <c r="F1089" s="1">
        <v>44960</v>
      </c>
      <c r="G1089" t="s">
        <v>19</v>
      </c>
      <c r="H1089">
        <v>75</v>
      </c>
      <c r="I1089" s="23" t="str">
        <f>IF(AND(E1089&lt;=EOMONTH('Step 1'!$C$7,0),F1089&gt;='Step 1'!$C$7),"Yes","No")</f>
        <v>Yes</v>
      </c>
      <c r="J1089" s="23" t="str">
        <f>IF(I1089="Yes",IF(COUNTIFS($B$21:$B1089,B1089,$I$21:$I1089,"Yes")=1,"Yes",""),"")</f>
        <v/>
      </c>
      <c r="K1089" s="23" t="str">
        <f>IF(J1089="Yes",IF(COUNTIFS($B:$B,B1089,$F:$F,"&gt;="&amp;'Step 1'!$C$8)&gt;0,"Retained","Churned"),"")</f>
        <v/>
      </c>
      <c r="L1089" s="24">
        <f>_xlfn.MINIFS($E:$E,$B:$B,B1089)</f>
        <v>44620</v>
      </c>
      <c r="M1089" s="24" t="str">
        <f>INDEX($C:$C,MATCH($L1089,$E:$E,0))</f>
        <v>Pro</v>
      </c>
      <c r="N1089" s="24" t="str">
        <f>INDEX($D:$D,MATCH($L1089,$E:$E,0))</f>
        <v>Monthly</v>
      </c>
      <c r="O1089" s="23" t="str">
        <f>INDEX('Step 2-12'!$W:$W,MATCH('Step 2-12'!$B1089,'Step 2-12'!$R:$R,0))</f>
        <v>Education</v>
      </c>
      <c r="P1089" s="23" t="str">
        <f>INDEX('Step 2-12'!$Z:$Z,MATCH('Step 2-12'!$B1089,'Step 2-12'!$R:$R,0))</f>
        <v>Affiliate</v>
      </c>
      <c r="AG1089" t="s">
        <v>2881</v>
      </c>
      <c r="AH1089" t="s">
        <v>42</v>
      </c>
      <c r="AI1089" t="s">
        <v>46</v>
      </c>
      <c r="AJ1089" s="1">
        <v>45471</v>
      </c>
      <c r="AK1089" t="s">
        <v>17</v>
      </c>
      <c r="AL1089" t="s">
        <v>18</v>
      </c>
      <c r="AM1089">
        <v>75</v>
      </c>
      <c r="AN1089">
        <v>60</v>
      </c>
      <c r="AO1089" s="24" t="str">
        <f>INDEX('Step 2-12'!$Z:$Z,MATCH('Step 2-12'!$AH1089,'Step 2-12'!$R:$R,0))</f>
        <v>Paid Search</v>
      </c>
      <c r="AP1089" s="24" t="str">
        <f>INDEX('Step 2-12'!$V:$V,MATCH('Step 2-12'!$AH1089,'Step 2-12'!$R:$R,0))</f>
        <v>Asia-Pacific</v>
      </c>
      <c r="AQ1089" s="24" t="str">
        <f>INDEX('Step 2-12'!$W:$W,MATCH('Step 2-12'!$AH1089,'Step 2-12'!$R:$R,0))</f>
        <v>Healthcare</v>
      </c>
      <c r="AR1089" s="24" t="str">
        <f>INDEX('Step 2-12'!$X:$X,MATCH('Step 2-12'!$AH1089,'Step 2-12'!$R:$R,0))</f>
        <v>SMBs</v>
      </c>
      <c r="AS1089" s="23" t="str">
        <f>INDEX('Step 2-12'!$AA:$AA,MATCH('Step 2-12'!$AH1089,'Step 2-12'!$R:$R,0))</f>
        <v>Basic</v>
      </c>
      <c r="AT1089" s="23" t="str">
        <f>INDEX('Step 2-12'!$AB:$AB,MATCH('Step 2-12'!$AH1089,'Step 2-12'!$R:$R,0))</f>
        <v>Monthly</v>
      </c>
      <c r="AU1089" s="23" t="str">
        <f>INDEX($J$20:$J$1603,MATCH($AH1089,$B$20:$B$1603,0))</f>
        <v/>
      </c>
    </row>
    <row r="1090" spans="1:47" x14ac:dyDescent="0.25">
      <c r="A1090" t="s">
        <v>1218</v>
      </c>
      <c r="B1090" t="s">
        <v>1207</v>
      </c>
      <c r="C1090" t="s">
        <v>17</v>
      </c>
      <c r="D1090" t="s">
        <v>18</v>
      </c>
      <c r="E1090" s="1">
        <v>44961</v>
      </c>
      <c r="F1090" s="1">
        <v>44991</v>
      </c>
      <c r="G1090" t="s">
        <v>19</v>
      </c>
      <c r="H1090">
        <v>75</v>
      </c>
      <c r="I1090" s="23" t="str">
        <f>IF(AND(E1090&lt;=EOMONTH('Step 1'!$C$7,0),F1090&gt;='Step 1'!$C$7),"Yes","No")</f>
        <v>No</v>
      </c>
      <c r="J1090" s="23" t="str">
        <f>IF(I1090="Yes",IF(COUNTIFS($B$21:$B1090,B1090,$I$21:$I1090,"Yes")=1,"Yes",""),"")</f>
        <v/>
      </c>
      <c r="K1090" s="23" t="str">
        <f>IF(J1090="Yes",IF(COUNTIFS($B:$B,B1090,$F:$F,"&gt;="&amp;'Step 1'!$C$8)&gt;0,"Retained","Churned"),"")</f>
        <v/>
      </c>
      <c r="L1090" s="24">
        <f>_xlfn.MINIFS($E:$E,$B:$B,B1090)</f>
        <v>44620</v>
      </c>
      <c r="M1090" s="24" t="str">
        <f>INDEX($C:$C,MATCH($L1090,$E:$E,0))</f>
        <v>Pro</v>
      </c>
      <c r="N1090" s="24" t="str">
        <f>INDEX($D:$D,MATCH($L1090,$E:$E,0))</f>
        <v>Monthly</v>
      </c>
      <c r="O1090" s="23" t="str">
        <f>INDEX('Step 2-12'!$W:$W,MATCH('Step 2-12'!$B1090,'Step 2-12'!$R:$R,0))</f>
        <v>Education</v>
      </c>
      <c r="P1090" s="23" t="str">
        <f>INDEX('Step 2-12'!$Z:$Z,MATCH('Step 2-12'!$B1090,'Step 2-12'!$R:$R,0))</f>
        <v>Affiliate</v>
      </c>
      <c r="AG1090" t="s">
        <v>2882</v>
      </c>
      <c r="AH1090" t="s">
        <v>1384</v>
      </c>
      <c r="AI1090" t="s">
        <v>1383</v>
      </c>
      <c r="AJ1090" s="1">
        <v>45380</v>
      </c>
      <c r="AK1090" t="s">
        <v>17</v>
      </c>
      <c r="AL1090" t="s">
        <v>51</v>
      </c>
      <c r="AM1090">
        <v>600</v>
      </c>
      <c r="AN1090">
        <v>480</v>
      </c>
      <c r="AO1090" s="24" t="str">
        <f>INDEX('Step 2-12'!$Z:$Z,MATCH('Step 2-12'!$AH1090,'Step 2-12'!$R:$R,0))</f>
        <v>Social Media</v>
      </c>
      <c r="AP1090" s="24" t="str">
        <f>INDEX('Step 2-12'!$V:$V,MATCH('Step 2-12'!$AH1090,'Step 2-12'!$R:$R,0))</f>
        <v>North America</v>
      </c>
      <c r="AQ1090" s="24" t="str">
        <f>INDEX('Step 2-12'!$W:$W,MATCH('Step 2-12'!$AH1090,'Step 2-12'!$R:$R,0))</f>
        <v>Tech</v>
      </c>
      <c r="AR1090" s="24" t="str">
        <f>INDEX('Step 2-12'!$X:$X,MATCH('Step 2-12'!$AH1090,'Step 2-12'!$R:$R,0))</f>
        <v>SMBs</v>
      </c>
      <c r="AS1090" s="23" t="str">
        <f>INDEX('Step 2-12'!$AA:$AA,MATCH('Step 2-12'!$AH1090,'Step 2-12'!$R:$R,0))</f>
        <v>Basic</v>
      </c>
      <c r="AT1090" s="23" t="str">
        <f>INDEX('Step 2-12'!$AB:$AB,MATCH('Step 2-12'!$AH1090,'Step 2-12'!$R:$R,0))</f>
        <v>Monthly</v>
      </c>
      <c r="AU1090" s="23" t="str">
        <f>INDEX($J$20:$J$1603,MATCH($AH1090,$B$20:$B$1603,0))</f>
        <v/>
      </c>
    </row>
    <row r="1091" spans="1:47" x14ac:dyDescent="0.25">
      <c r="A1091" t="s">
        <v>1219</v>
      </c>
      <c r="B1091" t="s">
        <v>1207</v>
      </c>
      <c r="C1091" t="s">
        <v>17</v>
      </c>
      <c r="D1091" t="s">
        <v>18</v>
      </c>
      <c r="E1091" s="1">
        <v>44992</v>
      </c>
      <c r="F1091" s="1">
        <v>45022</v>
      </c>
      <c r="G1091" t="s">
        <v>19</v>
      </c>
      <c r="H1091">
        <v>75</v>
      </c>
      <c r="I1091" s="23" t="str">
        <f>IF(AND(E1091&lt;=EOMONTH('Step 1'!$C$7,0),F1091&gt;='Step 1'!$C$7),"Yes","No")</f>
        <v>No</v>
      </c>
      <c r="J1091" s="23" t="str">
        <f>IF(I1091="Yes",IF(COUNTIFS($B$21:$B1091,B1091,$I$21:$I1091,"Yes")=1,"Yes",""),"")</f>
        <v/>
      </c>
      <c r="K1091" s="23" t="str">
        <f>IF(J1091="Yes",IF(COUNTIFS($B:$B,B1091,$F:$F,"&gt;="&amp;'Step 1'!$C$8)&gt;0,"Retained","Churned"),"")</f>
        <v/>
      </c>
      <c r="L1091" s="24">
        <f>_xlfn.MINIFS($E:$E,$B:$B,B1091)</f>
        <v>44620</v>
      </c>
      <c r="M1091" s="24" t="str">
        <f>INDEX($C:$C,MATCH($L1091,$E:$E,0))</f>
        <v>Pro</v>
      </c>
      <c r="N1091" s="24" t="str">
        <f>INDEX($D:$D,MATCH($L1091,$E:$E,0))</f>
        <v>Monthly</v>
      </c>
      <c r="O1091" s="23" t="str">
        <f>INDEX('Step 2-12'!$W:$W,MATCH('Step 2-12'!$B1091,'Step 2-12'!$R:$R,0))</f>
        <v>Education</v>
      </c>
      <c r="P1091" s="23" t="str">
        <f>INDEX('Step 2-12'!$Z:$Z,MATCH('Step 2-12'!$B1091,'Step 2-12'!$R:$R,0))</f>
        <v>Affiliate</v>
      </c>
      <c r="AG1091" t="s">
        <v>2883</v>
      </c>
      <c r="AH1091" t="s">
        <v>235</v>
      </c>
      <c r="AI1091" t="s">
        <v>234</v>
      </c>
      <c r="AJ1091" s="1">
        <v>45121</v>
      </c>
      <c r="AK1091" t="s">
        <v>17</v>
      </c>
      <c r="AL1091" t="s">
        <v>18</v>
      </c>
      <c r="AM1091">
        <v>75</v>
      </c>
      <c r="AN1091">
        <v>60</v>
      </c>
      <c r="AO1091" s="24" t="str">
        <f>INDEX('Step 2-12'!$Z:$Z,MATCH('Step 2-12'!$AH1091,'Step 2-12'!$R:$R,0))</f>
        <v>Content</v>
      </c>
      <c r="AP1091" s="24" t="str">
        <f>INDEX('Step 2-12'!$V:$V,MATCH('Step 2-12'!$AH1091,'Step 2-12'!$R:$R,0))</f>
        <v>Asia-Pacific</v>
      </c>
      <c r="AQ1091" s="24" t="str">
        <f>INDEX('Step 2-12'!$W:$W,MATCH('Step 2-12'!$AH1091,'Step 2-12'!$R:$R,0))</f>
        <v>Tech</v>
      </c>
      <c r="AR1091" s="24" t="str">
        <f>INDEX('Step 2-12'!$X:$X,MATCH('Step 2-12'!$AH1091,'Step 2-12'!$R:$R,0))</f>
        <v>SMBs</v>
      </c>
      <c r="AS1091" s="23" t="str">
        <f>INDEX('Step 2-12'!$AA:$AA,MATCH('Step 2-12'!$AH1091,'Step 2-12'!$R:$R,0))</f>
        <v>Basic</v>
      </c>
      <c r="AT1091" s="23" t="str">
        <f>INDEX('Step 2-12'!$AB:$AB,MATCH('Step 2-12'!$AH1091,'Step 2-12'!$R:$R,0))</f>
        <v>Monthly</v>
      </c>
      <c r="AU1091" s="23" t="str">
        <f>INDEX($J$20:$J$1603,MATCH($AH1091,$B$20:$B$1603,0))</f>
        <v/>
      </c>
    </row>
    <row r="1092" spans="1:47" x14ac:dyDescent="0.25">
      <c r="A1092" t="s">
        <v>1220</v>
      </c>
      <c r="B1092" t="s">
        <v>1207</v>
      </c>
      <c r="C1092" t="s">
        <v>17</v>
      </c>
      <c r="D1092" t="s">
        <v>18</v>
      </c>
      <c r="E1092" s="1">
        <v>45023</v>
      </c>
      <c r="F1092" s="1">
        <v>45053</v>
      </c>
      <c r="G1092" t="s">
        <v>19</v>
      </c>
      <c r="H1092">
        <v>75</v>
      </c>
      <c r="I1092" s="23" t="str">
        <f>IF(AND(E1092&lt;=EOMONTH('Step 1'!$C$7,0),F1092&gt;='Step 1'!$C$7),"Yes","No")</f>
        <v>No</v>
      </c>
      <c r="J1092" s="23" t="str">
        <f>IF(I1092="Yes",IF(COUNTIFS($B$21:$B1092,B1092,$I$21:$I1092,"Yes")=1,"Yes",""),"")</f>
        <v/>
      </c>
      <c r="K1092" s="23" t="str">
        <f>IF(J1092="Yes",IF(COUNTIFS($B:$B,B1092,$F:$F,"&gt;="&amp;'Step 1'!$C$8)&gt;0,"Retained","Churned"),"")</f>
        <v/>
      </c>
      <c r="L1092" s="24">
        <f>_xlfn.MINIFS($E:$E,$B:$B,B1092)</f>
        <v>44620</v>
      </c>
      <c r="M1092" s="24" t="str">
        <f>INDEX($C:$C,MATCH($L1092,$E:$E,0))</f>
        <v>Pro</v>
      </c>
      <c r="N1092" s="24" t="str">
        <f>INDEX($D:$D,MATCH($L1092,$E:$E,0))</f>
        <v>Monthly</v>
      </c>
      <c r="O1092" s="23" t="str">
        <f>INDEX('Step 2-12'!$W:$W,MATCH('Step 2-12'!$B1092,'Step 2-12'!$R:$R,0))</f>
        <v>Education</v>
      </c>
      <c r="P1092" s="23" t="str">
        <f>INDEX('Step 2-12'!$Z:$Z,MATCH('Step 2-12'!$B1092,'Step 2-12'!$R:$R,0))</f>
        <v>Affiliate</v>
      </c>
      <c r="AG1092" t="s">
        <v>2884</v>
      </c>
      <c r="AH1092" t="s">
        <v>235</v>
      </c>
      <c r="AI1092" t="s">
        <v>236</v>
      </c>
      <c r="AJ1092" s="1">
        <v>45152</v>
      </c>
      <c r="AK1092" t="s">
        <v>17</v>
      </c>
      <c r="AL1092" t="s">
        <v>18</v>
      </c>
      <c r="AM1092">
        <v>75</v>
      </c>
      <c r="AN1092">
        <v>60</v>
      </c>
      <c r="AO1092" s="24" t="str">
        <f>INDEX('Step 2-12'!$Z:$Z,MATCH('Step 2-12'!$AH1092,'Step 2-12'!$R:$R,0))</f>
        <v>Content</v>
      </c>
      <c r="AP1092" s="24" t="str">
        <f>INDEX('Step 2-12'!$V:$V,MATCH('Step 2-12'!$AH1092,'Step 2-12'!$R:$R,0))</f>
        <v>Asia-Pacific</v>
      </c>
      <c r="AQ1092" s="24" t="str">
        <f>INDEX('Step 2-12'!$W:$W,MATCH('Step 2-12'!$AH1092,'Step 2-12'!$R:$R,0))</f>
        <v>Tech</v>
      </c>
      <c r="AR1092" s="24" t="str">
        <f>INDEX('Step 2-12'!$X:$X,MATCH('Step 2-12'!$AH1092,'Step 2-12'!$R:$R,0))</f>
        <v>SMBs</v>
      </c>
      <c r="AS1092" s="23" t="str">
        <f>INDEX('Step 2-12'!$AA:$AA,MATCH('Step 2-12'!$AH1092,'Step 2-12'!$R:$R,0))</f>
        <v>Basic</v>
      </c>
      <c r="AT1092" s="23" t="str">
        <f>INDEX('Step 2-12'!$AB:$AB,MATCH('Step 2-12'!$AH1092,'Step 2-12'!$R:$R,0))</f>
        <v>Monthly</v>
      </c>
      <c r="AU1092" s="23" t="str">
        <f>INDEX($J$20:$J$1603,MATCH($AH1092,$B$20:$B$1603,0))</f>
        <v/>
      </c>
    </row>
    <row r="1093" spans="1:47" x14ac:dyDescent="0.25">
      <c r="A1093" t="s">
        <v>1221</v>
      </c>
      <c r="B1093" t="s">
        <v>1207</v>
      </c>
      <c r="C1093" t="s">
        <v>17</v>
      </c>
      <c r="D1093" t="s">
        <v>18</v>
      </c>
      <c r="E1093" s="1">
        <v>45054</v>
      </c>
      <c r="F1093" s="1">
        <v>45084</v>
      </c>
      <c r="G1093" t="s">
        <v>19</v>
      </c>
      <c r="H1093">
        <v>75</v>
      </c>
      <c r="I1093" s="23" t="str">
        <f>IF(AND(E1093&lt;=EOMONTH('Step 1'!$C$7,0),F1093&gt;='Step 1'!$C$7),"Yes","No")</f>
        <v>No</v>
      </c>
      <c r="J1093" s="23" t="str">
        <f>IF(I1093="Yes",IF(COUNTIFS($B$21:$B1093,B1093,$I$21:$I1093,"Yes")=1,"Yes",""),"")</f>
        <v/>
      </c>
      <c r="K1093" s="23" t="str">
        <f>IF(J1093="Yes",IF(COUNTIFS($B:$B,B1093,$F:$F,"&gt;="&amp;'Step 1'!$C$8)&gt;0,"Retained","Churned"),"")</f>
        <v/>
      </c>
      <c r="L1093" s="24">
        <f>_xlfn.MINIFS($E:$E,$B:$B,B1093)</f>
        <v>44620</v>
      </c>
      <c r="M1093" s="24" t="str">
        <f>INDEX($C:$C,MATCH($L1093,$E:$E,0))</f>
        <v>Pro</v>
      </c>
      <c r="N1093" s="24" t="str">
        <f>INDEX($D:$D,MATCH($L1093,$E:$E,0))</f>
        <v>Monthly</v>
      </c>
      <c r="O1093" s="23" t="str">
        <f>INDEX('Step 2-12'!$W:$W,MATCH('Step 2-12'!$B1093,'Step 2-12'!$R:$R,0))</f>
        <v>Education</v>
      </c>
      <c r="P1093" s="23" t="str">
        <f>INDEX('Step 2-12'!$Z:$Z,MATCH('Step 2-12'!$B1093,'Step 2-12'!$R:$R,0))</f>
        <v>Affiliate</v>
      </c>
      <c r="AG1093" t="s">
        <v>2885</v>
      </c>
      <c r="AH1093" t="s">
        <v>235</v>
      </c>
      <c r="AI1093" t="s">
        <v>237</v>
      </c>
      <c r="AJ1093" s="1">
        <v>45183</v>
      </c>
      <c r="AK1093" t="s">
        <v>17</v>
      </c>
      <c r="AL1093" t="s">
        <v>18</v>
      </c>
      <c r="AM1093">
        <v>75</v>
      </c>
      <c r="AN1093">
        <v>60</v>
      </c>
      <c r="AO1093" s="24" t="str">
        <f>INDEX('Step 2-12'!$Z:$Z,MATCH('Step 2-12'!$AH1093,'Step 2-12'!$R:$R,0))</f>
        <v>Content</v>
      </c>
      <c r="AP1093" s="24" t="str">
        <f>INDEX('Step 2-12'!$V:$V,MATCH('Step 2-12'!$AH1093,'Step 2-12'!$R:$R,0))</f>
        <v>Asia-Pacific</v>
      </c>
      <c r="AQ1093" s="24" t="str">
        <f>INDEX('Step 2-12'!$W:$W,MATCH('Step 2-12'!$AH1093,'Step 2-12'!$R:$R,0))</f>
        <v>Tech</v>
      </c>
      <c r="AR1093" s="24" t="str">
        <f>INDEX('Step 2-12'!$X:$X,MATCH('Step 2-12'!$AH1093,'Step 2-12'!$R:$R,0))</f>
        <v>SMBs</v>
      </c>
      <c r="AS1093" s="23" t="str">
        <f>INDEX('Step 2-12'!$AA:$AA,MATCH('Step 2-12'!$AH1093,'Step 2-12'!$R:$R,0))</f>
        <v>Basic</v>
      </c>
      <c r="AT1093" s="23" t="str">
        <f>INDEX('Step 2-12'!$AB:$AB,MATCH('Step 2-12'!$AH1093,'Step 2-12'!$R:$R,0))</f>
        <v>Monthly</v>
      </c>
      <c r="AU1093" s="23" t="str">
        <f>INDEX($J$20:$J$1603,MATCH($AH1093,$B$20:$B$1603,0))</f>
        <v/>
      </c>
    </row>
    <row r="1094" spans="1:47" x14ac:dyDescent="0.25">
      <c r="A1094" t="s">
        <v>1222</v>
      </c>
      <c r="B1094" t="s">
        <v>1207</v>
      </c>
      <c r="C1094" t="s">
        <v>17</v>
      </c>
      <c r="D1094" t="s">
        <v>18</v>
      </c>
      <c r="E1094" s="1">
        <v>45085</v>
      </c>
      <c r="F1094" s="1">
        <v>45115</v>
      </c>
      <c r="G1094" t="s">
        <v>19</v>
      </c>
      <c r="H1094">
        <v>75</v>
      </c>
      <c r="I1094" s="23" t="str">
        <f>IF(AND(E1094&lt;=EOMONTH('Step 1'!$C$7,0),F1094&gt;='Step 1'!$C$7),"Yes","No")</f>
        <v>No</v>
      </c>
      <c r="J1094" s="23" t="str">
        <f>IF(I1094="Yes",IF(COUNTIFS($B$21:$B1094,B1094,$I$21:$I1094,"Yes")=1,"Yes",""),"")</f>
        <v/>
      </c>
      <c r="K1094" s="23" t="str">
        <f>IF(J1094="Yes",IF(COUNTIFS($B:$B,B1094,$F:$F,"&gt;="&amp;'Step 1'!$C$8)&gt;0,"Retained","Churned"),"")</f>
        <v/>
      </c>
      <c r="L1094" s="24">
        <f>_xlfn.MINIFS($E:$E,$B:$B,B1094)</f>
        <v>44620</v>
      </c>
      <c r="M1094" s="24" t="str">
        <f>INDEX($C:$C,MATCH($L1094,$E:$E,0))</f>
        <v>Pro</v>
      </c>
      <c r="N1094" s="24" t="str">
        <f>INDEX($D:$D,MATCH($L1094,$E:$E,0))</f>
        <v>Monthly</v>
      </c>
      <c r="O1094" s="23" t="str">
        <f>INDEX('Step 2-12'!$W:$W,MATCH('Step 2-12'!$B1094,'Step 2-12'!$R:$R,0))</f>
        <v>Education</v>
      </c>
      <c r="P1094" s="23" t="str">
        <f>INDEX('Step 2-12'!$Z:$Z,MATCH('Step 2-12'!$B1094,'Step 2-12'!$R:$R,0))</f>
        <v>Affiliate</v>
      </c>
      <c r="AG1094" t="s">
        <v>2886</v>
      </c>
      <c r="AH1094" t="s">
        <v>235</v>
      </c>
      <c r="AI1094" t="s">
        <v>237</v>
      </c>
      <c r="AJ1094" s="1">
        <v>45213</v>
      </c>
      <c r="AK1094" t="s">
        <v>17</v>
      </c>
      <c r="AL1094" t="s">
        <v>18</v>
      </c>
      <c r="AM1094">
        <v>75</v>
      </c>
      <c r="AN1094">
        <v>60</v>
      </c>
      <c r="AO1094" s="24" t="str">
        <f>INDEX('Step 2-12'!$Z:$Z,MATCH('Step 2-12'!$AH1094,'Step 2-12'!$R:$R,0))</f>
        <v>Content</v>
      </c>
      <c r="AP1094" s="24" t="str">
        <f>INDEX('Step 2-12'!$V:$V,MATCH('Step 2-12'!$AH1094,'Step 2-12'!$R:$R,0))</f>
        <v>Asia-Pacific</v>
      </c>
      <c r="AQ1094" s="24" t="str">
        <f>INDEX('Step 2-12'!$W:$W,MATCH('Step 2-12'!$AH1094,'Step 2-12'!$R:$R,0))</f>
        <v>Tech</v>
      </c>
      <c r="AR1094" s="24" t="str">
        <f>INDEX('Step 2-12'!$X:$X,MATCH('Step 2-12'!$AH1094,'Step 2-12'!$R:$R,0))</f>
        <v>SMBs</v>
      </c>
      <c r="AS1094" s="23" t="str">
        <f>INDEX('Step 2-12'!$AA:$AA,MATCH('Step 2-12'!$AH1094,'Step 2-12'!$R:$R,0))</f>
        <v>Basic</v>
      </c>
      <c r="AT1094" s="23" t="str">
        <f>INDEX('Step 2-12'!$AB:$AB,MATCH('Step 2-12'!$AH1094,'Step 2-12'!$R:$R,0))</f>
        <v>Monthly</v>
      </c>
      <c r="AU1094" s="23" t="str">
        <f>INDEX($J$20:$J$1603,MATCH($AH1094,$B$20:$B$1603,0))</f>
        <v/>
      </c>
    </row>
    <row r="1095" spans="1:47" x14ac:dyDescent="0.25">
      <c r="A1095" t="s">
        <v>1223</v>
      </c>
      <c r="B1095" t="s">
        <v>1207</v>
      </c>
      <c r="C1095" t="s">
        <v>17</v>
      </c>
      <c r="D1095" t="s">
        <v>18</v>
      </c>
      <c r="E1095" s="1">
        <v>45116</v>
      </c>
      <c r="F1095" s="1">
        <v>45146</v>
      </c>
      <c r="G1095" t="s">
        <v>19</v>
      </c>
      <c r="H1095">
        <v>75</v>
      </c>
      <c r="I1095" s="23" t="str">
        <f>IF(AND(E1095&lt;=EOMONTH('Step 1'!$C$7,0),F1095&gt;='Step 1'!$C$7),"Yes","No")</f>
        <v>No</v>
      </c>
      <c r="J1095" s="23" t="str">
        <f>IF(I1095="Yes",IF(COUNTIFS($B$21:$B1095,B1095,$I$21:$I1095,"Yes")=1,"Yes",""),"")</f>
        <v/>
      </c>
      <c r="K1095" s="23" t="str">
        <f>IF(J1095="Yes",IF(COUNTIFS($B:$B,B1095,$F:$F,"&gt;="&amp;'Step 1'!$C$8)&gt;0,"Retained","Churned"),"")</f>
        <v/>
      </c>
      <c r="L1095" s="24">
        <f>_xlfn.MINIFS($E:$E,$B:$B,B1095)</f>
        <v>44620</v>
      </c>
      <c r="M1095" s="24" t="str">
        <f>INDEX($C:$C,MATCH($L1095,$E:$E,0))</f>
        <v>Pro</v>
      </c>
      <c r="N1095" s="24" t="str">
        <f>INDEX($D:$D,MATCH($L1095,$E:$E,0))</f>
        <v>Monthly</v>
      </c>
      <c r="O1095" s="23" t="str">
        <f>INDEX('Step 2-12'!$W:$W,MATCH('Step 2-12'!$B1095,'Step 2-12'!$R:$R,0))</f>
        <v>Education</v>
      </c>
      <c r="P1095" s="23" t="str">
        <f>INDEX('Step 2-12'!$Z:$Z,MATCH('Step 2-12'!$B1095,'Step 2-12'!$R:$R,0))</f>
        <v>Affiliate</v>
      </c>
      <c r="AG1095" t="s">
        <v>2887</v>
      </c>
      <c r="AH1095" t="s">
        <v>235</v>
      </c>
      <c r="AI1095" t="s">
        <v>238</v>
      </c>
      <c r="AJ1095" s="1">
        <v>45214</v>
      </c>
      <c r="AK1095" t="s">
        <v>50</v>
      </c>
      <c r="AL1095" t="s">
        <v>18</v>
      </c>
      <c r="AM1095">
        <v>135</v>
      </c>
      <c r="AN1095">
        <v>110.7</v>
      </c>
      <c r="AO1095" s="24" t="str">
        <f>INDEX('Step 2-12'!$Z:$Z,MATCH('Step 2-12'!$AH1095,'Step 2-12'!$R:$R,0))</f>
        <v>Content</v>
      </c>
      <c r="AP1095" s="24" t="str">
        <f>INDEX('Step 2-12'!$V:$V,MATCH('Step 2-12'!$AH1095,'Step 2-12'!$R:$R,0))</f>
        <v>Asia-Pacific</v>
      </c>
      <c r="AQ1095" s="24" t="str">
        <f>INDEX('Step 2-12'!$W:$W,MATCH('Step 2-12'!$AH1095,'Step 2-12'!$R:$R,0))</f>
        <v>Tech</v>
      </c>
      <c r="AR1095" s="24" t="str">
        <f>INDEX('Step 2-12'!$X:$X,MATCH('Step 2-12'!$AH1095,'Step 2-12'!$R:$R,0))</f>
        <v>SMBs</v>
      </c>
      <c r="AS1095" s="23" t="str">
        <f>INDEX('Step 2-12'!$AA:$AA,MATCH('Step 2-12'!$AH1095,'Step 2-12'!$R:$R,0))</f>
        <v>Basic</v>
      </c>
      <c r="AT1095" s="23" t="str">
        <f>INDEX('Step 2-12'!$AB:$AB,MATCH('Step 2-12'!$AH1095,'Step 2-12'!$R:$R,0))</f>
        <v>Monthly</v>
      </c>
      <c r="AU1095" s="23" t="str">
        <f>INDEX($J$20:$J$1603,MATCH($AH1095,$B$20:$B$1603,0))</f>
        <v/>
      </c>
    </row>
    <row r="1096" spans="1:47" x14ac:dyDescent="0.25">
      <c r="A1096" t="s">
        <v>1224</v>
      </c>
      <c r="B1096" t="s">
        <v>1207</v>
      </c>
      <c r="C1096" t="s">
        <v>17</v>
      </c>
      <c r="D1096" t="s">
        <v>18</v>
      </c>
      <c r="E1096" s="1">
        <v>45147</v>
      </c>
      <c r="F1096" s="1">
        <v>45177</v>
      </c>
      <c r="G1096" t="s">
        <v>19</v>
      </c>
      <c r="H1096">
        <v>75</v>
      </c>
      <c r="I1096" s="23" t="str">
        <f>IF(AND(E1096&lt;=EOMONTH('Step 1'!$C$7,0),F1096&gt;='Step 1'!$C$7),"Yes","No")</f>
        <v>No</v>
      </c>
      <c r="J1096" s="23" t="str">
        <f>IF(I1096="Yes",IF(COUNTIFS($B$21:$B1096,B1096,$I$21:$I1096,"Yes")=1,"Yes",""),"")</f>
        <v/>
      </c>
      <c r="K1096" s="23" t="str">
        <f>IF(J1096="Yes",IF(COUNTIFS($B:$B,B1096,$F:$F,"&gt;="&amp;'Step 1'!$C$8)&gt;0,"Retained","Churned"),"")</f>
        <v/>
      </c>
      <c r="L1096" s="24">
        <f>_xlfn.MINIFS($E:$E,$B:$B,B1096)</f>
        <v>44620</v>
      </c>
      <c r="M1096" s="24" t="str">
        <f>INDEX($C:$C,MATCH($L1096,$E:$E,0))</f>
        <v>Pro</v>
      </c>
      <c r="N1096" s="24" t="str">
        <f>INDEX($D:$D,MATCH($L1096,$E:$E,0))</f>
        <v>Monthly</v>
      </c>
      <c r="O1096" s="23" t="str">
        <f>INDEX('Step 2-12'!$W:$W,MATCH('Step 2-12'!$B1096,'Step 2-12'!$R:$R,0))</f>
        <v>Education</v>
      </c>
      <c r="P1096" s="23" t="str">
        <f>INDEX('Step 2-12'!$Z:$Z,MATCH('Step 2-12'!$B1096,'Step 2-12'!$R:$R,0))</f>
        <v>Affiliate</v>
      </c>
      <c r="AG1096" t="s">
        <v>2888</v>
      </c>
      <c r="AH1096" t="s">
        <v>235</v>
      </c>
      <c r="AI1096" t="s">
        <v>239</v>
      </c>
      <c r="AJ1096" s="1">
        <v>45245</v>
      </c>
      <c r="AK1096" t="s">
        <v>50</v>
      </c>
      <c r="AL1096" t="s">
        <v>18</v>
      </c>
      <c r="AM1096">
        <v>135</v>
      </c>
      <c r="AN1096">
        <v>110.7</v>
      </c>
      <c r="AO1096" s="24" t="str">
        <f>INDEX('Step 2-12'!$Z:$Z,MATCH('Step 2-12'!$AH1096,'Step 2-12'!$R:$R,0))</f>
        <v>Content</v>
      </c>
      <c r="AP1096" s="24" t="str">
        <f>INDEX('Step 2-12'!$V:$V,MATCH('Step 2-12'!$AH1096,'Step 2-12'!$R:$R,0))</f>
        <v>Asia-Pacific</v>
      </c>
      <c r="AQ1096" s="24" t="str">
        <f>INDEX('Step 2-12'!$W:$W,MATCH('Step 2-12'!$AH1096,'Step 2-12'!$R:$R,0))</f>
        <v>Tech</v>
      </c>
      <c r="AR1096" s="24" t="str">
        <f>INDEX('Step 2-12'!$X:$X,MATCH('Step 2-12'!$AH1096,'Step 2-12'!$R:$R,0))</f>
        <v>SMBs</v>
      </c>
      <c r="AS1096" s="23" t="str">
        <f>INDEX('Step 2-12'!$AA:$AA,MATCH('Step 2-12'!$AH1096,'Step 2-12'!$R:$R,0))</f>
        <v>Basic</v>
      </c>
      <c r="AT1096" s="23" t="str">
        <f>INDEX('Step 2-12'!$AB:$AB,MATCH('Step 2-12'!$AH1096,'Step 2-12'!$R:$R,0))</f>
        <v>Monthly</v>
      </c>
      <c r="AU1096" s="23" t="str">
        <f>INDEX($J$20:$J$1603,MATCH($AH1096,$B$20:$B$1603,0))</f>
        <v/>
      </c>
    </row>
    <row r="1097" spans="1:47" x14ac:dyDescent="0.25">
      <c r="A1097" t="s">
        <v>1225</v>
      </c>
      <c r="B1097" t="s">
        <v>1207</v>
      </c>
      <c r="C1097" t="s">
        <v>17</v>
      </c>
      <c r="D1097" t="s">
        <v>18</v>
      </c>
      <c r="E1097" s="1">
        <v>45178</v>
      </c>
      <c r="F1097" s="1">
        <v>45208</v>
      </c>
      <c r="G1097" t="s">
        <v>19</v>
      </c>
      <c r="H1097">
        <v>75</v>
      </c>
      <c r="I1097" s="23" t="str">
        <f>IF(AND(E1097&lt;=EOMONTH('Step 1'!$C$7,0),F1097&gt;='Step 1'!$C$7),"Yes","No")</f>
        <v>No</v>
      </c>
      <c r="J1097" s="23" t="str">
        <f>IF(I1097="Yes",IF(COUNTIFS($B$21:$B1097,B1097,$I$21:$I1097,"Yes")=1,"Yes",""),"")</f>
        <v/>
      </c>
      <c r="K1097" s="23" t="str">
        <f>IF(J1097="Yes",IF(COUNTIFS($B:$B,B1097,$F:$F,"&gt;="&amp;'Step 1'!$C$8)&gt;0,"Retained","Churned"),"")</f>
        <v/>
      </c>
      <c r="L1097" s="24">
        <f>_xlfn.MINIFS($E:$E,$B:$B,B1097)</f>
        <v>44620</v>
      </c>
      <c r="M1097" s="24" t="str">
        <f>INDEX($C:$C,MATCH($L1097,$E:$E,0))</f>
        <v>Pro</v>
      </c>
      <c r="N1097" s="24" t="str">
        <f>INDEX($D:$D,MATCH($L1097,$E:$E,0))</f>
        <v>Monthly</v>
      </c>
      <c r="O1097" s="23" t="str">
        <f>INDEX('Step 2-12'!$W:$W,MATCH('Step 2-12'!$B1097,'Step 2-12'!$R:$R,0))</f>
        <v>Education</v>
      </c>
      <c r="P1097" s="23" t="str">
        <f>INDEX('Step 2-12'!$Z:$Z,MATCH('Step 2-12'!$B1097,'Step 2-12'!$R:$R,0))</f>
        <v>Affiliate</v>
      </c>
      <c r="AG1097" t="s">
        <v>2889</v>
      </c>
      <c r="AH1097" t="s">
        <v>235</v>
      </c>
      <c r="AI1097" t="s">
        <v>239</v>
      </c>
      <c r="AJ1097" s="1">
        <v>45275</v>
      </c>
      <c r="AK1097" t="s">
        <v>50</v>
      </c>
      <c r="AL1097" t="s">
        <v>18</v>
      </c>
      <c r="AM1097">
        <v>135</v>
      </c>
      <c r="AN1097">
        <v>110.7</v>
      </c>
      <c r="AO1097" s="24" t="str">
        <f>INDEX('Step 2-12'!$Z:$Z,MATCH('Step 2-12'!$AH1097,'Step 2-12'!$R:$R,0))</f>
        <v>Content</v>
      </c>
      <c r="AP1097" s="24" t="str">
        <f>INDEX('Step 2-12'!$V:$V,MATCH('Step 2-12'!$AH1097,'Step 2-12'!$R:$R,0))</f>
        <v>Asia-Pacific</v>
      </c>
      <c r="AQ1097" s="24" t="str">
        <f>INDEX('Step 2-12'!$W:$W,MATCH('Step 2-12'!$AH1097,'Step 2-12'!$R:$R,0))</f>
        <v>Tech</v>
      </c>
      <c r="AR1097" s="24" t="str">
        <f>INDEX('Step 2-12'!$X:$X,MATCH('Step 2-12'!$AH1097,'Step 2-12'!$R:$R,0))</f>
        <v>SMBs</v>
      </c>
      <c r="AS1097" s="23" t="str">
        <f>INDEX('Step 2-12'!$AA:$AA,MATCH('Step 2-12'!$AH1097,'Step 2-12'!$R:$R,0))</f>
        <v>Basic</v>
      </c>
      <c r="AT1097" s="23" t="str">
        <f>INDEX('Step 2-12'!$AB:$AB,MATCH('Step 2-12'!$AH1097,'Step 2-12'!$R:$R,0))</f>
        <v>Monthly</v>
      </c>
      <c r="AU1097" s="23" t="str">
        <f>INDEX($J$20:$J$1603,MATCH($AH1097,$B$20:$B$1603,0))</f>
        <v/>
      </c>
    </row>
    <row r="1098" spans="1:47" x14ac:dyDescent="0.25">
      <c r="A1098" t="s">
        <v>1226</v>
      </c>
      <c r="B1098" t="s">
        <v>1207</v>
      </c>
      <c r="C1098" t="s">
        <v>17</v>
      </c>
      <c r="D1098" t="s">
        <v>18</v>
      </c>
      <c r="E1098" s="1">
        <v>45209</v>
      </c>
      <c r="F1098" s="1">
        <v>45227</v>
      </c>
      <c r="G1098" t="s">
        <v>47</v>
      </c>
      <c r="H1098">
        <v>75</v>
      </c>
      <c r="I1098" s="23" t="str">
        <f>IF(AND(E1098&lt;=EOMONTH('Step 1'!$C$7,0),F1098&gt;='Step 1'!$C$7),"Yes","No")</f>
        <v>No</v>
      </c>
      <c r="J1098" s="23" t="str">
        <f>IF(I1098="Yes",IF(COUNTIFS($B$21:$B1098,B1098,$I$21:$I1098,"Yes")=1,"Yes",""),"")</f>
        <v/>
      </c>
      <c r="K1098" s="23" t="str">
        <f>IF(J1098="Yes",IF(COUNTIFS($B:$B,B1098,$F:$F,"&gt;="&amp;'Step 1'!$C$8)&gt;0,"Retained","Churned"),"")</f>
        <v/>
      </c>
      <c r="L1098" s="24">
        <f>_xlfn.MINIFS($E:$E,$B:$B,B1098)</f>
        <v>44620</v>
      </c>
      <c r="M1098" s="24" t="str">
        <f>INDEX($C:$C,MATCH($L1098,$E:$E,0))</f>
        <v>Pro</v>
      </c>
      <c r="N1098" s="24" t="str">
        <f>INDEX($D:$D,MATCH($L1098,$E:$E,0))</f>
        <v>Monthly</v>
      </c>
      <c r="O1098" s="23" t="str">
        <f>INDEX('Step 2-12'!$W:$W,MATCH('Step 2-12'!$B1098,'Step 2-12'!$R:$R,0))</f>
        <v>Education</v>
      </c>
      <c r="P1098" s="23" t="str">
        <f>INDEX('Step 2-12'!$Z:$Z,MATCH('Step 2-12'!$B1098,'Step 2-12'!$R:$R,0))</f>
        <v>Affiliate</v>
      </c>
      <c r="AG1098" t="s">
        <v>2890</v>
      </c>
      <c r="AH1098" t="s">
        <v>235</v>
      </c>
      <c r="AI1098" t="s">
        <v>240</v>
      </c>
      <c r="AJ1098" s="1">
        <v>45276</v>
      </c>
      <c r="AK1098" t="s">
        <v>50</v>
      </c>
      <c r="AL1098" t="s">
        <v>18</v>
      </c>
      <c r="AM1098">
        <v>135</v>
      </c>
      <c r="AN1098">
        <v>110.7</v>
      </c>
      <c r="AO1098" s="24" t="str">
        <f>INDEX('Step 2-12'!$Z:$Z,MATCH('Step 2-12'!$AH1098,'Step 2-12'!$R:$R,0))</f>
        <v>Content</v>
      </c>
      <c r="AP1098" s="24" t="str">
        <f>INDEX('Step 2-12'!$V:$V,MATCH('Step 2-12'!$AH1098,'Step 2-12'!$R:$R,0))</f>
        <v>Asia-Pacific</v>
      </c>
      <c r="AQ1098" s="24" t="str">
        <f>INDEX('Step 2-12'!$W:$W,MATCH('Step 2-12'!$AH1098,'Step 2-12'!$R:$R,0))</f>
        <v>Tech</v>
      </c>
      <c r="AR1098" s="24" t="str">
        <f>INDEX('Step 2-12'!$X:$X,MATCH('Step 2-12'!$AH1098,'Step 2-12'!$R:$R,0))</f>
        <v>SMBs</v>
      </c>
      <c r="AS1098" s="23" t="str">
        <f>INDEX('Step 2-12'!$AA:$AA,MATCH('Step 2-12'!$AH1098,'Step 2-12'!$R:$R,0))</f>
        <v>Basic</v>
      </c>
      <c r="AT1098" s="23" t="str">
        <f>INDEX('Step 2-12'!$AB:$AB,MATCH('Step 2-12'!$AH1098,'Step 2-12'!$R:$R,0))</f>
        <v>Monthly</v>
      </c>
      <c r="AU1098" s="23" t="str">
        <f>INDEX($J$20:$J$1603,MATCH($AH1098,$B$20:$B$1603,0))</f>
        <v/>
      </c>
    </row>
    <row r="1099" spans="1:47" x14ac:dyDescent="0.25">
      <c r="A1099" t="s">
        <v>1227</v>
      </c>
      <c r="B1099" t="s">
        <v>1228</v>
      </c>
      <c r="C1099" t="s">
        <v>17</v>
      </c>
      <c r="D1099" t="s">
        <v>18</v>
      </c>
      <c r="E1099" s="1">
        <v>44579</v>
      </c>
      <c r="F1099" s="1">
        <v>44609</v>
      </c>
      <c r="G1099" t="s">
        <v>19</v>
      </c>
      <c r="H1099">
        <v>75</v>
      </c>
      <c r="I1099" s="23" t="str">
        <f>IF(AND(E1099&lt;=EOMONTH('Step 1'!$C$7,0),F1099&gt;='Step 1'!$C$7),"Yes","No")</f>
        <v>No</v>
      </c>
      <c r="J1099" s="23" t="str">
        <f>IF(I1099="Yes",IF(COUNTIFS($B$21:$B1099,B1099,$I$21:$I1099,"Yes")=1,"Yes",""),"")</f>
        <v/>
      </c>
      <c r="K1099" s="23" t="str">
        <f>IF(J1099="Yes",IF(COUNTIFS($B:$B,B1099,$F:$F,"&gt;="&amp;'Step 1'!$C$8)&gt;0,"Retained","Churned"),"")</f>
        <v/>
      </c>
      <c r="L1099" s="24">
        <f>_xlfn.MINIFS($E:$E,$B:$B,B1099)</f>
        <v>44579</v>
      </c>
      <c r="M1099" s="24" t="str">
        <f>INDEX($C:$C,MATCH($L1099,$E:$E,0))</f>
        <v>Basic</v>
      </c>
      <c r="N1099" s="24" t="str">
        <f>INDEX($D:$D,MATCH($L1099,$E:$E,0))</f>
        <v>Monthly</v>
      </c>
      <c r="O1099" s="23" t="str">
        <f>INDEX('Step 2-12'!$W:$W,MATCH('Step 2-12'!$B1099,'Step 2-12'!$R:$R,0))</f>
        <v>Tech</v>
      </c>
      <c r="P1099" s="23" t="str">
        <f>INDEX('Step 2-12'!$Z:$Z,MATCH('Step 2-12'!$B1099,'Step 2-12'!$R:$R,0))</f>
        <v>Affiliate</v>
      </c>
      <c r="AG1099" t="s">
        <v>2891</v>
      </c>
      <c r="AH1099" t="s">
        <v>235</v>
      </c>
      <c r="AI1099" t="s">
        <v>241</v>
      </c>
      <c r="AJ1099" s="1">
        <v>45307</v>
      </c>
      <c r="AK1099" t="s">
        <v>50</v>
      </c>
      <c r="AL1099" t="s">
        <v>18</v>
      </c>
      <c r="AM1099">
        <v>135</v>
      </c>
      <c r="AN1099">
        <v>110.7</v>
      </c>
      <c r="AO1099" s="24" t="str">
        <f>INDEX('Step 2-12'!$Z:$Z,MATCH('Step 2-12'!$AH1099,'Step 2-12'!$R:$R,0))</f>
        <v>Content</v>
      </c>
      <c r="AP1099" s="24" t="str">
        <f>INDEX('Step 2-12'!$V:$V,MATCH('Step 2-12'!$AH1099,'Step 2-12'!$R:$R,0))</f>
        <v>Asia-Pacific</v>
      </c>
      <c r="AQ1099" s="24" t="str">
        <f>INDEX('Step 2-12'!$W:$W,MATCH('Step 2-12'!$AH1099,'Step 2-12'!$R:$R,0))</f>
        <v>Tech</v>
      </c>
      <c r="AR1099" s="24" t="str">
        <f>INDEX('Step 2-12'!$X:$X,MATCH('Step 2-12'!$AH1099,'Step 2-12'!$R:$R,0))</f>
        <v>SMBs</v>
      </c>
      <c r="AS1099" s="23" t="str">
        <f>INDEX('Step 2-12'!$AA:$AA,MATCH('Step 2-12'!$AH1099,'Step 2-12'!$R:$R,0))</f>
        <v>Basic</v>
      </c>
      <c r="AT1099" s="23" t="str">
        <f>INDEX('Step 2-12'!$AB:$AB,MATCH('Step 2-12'!$AH1099,'Step 2-12'!$R:$R,0))</f>
        <v>Monthly</v>
      </c>
      <c r="AU1099" s="23" t="str">
        <f>INDEX($J$20:$J$1603,MATCH($AH1099,$B$20:$B$1603,0))</f>
        <v/>
      </c>
    </row>
    <row r="1100" spans="1:47" x14ac:dyDescent="0.25">
      <c r="A1100" t="s">
        <v>1229</v>
      </c>
      <c r="B1100" t="s">
        <v>1228</v>
      </c>
      <c r="C1100" t="s">
        <v>17</v>
      </c>
      <c r="D1100" t="s">
        <v>18</v>
      </c>
      <c r="E1100" s="1">
        <v>44610</v>
      </c>
      <c r="F1100" s="1">
        <v>44640</v>
      </c>
      <c r="G1100" t="s">
        <v>19</v>
      </c>
      <c r="H1100">
        <v>75</v>
      </c>
      <c r="I1100" s="23" t="str">
        <f>IF(AND(E1100&lt;=EOMONTH('Step 1'!$C$7,0),F1100&gt;='Step 1'!$C$7),"Yes","No")</f>
        <v>No</v>
      </c>
      <c r="J1100" s="23" t="str">
        <f>IF(I1100="Yes",IF(COUNTIFS($B$21:$B1100,B1100,$I$21:$I1100,"Yes")=1,"Yes",""),"")</f>
        <v/>
      </c>
      <c r="K1100" s="23" t="str">
        <f>IF(J1100="Yes",IF(COUNTIFS($B:$B,B1100,$F:$F,"&gt;="&amp;'Step 1'!$C$8)&gt;0,"Retained","Churned"),"")</f>
        <v/>
      </c>
      <c r="L1100" s="24">
        <f>_xlfn.MINIFS($E:$E,$B:$B,B1100)</f>
        <v>44579</v>
      </c>
      <c r="M1100" s="24" t="str">
        <f>INDEX($C:$C,MATCH($L1100,$E:$E,0))</f>
        <v>Basic</v>
      </c>
      <c r="N1100" s="24" t="str">
        <f>INDEX($D:$D,MATCH($L1100,$E:$E,0))</f>
        <v>Monthly</v>
      </c>
      <c r="O1100" s="23" t="str">
        <f>INDEX('Step 2-12'!$W:$W,MATCH('Step 2-12'!$B1100,'Step 2-12'!$R:$R,0))</f>
        <v>Tech</v>
      </c>
      <c r="P1100" s="23" t="str">
        <f>INDEX('Step 2-12'!$Z:$Z,MATCH('Step 2-12'!$B1100,'Step 2-12'!$R:$R,0))</f>
        <v>Affiliate</v>
      </c>
      <c r="AG1100" t="s">
        <v>2892</v>
      </c>
      <c r="AH1100" t="s">
        <v>235</v>
      </c>
      <c r="AI1100" t="s">
        <v>242</v>
      </c>
      <c r="AJ1100" s="1">
        <v>45338</v>
      </c>
      <c r="AK1100" t="s">
        <v>50</v>
      </c>
      <c r="AL1100" t="s">
        <v>18</v>
      </c>
      <c r="AM1100">
        <v>135</v>
      </c>
      <c r="AN1100">
        <v>110.7</v>
      </c>
      <c r="AO1100" s="24" t="str">
        <f>INDEX('Step 2-12'!$Z:$Z,MATCH('Step 2-12'!$AH1100,'Step 2-12'!$R:$R,0))</f>
        <v>Content</v>
      </c>
      <c r="AP1100" s="24" t="str">
        <f>INDEX('Step 2-12'!$V:$V,MATCH('Step 2-12'!$AH1100,'Step 2-12'!$R:$R,0))</f>
        <v>Asia-Pacific</v>
      </c>
      <c r="AQ1100" s="24" t="str">
        <f>INDEX('Step 2-12'!$W:$W,MATCH('Step 2-12'!$AH1100,'Step 2-12'!$R:$R,0))</f>
        <v>Tech</v>
      </c>
      <c r="AR1100" s="24" t="str">
        <f>INDEX('Step 2-12'!$X:$X,MATCH('Step 2-12'!$AH1100,'Step 2-12'!$R:$R,0))</f>
        <v>SMBs</v>
      </c>
      <c r="AS1100" s="23" t="str">
        <f>INDEX('Step 2-12'!$AA:$AA,MATCH('Step 2-12'!$AH1100,'Step 2-12'!$R:$R,0))</f>
        <v>Basic</v>
      </c>
      <c r="AT1100" s="23" t="str">
        <f>INDEX('Step 2-12'!$AB:$AB,MATCH('Step 2-12'!$AH1100,'Step 2-12'!$R:$R,0))</f>
        <v>Monthly</v>
      </c>
      <c r="AU1100" s="23" t="str">
        <f>INDEX($J$20:$J$1603,MATCH($AH1100,$B$20:$B$1603,0))</f>
        <v/>
      </c>
    </row>
    <row r="1101" spans="1:47" x14ac:dyDescent="0.25">
      <c r="A1101" t="s">
        <v>1230</v>
      </c>
      <c r="B1101" t="s">
        <v>1228</v>
      </c>
      <c r="C1101" t="s">
        <v>17</v>
      </c>
      <c r="D1101" t="s">
        <v>18</v>
      </c>
      <c r="E1101" s="1">
        <v>44641</v>
      </c>
      <c r="F1101" s="1">
        <v>44671</v>
      </c>
      <c r="G1101" t="s">
        <v>19</v>
      </c>
      <c r="H1101">
        <v>75</v>
      </c>
      <c r="I1101" s="23" t="str">
        <f>IF(AND(E1101&lt;=EOMONTH('Step 1'!$C$7,0),F1101&gt;='Step 1'!$C$7),"Yes","No")</f>
        <v>No</v>
      </c>
      <c r="J1101" s="23" t="str">
        <f>IF(I1101="Yes",IF(COUNTIFS($B$21:$B1101,B1101,$I$21:$I1101,"Yes")=1,"Yes",""),"")</f>
        <v/>
      </c>
      <c r="K1101" s="23" t="str">
        <f>IF(J1101="Yes",IF(COUNTIFS($B:$B,B1101,$F:$F,"&gt;="&amp;'Step 1'!$C$8)&gt;0,"Retained","Churned"),"")</f>
        <v/>
      </c>
      <c r="L1101" s="24">
        <f>_xlfn.MINIFS($E:$E,$B:$B,B1101)</f>
        <v>44579</v>
      </c>
      <c r="M1101" s="24" t="str">
        <f>INDEX($C:$C,MATCH($L1101,$E:$E,0))</f>
        <v>Basic</v>
      </c>
      <c r="N1101" s="24" t="str">
        <f>INDEX($D:$D,MATCH($L1101,$E:$E,0))</f>
        <v>Monthly</v>
      </c>
      <c r="O1101" s="23" t="str">
        <f>INDEX('Step 2-12'!$W:$W,MATCH('Step 2-12'!$B1101,'Step 2-12'!$R:$R,0))</f>
        <v>Tech</v>
      </c>
      <c r="P1101" s="23" t="str">
        <f>INDEX('Step 2-12'!$Z:$Z,MATCH('Step 2-12'!$B1101,'Step 2-12'!$R:$R,0))</f>
        <v>Affiliate</v>
      </c>
      <c r="AG1101" t="s">
        <v>2893</v>
      </c>
      <c r="AH1101" t="s">
        <v>235</v>
      </c>
      <c r="AI1101" t="s">
        <v>242</v>
      </c>
      <c r="AJ1101" s="1">
        <v>45367</v>
      </c>
      <c r="AK1101" t="s">
        <v>50</v>
      </c>
      <c r="AL1101" t="s">
        <v>18</v>
      </c>
      <c r="AM1101">
        <v>135</v>
      </c>
      <c r="AN1101">
        <v>110.7</v>
      </c>
      <c r="AO1101" s="24" t="str">
        <f>INDEX('Step 2-12'!$Z:$Z,MATCH('Step 2-12'!$AH1101,'Step 2-12'!$R:$R,0))</f>
        <v>Content</v>
      </c>
      <c r="AP1101" s="24" t="str">
        <f>INDEX('Step 2-12'!$V:$V,MATCH('Step 2-12'!$AH1101,'Step 2-12'!$R:$R,0))</f>
        <v>Asia-Pacific</v>
      </c>
      <c r="AQ1101" s="24" t="str">
        <f>INDEX('Step 2-12'!$W:$W,MATCH('Step 2-12'!$AH1101,'Step 2-12'!$R:$R,0))</f>
        <v>Tech</v>
      </c>
      <c r="AR1101" s="24" t="str">
        <f>INDEX('Step 2-12'!$X:$X,MATCH('Step 2-12'!$AH1101,'Step 2-12'!$R:$R,0))</f>
        <v>SMBs</v>
      </c>
      <c r="AS1101" s="23" t="str">
        <f>INDEX('Step 2-12'!$AA:$AA,MATCH('Step 2-12'!$AH1101,'Step 2-12'!$R:$R,0))</f>
        <v>Basic</v>
      </c>
      <c r="AT1101" s="23" t="str">
        <f>INDEX('Step 2-12'!$AB:$AB,MATCH('Step 2-12'!$AH1101,'Step 2-12'!$R:$R,0))</f>
        <v>Monthly</v>
      </c>
      <c r="AU1101" s="23" t="str">
        <f>INDEX($J$20:$J$1603,MATCH($AH1101,$B$20:$B$1603,0))</f>
        <v/>
      </c>
    </row>
    <row r="1102" spans="1:47" x14ac:dyDescent="0.25">
      <c r="A1102" t="s">
        <v>1231</v>
      </c>
      <c r="B1102" t="s">
        <v>1228</v>
      </c>
      <c r="C1102" t="s">
        <v>17</v>
      </c>
      <c r="D1102" t="s">
        <v>18</v>
      </c>
      <c r="E1102" s="1">
        <v>44672</v>
      </c>
      <c r="F1102" s="1">
        <v>44702</v>
      </c>
      <c r="G1102" t="s">
        <v>19</v>
      </c>
      <c r="H1102">
        <v>75</v>
      </c>
      <c r="I1102" s="23" t="str">
        <f>IF(AND(E1102&lt;=EOMONTH('Step 1'!$C$7,0),F1102&gt;='Step 1'!$C$7),"Yes","No")</f>
        <v>No</v>
      </c>
      <c r="J1102" s="23" t="str">
        <f>IF(I1102="Yes",IF(COUNTIFS($B$21:$B1102,B1102,$I$21:$I1102,"Yes")=1,"Yes",""),"")</f>
        <v/>
      </c>
      <c r="K1102" s="23" t="str">
        <f>IF(J1102="Yes",IF(COUNTIFS($B:$B,B1102,$F:$F,"&gt;="&amp;'Step 1'!$C$8)&gt;0,"Retained","Churned"),"")</f>
        <v/>
      </c>
      <c r="L1102" s="24">
        <f>_xlfn.MINIFS($E:$E,$B:$B,B1102)</f>
        <v>44579</v>
      </c>
      <c r="M1102" s="24" t="str">
        <f>INDEX($C:$C,MATCH($L1102,$E:$E,0))</f>
        <v>Basic</v>
      </c>
      <c r="N1102" s="24" t="str">
        <f>INDEX($D:$D,MATCH($L1102,$E:$E,0))</f>
        <v>Monthly</v>
      </c>
      <c r="O1102" s="23" t="str">
        <f>INDEX('Step 2-12'!$W:$W,MATCH('Step 2-12'!$B1102,'Step 2-12'!$R:$R,0))</f>
        <v>Tech</v>
      </c>
      <c r="P1102" s="23" t="str">
        <f>INDEX('Step 2-12'!$Z:$Z,MATCH('Step 2-12'!$B1102,'Step 2-12'!$R:$R,0))</f>
        <v>Affiliate</v>
      </c>
      <c r="AG1102" t="s">
        <v>2894</v>
      </c>
      <c r="AH1102" t="s">
        <v>235</v>
      </c>
      <c r="AI1102" t="s">
        <v>243</v>
      </c>
      <c r="AJ1102" s="1">
        <v>45369</v>
      </c>
      <c r="AK1102" t="s">
        <v>50</v>
      </c>
      <c r="AL1102" t="s">
        <v>18</v>
      </c>
      <c r="AM1102">
        <v>135</v>
      </c>
      <c r="AN1102">
        <v>110.7</v>
      </c>
      <c r="AO1102" s="24" t="str">
        <f>INDEX('Step 2-12'!$Z:$Z,MATCH('Step 2-12'!$AH1102,'Step 2-12'!$R:$R,0))</f>
        <v>Content</v>
      </c>
      <c r="AP1102" s="24" t="str">
        <f>INDEX('Step 2-12'!$V:$V,MATCH('Step 2-12'!$AH1102,'Step 2-12'!$R:$R,0))</f>
        <v>Asia-Pacific</v>
      </c>
      <c r="AQ1102" s="24" t="str">
        <f>INDEX('Step 2-12'!$W:$W,MATCH('Step 2-12'!$AH1102,'Step 2-12'!$R:$R,0))</f>
        <v>Tech</v>
      </c>
      <c r="AR1102" s="24" t="str">
        <f>INDEX('Step 2-12'!$X:$X,MATCH('Step 2-12'!$AH1102,'Step 2-12'!$R:$R,0))</f>
        <v>SMBs</v>
      </c>
      <c r="AS1102" s="23" t="str">
        <f>INDEX('Step 2-12'!$AA:$AA,MATCH('Step 2-12'!$AH1102,'Step 2-12'!$R:$R,0))</f>
        <v>Basic</v>
      </c>
      <c r="AT1102" s="23" t="str">
        <f>INDEX('Step 2-12'!$AB:$AB,MATCH('Step 2-12'!$AH1102,'Step 2-12'!$R:$R,0))</f>
        <v>Monthly</v>
      </c>
      <c r="AU1102" s="23" t="str">
        <f>INDEX($J$20:$J$1603,MATCH($AH1102,$B$20:$B$1603,0))</f>
        <v/>
      </c>
    </row>
    <row r="1103" spans="1:47" x14ac:dyDescent="0.25">
      <c r="A1103" t="s">
        <v>1232</v>
      </c>
      <c r="B1103" t="s">
        <v>1228</v>
      </c>
      <c r="C1103" t="s">
        <v>17</v>
      </c>
      <c r="D1103" t="s">
        <v>18</v>
      </c>
      <c r="E1103" s="1">
        <v>44703</v>
      </c>
      <c r="F1103" s="1">
        <v>44733</v>
      </c>
      <c r="G1103" t="s">
        <v>73</v>
      </c>
      <c r="H1103">
        <v>75</v>
      </c>
      <c r="I1103" s="23" t="str">
        <f>IF(AND(E1103&lt;=EOMONTH('Step 1'!$C$7,0),F1103&gt;='Step 1'!$C$7),"Yes","No")</f>
        <v>No</v>
      </c>
      <c r="J1103" s="23" t="str">
        <f>IF(I1103="Yes",IF(COUNTIFS($B$21:$B1103,B1103,$I$21:$I1103,"Yes")=1,"Yes",""),"")</f>
        <v/>
      </c>
      <c r="K1103" s="23" t="str">
        <f>IF(J1103="Yes",IF(COUNTIFS($B:$B,B1103,$F:$F,"&gt;="&amp;'Step 1'!$C$8)&gt;0,"Retained","Churned"),"")</f>
        <v/>
      </c>
      <c r="L1103" s="24">
        <f>_xlfn.MINIFS($E:$E,$B:$B,B1103)</f>
        <v>44579</v>
      </c>
      <c r="M1103" s="24" t="str">
        <f>INDEX($C:$C,MATCH($L1103,$E:$E,0))</f>
        <v>Basic</v>
      </c>
      <c r="N1103" s="24" t="str">
        <f>INDEX($D:$D,MATCH($L1103,$E:$E,0))</f>
        <v>Monthly</v>
      </c>
      <c r="O1103" s="23" t="str">
        <f>INDEX('Step 2-12'!$W:$W,MATCH('Step 2-12'!$B1103,'Step 2-12'!$R:$R,0))</f>
        <v>Tech</v>
      </c>
      <c r="P1103" s="23" t="str">
        <f>INDEX('Step 2-12'!$Z:$Z,MATCH('Step 2-12'!$B1103,'Step 2-12'!$R:$R,0))</f>
        <v>Affiliate</v>
      </c>
      <c r="AG1103" t="s">
        <v>2895</v>
      </c>
      <c r="AH1103" t="s">
        <v>235</v>
      </c>
      <c r="AI1103" t="s">
        <v>244</v>
      </c>
      <c r="AJ1103" s="1">
        <v>45400</v>
      </c>
      <c r="AK1103" t="s">
        <v>50</v>
      </c>
      <c r="AL1103" t="s">
        <v>18</v>
      </c>
      <c r="AM1103">
        <v>135</v>
      </c>
      <c r="AN1103">
        <v>110.7</v>
      </c>
      <c r="AO1103" s="24" t="str">
        <f>INDEX('Step 2-12'!$Z:$Z,MATCH('Step 2-12'!$AH1103,'Step 2-12'!$R:$R,0))</f>
        <v>Content</v>
      </c>
      <c r="AP1103" s="24" t="str">
        <f>INDEX('Step 2-12'!$V:$V,MATCH('Step 2-12'!$AH1103,'Step 2-12'!$R:$R,0))</f>
        <v>Asia-Pacific</v>
      </c>
      <c r="AQ1103" s="24" t="str">
        <f>INDEX('Step 2-12'!$W:$W,MATCH('Step 2-12'!$AH1103,'Step 2-12'!$R:$R,0))</f>
        <v>Tech</v>
      </c>
      <c r="AR1103" s="24" t="str">
        <f>INDEX('Step 2-12'!$X:$X,MATCH('Step 2-12'!$AH1103,'Step 2-12'!$R:$R,0))</f>
        <v>SMBs</v>
      </c>
      <c r="AS1103" s="23" t="str">
        <f>INDEX('Step 2-12'!$AA:$AA,MATCH('Step 2-12'!$AH1103,'Step 2-12'!$R:$R,0))</f>
        <v>Basic</v>
      </c>
      <c r="AT1103" s="23" t="str">
        <f>INDEX('Step 2-12'!$AB:$AB,MATCH('Step 2-12'!$AH1103,'Step 2-12'!$R:$R,0))</f>
        <v>Monthly</v>
      </c>
      <c r="AU1103" s="23" t="str">
        <f>INDEX($J$20:$J$1603,MATCH($AH1103,$B$20:$B$1603,0))</f>
        <v/>
      </c>
    </row>
    <row r="1104" spans="1:47" x14ac:dyDescent="0.25">
      <c r="A1104" t="s">
        <v>1233</v>
      </c>
      <c r="B1104" t="s">
        <v>1228</v>
      </c>
      <c r="C1104" t="s">
        <v>50</v>
      </c>
      <c r="D1104" t="s">
        <v>18</v>
      </c>
      <c r="E1104" s="1">
        <v>44734</v>
      </c>
      <c r="F1104" s="1">
        <v>44764</v>
      </c>
      <c r="G1104" t="s">
        <v>19</v>
      </c>
      <c r="H1104">
        <v>135</v>
      </c>
      <c r="I1104" s="23" t="str">
        <f>IF(AND(E1104&lt;=EOMONTH('Step 1'!$C$7,0),F1104&gt;='Step 1'!$C$7),"Yes","No")</f>
        <v>No</v>
      </c>
      <c r="J1104" s="23" t="str">
        <f>IF(I1104="Yes",IF(COUNTIFS($B$21:$B1104,B1104,$I$21:$I1104,"Yes")=1,"Yes",""),"")</f>
        <v/>
      </c>
      <c r="K1104" s="23" t="str">
        <f>IF(J1104="Yes",IF(COUNTIFS($B:$B,B1104,$F:$F,"&gt;="&amp;'Step 1'!$C$8)&gt;0,"Retained","Churned"),"")</f>
        <v/>
      </c>
      <c r="L1104" s="24">
        <f>_xlfn.MINIFS($E:$E,$B:$B,B1104)</f>
        <v>44579</v>
      </c>
      <c r="M1104" s="24" t="str">
        <f>INDEX($C:$C,MATCH($L1104,$E:$E,0))</f>
        <v>Basic</v>
      </c>
      <c r="N1104" s="24" t="str">
        <f>INDEX($D:$D,MATCH($L1104,$E:$E,0))</f>
        <v>Monthly</v>
      </c>
      <c r="O1104" s="23" t="str">
        <f>INDEX('Step 2-12'!$W:$W,MATCH('Step 2-12'!$B1104,'Step 2-12'!$R:$R,0))</f>
        <v>Tech</v>
      </c>
      <c r="P1104" s="23" t="str">
        <f>INDEX('Step 2-12'!$Z:$Z,MATCH('Step 2-12'!$B1104,'Step 2-12'!$R:$R,0))</f>
        <v>Affiliate</v>
      </c>
      <c r="AG1104" t="s">
        <v>2896</v>
      </c>
      <c r="AH1104" t="s">
        <v>235</v>
      </c>
      <c r="AI1104" t="s">
        <v>244</v>
      </c>
      <c r="AJ1104" s="1">
        <v>45430</v>
      </c>
      <c r="AK1104" t="s">
        <v>50</v>
      </c>
      <c r="AL1104" t="s">
        <v>18</v>
      </c>
      <c r="AM1104">
        <v>135</v>
      </c>
      <c r="AN1104">
        <v>110.7</v>
      </c>
      <c r="AO1104" s="24" t="str">
        <f>INDEX('Step 2-12'!$Z:$Z,MATCH('Step 2-12'!$AH1104,'Step 2-12'!$R:$R,0))</f>
        <v>Content</v>
      </c>
      <c r="AP1104" s="24" t="str">
        <f>INDEX('Step 2-12'!$V:$V,MATCH('Step 2-12'!$AH1104,'Step 2-12'!$R:$R,0))</f>
        <v>Asia-Pacific</v>
      </c>
      <c r="AQ1104" s="24" t="str">
        <f>INDEX('Step 2-12'!$W:$W,MATCH('Step 2-12'!$AH1104,'Step 2-12'!$R:$R,0))</f>
        <v>Tech</v>
      </c>
      <c r="AR1104" s="24" t="str">
        <f>INDEX('Step 2-12'!$X:$X,MATCH('Step 2-12'!$AH1104,'Step 2-12'!$R:$R,0))</f>
        <v>SMBs</v>
      </c>
      <c r="AS1104" s="23" t="str">
        <f>INDEX('Step 2-12'!$AA:$AA,MATCH('Step 2-12'!$AH1104,'Step 2-12'!$R:$R,0))</f>
        <v>Basic</v>
      </c>
      <c r="AT1104" s="23" t="str">
        <f>INDEX('Step 2-12'!$AB:$AB,MATCH('Step 2-12'!$AH1104,'Step 2-12'!$R:$R,0))</f>
        <v>Monthly</v>
      </c>
      <c r="AU1104" s="23" t="str">
        <f>INDEX($J$20:$J$1603,MATCH($AH1104,$B$20:$B$1603,0))</f>
        <v/>
      </c>
    </row>
    <row r="1105" spans="1:47" x14ac:dyDescent="0.25">
      <c r="A1105" t="s">
        <v>1234</v>
      </c>
      <c r="B1105" t="s">
        <v>1228</v>
      </c>
      <c r="C1105" t="s">
        <v>50</v>
      </c>
      <c r="D1105" t="s">
        <v>18</v>
      </c>
      <c r="E1105" s="1">
        <v>44765</v>
      </c>
      <c r="F1105" s="1">
        <v>44795</v>
      </c>
      <c r="G1105" t="s">
        <v>19</v>
      </c>
      <c r="H1105">
        <v>135</v>
      </c>
      <c r="I1105" s="23" t="str">
        <f>IF(AND(E1105&lt;=EOMONTH('Step 1'!$C$7,0),F1105&gt;='Step 1'!$C$7),"Yes","No")</f>
        <v>No</v>
      </c>
      <c r="J1105" s="23" t="str">
        <f>IF(I1105="Yes",IF(COUNTIFS($B$21:$B1105,B1105,$I$21:$I1105,"Yes")=1,"Yes",""),"")</f>
        <v/>
      </c>
      <c r="K1105" s="23" t="str">
        <f>IF(J1105="Yes",IF(COUNTIFS($B:$B,B1105,$F:$F,"&gt;="&amp;'Step 1'!$C$8)&gt;0,"Retained","Churned"),"")</f>
        <v/>
      </c>
      <c r="L1105" s="24">
        <f>_xlfn.MINIFS($E:$E,$B:$B,B1105)</f>
        <v>44579</v>
      </c>
      <c r="M1105" s="24" t="str">
        <f>INDEX($C:$C,MATCH($L1105,$E:$E,0))</f>
        <v>Basic</v>
      </c>
      <c r="N1105" s="24" t="str">
        <f>INDEX($D:$D,MATCH($L1105,$E:$E,0))</f>
        <v>Monthly</v>
      </c>
      <c r="O1105" s="23" t="str">
        <f>INDEX('Step 2-12'!$W:$W,MATCH('Step 2-12'!$B1105,'Step 2-12'!$R:$R,0))</f>
        <v>Tech</v>
      </c>
      <c r="P1105" s="23" t="str">
        <f>INDEX('Step 2-12'!$Z:$Z,MATCH('Step 2-12'!$B1105,'Step 2-12'!$R:$R,0))</f>
        <v>Affiliate</v>
      </c>
      <c r="AG1105" t="s">
        <v>2897</v>
      </c>
      <c r="AH1105" t="s">
        <v>235</v>
      </c>
      <c r="AI1105" t="s">
        <v>245</v>
      </c>
      <c r="AJ1105" s="1">
        <v>45431</v>
      </c>
      <c r="AK1105" t="s">
        <v>50</v>
      </c>
      <c r="AL1105" t="s">
        <v>18</v>
      </c>
      <c r="AM1105">
        <v>135</v>
      </c>
      <c r="AN1105">
        <v>110.7</v>
      </c>
      <c r="AO1105" s="24" t="str">
        <f>INDEX('Step 2-12'!$Z:$Z,MATCH('Step 2-12'!$AH1105,'Step 2-12'!$R:$R,0))</f>
        <v>Content</v>
      </c>
      <c r="AP1105" s="24" t="str">
        <f>INDEX('Step 2-12'!$V:$V,MATCH('Step 2-12'!$AH1105,'Step 2-12'!$R:$R,0))</f>
        <v>Asia-Pacific</v>
      </c>
      <c r="AQ1105" s="24" t="str">
        <f>INDEX('Step 2-12'!$W:$W,MATCH('Step 2-12'!$AH1105,'Step 2-12'!$R:$R,0))</f>
        <v>Tech</v>
      </c>
      <c r="AR1105" s="24" t="str">
        <f>INDEX('Step 2-12'!$X:$X,MATCH('Step 2-12'!$AH1105,'Step 2-12'!$R:$R,0))</f>
        <v>SMBs</v>
      </c>
      <c r="AS1105" s="23" t="str">
        <f>INDEX('Step 2-12'!$AA:$AA,MATCH('Step 2-12'!$AH1105,'Step 2-12'!$R:$R,0))</f>
        <v>Basic</v>
      </c>
      <c r="AT1105" s="23" t="str">
        <f>INDEX('Step 2-12'!$AB:$AB,MATCH('Step 2-12'!$AH1105,'Step 2-12'!$R:$R,0))</f>
        <v>Monthly</v>
      </c>
      <c r="AU1105" s="23" t="str">
        <f>INDEX($J$20:$J$1603,MATCH($AH1105,$B$20:$B$1603,0))</f>
        <v/>
      </c>
    </row>
    <row r="1106" spans="1:47" x14ac:dyDescent="0.25">
      <c r="A1106" t="s">
        <v>1235</v>
      </c>
      <c r="B1106" t="s">
        <v>1228</v>
      </c>
      <c r="C1106" t="s">
        <v>50</v>
      </c>
      <c r="D1106" t="s">
        <v>18</v>
      </c>
      <c r="E1106" s="1">
        <v>44796</v>
      </c>
      <c r="F1106" s="1">
        <v>44826</v>
      </c>
      <c r="G1106" t="s">
        <v>19</v>
      </c>
      <c r="H1106">
        <v>135</v>
      </c>
      <c r="I1106" s="23" t="str">
        <f>IF(AND(E1106&lt;=EOMONTH('Step 1'!$C$7,0),F1106&gt;='Step 1'!$C$7),"Yes","No")</f>
        <v>No</v>
      </c>
      <c r="J1106" s="23" t="str">
        <f>IF(I1106="Yes",IF(COUNTIFS($B$21:$B1106,B1106,$I$21:$I1106,"Yes")=1,"Yes",""),"")</f>
        <v/>
      </c>
      <c r="K1106" s="23" t="str">
        <f>IF(J1106="Yes",IF(COUNTIFS($B:$B,B1106,$F:$F,"&gt;="&amp;'Step 1'!$C$8)&gt;0,"Retained","Churned"),"")</f>
        <v/>
      </c>
      <c r="L1106" s="24">
        <f>_xlfn.MINIFS($E:$E,$B:$B,B1106)</f>
        <v>44579</v>
      </c>
      <c r="M1106" s="24" t="str">
        <f>INDEX($C:$C,MATCH($L1106,$E:$E,0))</f>
        <v>Basic</v>
      </c>
      <c r="N1106" s="24" t="str">
        <f>INDEX($D:$D,MATCH($L1106,$E:$E,0))</f>
        <v>Monthly</v>
      </c>
      <c r="O1106" s="23" t="str">
        <f>INDEX('Step 2-12'!$W:$W,MATCH('Step 2-12'!$B1106,'Step 2-12'!$R:$R,0))</f>
        <v>Tech</v>
      </c>
      <c r="P1106" s="23" t="str">
        <f>INDEX('Step 2-12'!$Z:$Z,MATCH('Step 2-12'!$B1106,'Step 2-12'!$R:$R,0))</f>
        <v>Affiliate</v>
      </c>
      <c r="AG1106" t="s">
        <v>2898</v>
      </c>
      <c r="AH1106" t="s">
        <v>235</v>
      </c>
      <c r="AI1106" t="s">
        <v>246</v>
      </c>
      <c r="AJ1106" s="1">
        <v>45462</v>
      </c>
      <c r="AK1106" t="s">
        <v>50</v>
      </c>
      <c r="AL1106" t="s">
        <v>18</v>
      </c>
      <c r="AM1106">
        <v>135</v>
      </c>
      <c r="AN1106">
        <v>110.7</v>
      </c>
      <c r="AO1106" s="24" t="str">
        <f>INDEX('Step 2-12'!$Z:$Z,MATCH('Step 2-12'!$AH1106,'Step 2-12'!$R:$R,0))</f>
        <v>Content</v>
      </c>
      <c r="AP1106" s="24" t="str">
        <f>INDEX('Step 2-12'!$V:$V,MATCH('Step 2-12'!$AH1106,'Step 2-12'!$R:$R,0))</f>
        <v>Asia-Pacific</v>
      </c>
      <c r="AQ1106" s="24" t="str">
        <f>INDEX('Step 2-12'!$W:$W,MATCH('Step 2-12'!$AH1106,'Step 2-12'!$R:$R,0))</f>
        <v>Tech</v>
      </c>
      <c r="AR1106" s="24" t="str">
        <f>INDEX('Step 2-12'!$X:$X,MATCH('Step 2-12'!$AH1106,'Step 2-12'!$R:$R,0))</f>
        <v>SMBs</v>
      </c>
      <c r="AS1106" s="23" t="str">
        <f>INDEX('Step 2-12'!$AA:$AA,MATCH('Step 2-12'!$AH1106,'Step 2-12'!$R:$R,0))</f>
        <v>Basic</v>
      </c>
      <c r="AT1106" s="23" t="str">
        <f>INDEX('Step 2-12'!$AB:$AB,MATCH('Step 2-12'!$AH1106,'Step 2-12'!$R:$R,0))</f>
        <v>Monthly</v>
      </c>
      <c r="AU1106" s="23" t="str">
        <f>INDEX($J$20:$J$1603,MATCH($AH1106,$B$20:$B$1603,0))</f>
        <v/>
      </c>
    </row>
    <row r="1107" spans="1:47" x14ac:dyDescent="0.25">
      <c r="A1107" t="s">
        <v>1236</v>
      </c>
      <c r="B1107" t="s">
        <v>1228</v>
      </c>
      <c r="C1107" t="s">
        <v>50</v>
      </c>
      <c r="D1107" t="s">
        <v>18</v>
      </c>
      <c r="E1107" s="1">
        <v>44827</v>
      </c>
      <c r="F1107" s="1">
        <v>44857</v>
      </c>
      <c r="G1107" t="s">
        <v>19</v>
      </c>
      <c r="H1107">
        <v>135</v>
      </c>
      <c r="I1107" s="23" t="str">
        <f>IF(AND(E1107&lt;=EOMONTH('Step 1'!$C$7,0),F1107&gt;='Step 1'!$C$7),"Yes","No")</f>
        <v>No</v>
      </c>
      <c r="J1107" s="23" t="str">
        <f>IF(I1107="Yes",IF(COUNTIFS($B$21:$B1107,B1107,$I$21:$I1107,"Yes")=1,"Yes",""),"")</f>
        <v/>
      </c>
      <c r="K1107" s="23" t="str">
        <f>IF(J1107="Yes",IF(COUNTIFS($B:$B,B1107,$F:$F,"&gt;="&amp;'Step 1'!$C$8)&gt;0,"Retained","Churned"),"")</f>
        <v/>
      </c>
      <c r="L1107" s="24">
        <f>_xlfn.MINIFS($E:$E,$B:$B,B1107)</f>
        <v>44579</v>
      </c>
      <c r="M1107" s="24" t="str">
        <f>INDEX($C:$C,MATCH($L1107,$E:$E,0))</f>
        <v>Basic</v>
      </c>
      <c r="N1107" s="24" t="str">
        <f>INDEX($D:$D,MATCH($L1107,$E:$E,0))</f>
        <v>Monthly</v>
      </c>
      <c r="O1107" s="23" t="str">
        <f>INDEX('Step 2-12'!$W:$W,MATCH('Step 2-12'!$B1107,'Step 2-12'!$R:$R,0))</f>
        <v>Tech</v>
      </c>
      <c r="P1107" s="23" t="str">
        <f>INDEX('Step 2-12'!$Z:$Z,MATCH('Step 2-12'!$B1107,'Step 2-12'!$R:$R,0))</f>
        <v>Affiliate</v>
      </c>
      <c r="AG1107" t="s">
        <v>2899</v>
      </c>
      <c r="AH1107" t="s">
        <v>235</v>
      </c>
      <c r="AI1107" t="s">
        <v>246</v>
      </c>
      <c r="AJ1107" s="1">
        <v>45492</v>
      </c>
      <c r="AK1107" t="s">
        <v>50</v>
      </c>
      <c r="AL1107" t="s">
        <v>18</v>
      </c>
      <c r="AM1107">
        <v>135</v>
      </c>
      <c r="AN1107">
        <v>110.7</v>
      </c>
      <c r="AO1107" s="24" t="str">
        <f>INDEX('Step 2-12'!$Z:$Z,MATCH('Step 2-12'!$AH1107,'Step 2-12'!$R:$R,0))</f>
        <v>Content</v>
      </c>
      <c r="AP1107" s="24" t="str">
        <f>INDEX('Step 2-12'!$V:$V,MATCH('Step 2-12'!$AH1107,'Step 2-12'!$R:$R,0))</f>
        <v>Asia-Pacific</v>
      </c>
      <c r="AQ1107" s="24" t="str">
        <f>INDEX('Step 2-12'!$W:$W,MATCH('Step 2-12'!$AH1107,'Step 2-12'!$R:$R,0))</f>
        <v>Tech</v>
      </c>
      <c r="AR1107" s="24" t="str">
        <f>INDEX('Step 2-12'!$X:$X,MATCH('Step 2-12'!$AH1107,'Step 2-12'!$R:$R,0))</f>
        <v>SMBs</v>
      </c>
      <c r="AS1107" s="23" t="str">
        <f>INDEX('Step 2-12'!$AA:$AA,MATCH('Step 2-12'!$AH1107,'Step 2-12'!$R:$R,0))</f>
        <v>Basic</v>
      </c>
      <c r="AT1107" s="23" t="str">
        <f>INDEX('Step 2-12'!$AB:$AB,MATCH('Step 2-12'!$AH1107,'Step 2-12'!$R:$R,0))</f>
        <v>Monthly</v>
      </c>
      <c r="AU1107" s="23" t="str">
        <f>INDEX($J$20:$J$1603,MATCH($AH1107,$B$20:$B$1603,0))</f>
        <v/>
      </c>
    </row>
    <row r="1108" spans="1:47" x14ac:dyDescent="0.25">
      <c r="A1108" t="s">
        <v>1237</v>
      </c>
      <c r="B1108" t="s">
        <v>1228</v>
      </c>
      <c r="C1108" t="s">
        <v>50</v>
      </c>
      <c r="D1108" t="s">
        <v>18</v>
      </c>
      <c r="E1108" s="1">
        <v>44858</v>
      </c>
      <c r="F1108" s="1">
        <v>44888</v>
      </c>
      <c r="G1108" t="s">
        <v>19</v>
      </c>
      <c r="H1108">
        <v>135</v>
      </c>
      <c r="I1108" s="23" t="str">
        <f>IF(AND(E1108&lt;=EOMONTH('Step 1'!$C$7,0),F1108&gt;='Step 1'!$C$7),"Yes","No")</f>
        <v>No</v>
      </c>
      <c r="J1108" s="23" t="str">
        <f>IF(I1108="Yes",IF(COUNTIFS($B$21:$B1108,B1108,$I$21:$I1108,"Yes")=1,"Yes",""),"")</f>
        <v/>
      </c>
      <c r="K1108" s="23" t="str">
        <f>IF(J1108="Yes",IF(COUNTIFS($B:$B,B1108,$F:$F,"&gt;="&amp;'Step 1'!$C$8)&gt;0,"Retained","Churned"),"")</f>
        <v/>
      </c>
      <c r="L1108" s="24">
        <f>_xlfn.MINIFS($E:$E,$B:$B,B1108)</f>
        <v>44579</v>
      </c>
      <c r="M1108" s="24" t="str">
        <f>INDEX($C:$C,MATCH($L1108,$E:$E,0))</f>
        <v>Basic</v>
      </c>
      <c r="N1108" s="24" t="str">
        <f>INDEX($D:$D,MATCH($L1108,$E:$E,0))</f>
        <v>Monthly</v>
      </c>
      <c r="O1108" s="23" t="str">
        <f>INDEX('Step 2-12'!$W:$W,MATCH('Step 2-12'!$B1108,'Step 2-12'!$R:$R,0))</f>
        <v>Tech</v>
      </c>
      <c r="P1108" s="23" t="str">
        <f>INDEX('Step 2-12'!$Z:$Z,MATCH('Step 2-12'!$B1108,'Step 2-12'!$R:$R,0))</f>
        <v>Affiliate</v>
      </c>
      <c r="AG1108" t="s">
        <v>2900</v>
      </c>
      <c r="AH1108" t="s">
        <v>235</v>
      </c>
      <c r="AI1108" t="s">
        <v>247</v>
      </c>
      <c r="AJ1108" s="1">
        <v>45493</v>
      </c>
      <c r="AK1108" t="s">
        <v>50</v>
      </c>
      <c r="AL1108" t="s">
        <v>18</v>
      </c>
      <c r="AM1108">
        <v>135</v>
      </c>
      <c r="AN1108">
        <v>110.7</v>
      </c>
      <c r="AO1108" s="24" t="str">
        <f>INDEX('Step 2-12'!$Z:$Z,MATCH('Step 2-12'!$AH1108,'Step 2-12'!$R:$R,0))</f>
        <v>Content</v>
      </c>
      <c r="AP1108" s="24" t="str">
        <f>INDEX('Step 2-12'!$V:$V,MATCH('Step 2-12'!$AH1108,'Step 2-12'!$R:$R,0))</f>
        <v>Asia-Pacific</v>
      </c>
      <c r="AQ1108" s="24" t="str">
        <f>INDEX('Step 2-12'!$W:$W,MATCH('Step 2-12'!$AH1108,'Step 2-12'!$R:$R,0))</f>
        <v>Tech</v>
      </c>
      <c r="AR1108" s="24" t="str">
        <f>INDEX('Step 2-12'!$X:$X,MATCH('Step 2-12'!$AH1108,'Step 2-12'!$R:$R,0))</f>
        <v>SMBs</v>
      </c>
      <c r="AS1108" s="23" t="str">
        <f>INDEX('Step 2-12'!$AA:$AA,MATCH('Step 2-12'!$AH1108,'Step 2-12'!$R:$R,0))</f>
        <v>Basic</v>
      </c>
      <c r="AT1108" s="23" t="str">
        <f>INDEX('Step 2-12'!$AB:$AB,MATCH('Step 2-12'!$AH1108,'Step 2-12'!$R:$R,0))</f>
        <v>Monthly</v>
      </c>
      <c r="AU1108" s="23" t="str">
        <f>INDEX($J$20:$J$1603,MATCH($AH1108,$B$20:$B$1603,0))</f>
        <v/>
      </c>
    </row>
    <row r="1109" spans="1:47" x14ac:dyDescent="0.25">
      <c r="A1109" t="s">
        <v>1238</v>
      </c>
      <c r="B1109" t="s">
        <v>1228</v>
      </c>
      <c r="C1109" t="s">
        <v>50</v>
      </c>
      <c r="D1109" t="s">
        <v>18</v>
      </c>
      <c r="E1109" s="1">
        <v>44889</v>
      </c>
      <c r="F1109" s="1">
        <v>44919</v>
      </c>
      <c r="G1109" t="s">
        <v>55</v>
      </c>
      <c r="H1109">
        <v>135</v>
      </c>
      <c r="I1109" s="23" t="str">
        <f>IF(AND(E1109&lt;=EOMONTH('Step 1'!$C$7,0),F1109&gt;='Step 1'!$C$7),"Yes","No")</f>
        <v>No</v>
      </c>
      <c r="J1109" s="23" t="str">
        <f>IF(I1109="Yes",IF(COUNTIFS($B$21:$B1109,B1109,$I$21:$I1109,"Yes")=1,"Yes",""),"")</f>
        <v/>
      </c>
      <c r="K1109" s="23" t="str">
        <f>IF(J1109="Yes",IF(COUNTIFS($B:$B,B1109,$F:$F,"&gt;="&amp;'Step 1'!$C$8)&gt;0,"Retained","Churned"),"")</f>
        <v/>
      </c>
      <c r="L1109" s="24">
        <f>_xlfn.MINIFS($E:$E,$B:$B,B1109)</f>
        <v>44579</v>
      </c>
      <c r="M1109" s="24" t="str">
        <f>INDEX($C:$C,MATCH($L1109,$E:$E,0))</f>
        <v>Basic</v>
      </c>
      <c r="N1109" s="24" t="str">
        <f>INDEX($D:$D,MATCH($L1109,$E:$E,0))</f>
        <v>Monthly</v>
      </c>
      <c r="O1109" s="23" t="str">
        <f>INDEX('Step 2-12'!$W:$W,MATCH('Step 2-12'!$B1109,'Step 2-12'!$R:$R,0))</f>
        <v>Tech</v>
      </c>
      <c r="P1109" s="23" t="str">
        <f>INDEX('Step 2-12'!$Z:$Z,MATCH('Step 2-12'!$B1109,'Step 2-12'!$R:$R,0))</f>
        <v>Affiliate</v>
      </c>
      <c r="AG1109" t="s">
        <v>2901</v>
      </c>
      <c r="AH1109" t="s">
        <v>1744</v>
      </c>
      <c r="AI1109" t="s">
        <v>1743</v>
      </c>
      <c r="AJ1109" s="1">
        <v>45137</v>
      </c>
      <c r="AK1109" t="s">
        <v>50</v>
      </c>
      <c r="AL1109" t="s">
        <v>51</v>
      </c>
      <c r="AM1109">
        <v>1440</v>
      </c>
      <c r="AN1109">
        <v>1180.8</v>
      </c>
      <c r="AO1109" s="24" t="str">
        <f>INDEX('Step 2-12'!$Z:$Z,MATCH('Step 2-12'!$AH1109,'Step 2-12'!$R:$R,0))</f>
        <v>Affiliate</v>
      </c>
      <c r="AP1109" s="24" t="str">
        <f>INDEX('Step 2-12'!$V:$V,MATCH('Step 2-12'!$AH1109,'Step 2-12'!$R:$R,0))</f>
        <v>Europe</v>
      </c>
      <c r="AQ1109" s="24" t="str">
        <f>INDEX('Step 2-12'!$W:$W,MATCH('Step 2-12'!$AH1109,'Step 2-12'!$R:$R,0))</f>
        <v>Healthcare</v>
      </c>
      <c r="AR1109" s="24" t="str">
        <f>INDEX('Step 2-12'!$X:$X,MATCH('Step 2-12'!$AH1109,'Step 2-12'!$R:$R,0))</f>
        <v>Mid-Market</v>
      </c>
      <c r="AS1109" s="23" t="str">
        <f>INDEX('Step 2-12'!$AA:$AA,MATCH('Step 2-12'!$AH1109,'Step 2-12'!$R:$R,0))</f>
        <v>Basic</v>
      </c>
      <c r="AT1109" s="23" t="str">
        <f>INDEX('Step 2-12'!$AB:$AB,MATCH('Step 2-12'!$AH1109,'Step 2-12'!$R:$R,0))</f>
        <v>Monthly</v>
      </c>
      <c r="AU1109" s="23" t="str">
        <f>INDEX($J$20:$J$1603,MATCH($AH1109,$B$20:$B$1603,0))</f>
        <v/>
      </c>
    </row>
    <row r="1110" spans="1:47" x14ac:dyDescent="0.25">
      <c r="A1110" t="s">
        <v>1239</v>
      </c>
      <c r="B1110" t="s">
        <v>1228</v>
      </c>
      <c r="C1110" t="s">
        <v>17</v>
      </c>
      <c r="D1110" t="s">
        <v>18</v>
      </c>
      <c r="E1110" s="1">
        <v>44920</v>
      </c>
      <c r="F1110" s="1">
        <v>44950</v>
      </c>
      <c r="G1110" t="s">
        <v>19</v>
      </c>
      <c r="H1110">
        <v>75</v>
      </c>
      <c r="I1110" s="23" t="str">
        <f>IF(AND(E1110&lt;=EOMONTH('Step 1'!$C$7,0),F1110&gt;='Step 1'!$C$7),"Yes","No")</f>
        <v>Yes</v>
      </c>
      <c r="J1110" s="23" t="str">
        <f>IF(I1110="Yes",IF(COUNTIFS($B$21:$B1110,B1110,$I$21:$I1110,"Yes")=1,"Yes",""),"")</f>
        <v>Yes</v>
      </c>
      <c r="K1110" s="23" t="str">
        <f>IF(J1110="Yes",IF(COUNTIFS($B:$B,B1110,$F:$F,"&gt;="&amp;'Step 1'!$C$8)&gt;0,"Retained","Churned"),"")</f>
        <v>Retained</v>
      </c>
      <c r="L1110" s="24">
        <f>_xlfn.MINIFS($E:$E,$B:$B,B1110)</f>
        <v>44579</v>
      </c>
      <c r="M1110" s="24" t="str">
        <f>INDEX($C:$C,MATCH($L1110,$E:$E,0))</f>
        <v>Basic</v>
      </c>
      <c r="N1110" s="24" t="str">
        <f>INDEX($D:$D,MATCH($L1110,$E:$E,0))</f>
        <v>Monthly</v>
      </c>
      <c r="O1110" s="23" t="str">
        <f>INDEX('Step 2-12'!$W:$W,MATCH('Step 2-12'!$B1110,'Step 2-12'!$R:$R,0))</f>
        <v>Tech</v>
      </c>
      <c r="P1110" s="23" t="str">
        <f>INDEX('Step 2-12'!$Z:$Z,MATCH('Step 2-12'!$B1110,'Step 2-12'!$R:$R,0))</f>
        <v>Affiliate</v>
      </c>
      <c r="AG1110" t="s">
        <v>2902</v>
      </c>
      <c r="AH1110" t="s">
        <v>985</v>
      </c>
      <c r="AI1110" t="s">
        <v>984</v>
      </c>
      <c r="AJ1110" s="1">
        <v>45363</v>
      </c>
      <c r="AK1110" t="s">
        <v>50</v>
      </c>
      <c r="AL1110" t="s">
        <v>18</v>
      </c>
      <c r="AM1110">
        <v>135</v>
      </c>
      <c r="AN1110">
        <v>110.7</v>
      </c>
      <c r="AO1110" s="24" t="str">
        <f>INDEX('Step 2-12'!$Z:$Z,MATCH('Step 2-12'!$AH1110,'Step 2-12'!$R:$R,0))</f>
        <v>Content</v>
      </c>
      <c r="AP1110" s="24" t="str">
        <f>INDEX('Step 2-12'!$V:$V,MATCH('Step 2-12'!$AH1110,'Step 2-12'!$R:$R,0))</f>
        <v>North America</v>
      </c>
      <c r="AQ1110" s="24" t="str">
        <f>INDEX('Step 2-12'!$W:$W,MATCH('Step 2-12'!$AH1110,'Step 2-12'!$R:$R,0))</f>
        <v>Healthcare</v>
      </c>
      <c r="AR1110" s="24" t="str">
        <f>INDEX('Step 2-12'!$X:$X,MATCH('Step 2-12'!$AH1110,'Step 2-12'!$R:$R,0))</f>
        <v>SMBs</v>
      </c>
      <c r="AS1110" s="23" t="str">
        <f>INDEX('Step 2-12'!$AA:$AA,MATCH('Step 2-12'!$AH1110,'Step 2-12'!$R:$R,0))</f>
        <v>Pro</v>
      </c>
      <c r="AT1110" s="23" t="str">
        <f>INDEX('Step 2-12'!$AB:$AB,MATCH('Step 2-12'!$AH1110,'Step 2-12'!$R:$R,0))</f>
        <v>Monthly</v>
      </c>
      <c r="AU1110" s="23" t="str">
        <f>INDEX($J$20:$J$1603,MATCH($AH1110,$B$20:$B$1603,0))</f>
        <v/>
      </c>
    </row>
    <row r="1111" spans="1:47" x14ac:dyDescent="0.25">
      <c r="A1111" t="s">
        <v>1240</v>
      </c>
      <c r="B1111" t="s">
        <v>1228</v>
      </c>
      <c r="C1111" t="s">
        <v>17</v>
      </c>
      <c r="D1111" t="s">
        <v>18</v>
      </c>
      <c r="E1111" s="1">
        <v>44951</v>
      </c>
      <c r="F1111" s="1">
        <v>44981</v>
      </c>
      <c r="G1111" t="s">
        <v>73</v>
      </c>
      <c r="H1111">
        <v>75</v>
      </c>
      <c r="I1111" s="23" t="str">
        <f>IF(AND(E1111&lt;=EOMONTH('Step 1'!$C$7,0),F1111&gt;='Step 1'!$C$7),"Yes","No")</f>
        <v>Yes</v>
      </c>
      <c r="J1111" s="23" t="str">
        <f>IF(I1111="Yes",IF(COUNTIFS($B$21:$B1111,B1111,$I$21:$I1111,"Yes")=1,"Yes",""),"")</f>
        <v/>
      </c>
      <c r="K1111" s="23" t="str">
        <f>IF(J1111="Yes",IF(COUNTIFS($B:$B,B1111,$F:$F,"&gt;="&amp;'Step 1'!$C$8)&gt;0,"Retained","Churned"),"")</f>
        <v/>
      </c>
      <c r="L1111" s="24">
        <f>_xlfn.MINIFS($E:$E,$B:$B,B1111)</f>
        <v>44579</v>
      </c>
      <c r="M1111" s="24" t="str">
        <f>INDEX($C:$C,MATCH($L1111,$E:$E,0))</f>
        <v>Basic</v>
      </c>
      <c r="N1111" s="24" t="str">
        <f>INDEX($D:$D,MATCH($L1111,$E:$E,0))</f>
        <v>Monthly</v>
      </c>
      <c r="O1111" s="23" t="str">
        <f>INDEX('Step 2-12'!$W:$W,MATCH('Step 2-12'!$B1111,'Step 2-12'!$R:$R,0))</f>
        <v>Tech</v>
      </c>
      <c r="P1111" s="23" t="str">
        <f>INDEX('Step 2-12'!$Z:$Z,MATCH('Step 2-12'!$B1111,'Step 2-12'!$R:$R,0))</f>
        <v>Affiliate</v>
      </c>
      <c r="AG1111" t="s">
        <v>2903</v>
      </c>
      <c r="AH1111" t="s">
        <v>985</v>
      </c>
      <c r="AI1111" t="s">
        <v>986</v>
      </c>
      <c r="AJ1111" s="1">
        <v>45394</v>
      </c>
      <c r="AK1111" t="s">
        <v>50</v>
      </c>
      <c r="AL1111" t="s">
        <v>18</v>
      </c>
      <c r="AM1111">
        <v>135</v>
      </c>
      <c r="AN1111">
        <v>110.7</v>
      </c>
      <c r="AO1111" s="24" t="str">
        <f>INDEX('Step 2-12'!$Z:$Z,MATCH('Step 2-12'!$AH1111,'Step 2-12'!$R:$R,0))</f>
        <v>Content</v>
      </c>
      <c r="AP1111" s="24" t="str">
        <f>INDEX('Step 2-12'!$V:$V,MATCH('Step 2-12'!$AH1111,'Step 2-12'!$R:$R,0))</f>
        <v>North America</v>
      </c>
      <c r="AQ1111" s="24" t="str">
        <f>INDEX('Step 2-12'!$W:$W,MATCH('Step 2-12'!$AH1111,'Step 2-12'!$R:$R,0))</f>
        <v>Healthcare</v>
      </c>
      <c r="AR1111" s="24" t="str">
        <f>INDEX('Step 2-12'!$X:$X,MATCH('Step 2-12'!$AH1111,'Step 2-12'!$R:$R,0))</f>
        <v>SMBs</v>
      </c>
      <c r="AS1111" s="23" t="str">
        <f>INDEX('Step 2-12'!$AA:$AA,MATCH('Step 2-12'!$AH1111,'Step 2-12'!$R:$R,0))</f>
        <v>Pro</v>
      </c>
      <c r="AT1111" s="23" t="str">
        <f>INDEX('Step 2-12'!$AB:$AB,MATCH('Step 2-12'!$AH1111,'Step 2-12'!$R:$R,0))</f>
        <v>Monthly</v>
      </c>
      <c r="AU1111" s="23" t="str">
        <f>INDEX($J$20:$J$1603,MATCH($AH1111,$B$20:$B$1603,0))</f>
        <v/>
      </c>
    </row>
    <row r="1112" spans="1:47" x14ac:dyDescent="0.25">
      <c r="A1112" t="s">
        <v>1241</v>
      </c>
      <c r="B1112" t="s">
        <v>1228</v>
      </c>
      <c r="C1112" t="s">
        <v>50</v>
      </c>
      <c r="D1112" t="s">
        <v>18</v>
      </c>
      <c r="E1112" s="1">
        <v>44982</v>
      </c>
      <c r="F1112" s="1">
        <v>45012</v>
      </c>
      <c r="G1112" t="s">
        <v>19</v>
      </c>
      <c r="H1112">
        <v>135</v>
      </c>
      <c r="I1112" s="23" t="str">
        <f>IF(AND(E1112&lt;=EOMONTH('Step 1'!$C$7,0),F1112&gt;='Step 1'!$C$7),"Yes","No")</f>
        <v>No</v>
      </c>
      <c r="J1112" s="23" t="str">
        <f>IF(I1112="Yes",IF(COUNTIFS($B$21:$B1112,B1112,$I$21:$I1112,"Yes")=1,"Yes",""),"")</f>
        <v/>
      </c>
      <c r="K1112" s="23" t="str">
        <f>IF(J1112="Yes",IF(COUNTIFS($B:$B,B1112,$F:$F,"&gt;="&amp;'Step 1'!$C$8)&gt;0,"Retained","Churned"),"")</f>
        <v/>
      </c>
      <c r="L1112" s="24">
        <f>_xlfn.MINIFS($E:$E,$B:$B,B1112)</f>
        <v>44579</v>
      </c>
      <c r="M1112" s="24" t="str">
        <f>INDEX($C:$C,MATCH($L1112,$E:$E,0))</f>
        <v>Basic</v>
      </c>
      <c r="N1112" s="24" t="str">
        <f>INDEX($D:$D,MATCH($L1112,$E:$E,0))</f>
        <v>Monthly</v>
      </c>
      <c r="O1112" s="23" t="str">
        <f>INDEX('Step 2-12'!$W:$W,MATCH('Step 2-12'!$B1112,'Step 2-12'!$R:$R,0))</f>
        <v>Tech</v>
      </c>
      <c r="P1112" s="23" t="str">
        <f>INDEX('Step 2-12'!$Z:$Z,MATCH('Step 2-12'!$B1112,'Step 2-12'!$R:$R,0))</f>
        <v>Affiliate</v>
      </c>
      <c r="AG1112" t="s">
        <v>2904</v>
      </c>
      <c r="AH1112" t="s">
        <v>985</v>
      </c>
      <c r="AI1112" t="s">
        <v>986</v>
      </c>
      <c r="AJ1112" s="1">
        <v>45424</v>
      </c>
      <c r="AK1112" t="s">
        <v>50</v>
      </c>
      <c r="AL1112" t="s">
        <v>18</v>
      </c>
      <c r="AM1112">
        <v>135</v>
      </c>
      <c r="AN1112">
        <v>110.7</v>
      </c>
      <c r="AO1112" s="24" t="str">
        <f>INDEX('Step 2-12'!$Z:$Z,MATCH('Step 2-12'!$AH1112,'Step 2-12'!$R:$R,0))</f>
        <v>Content</v>
      </c>
      <c r="AP1112" s="24" t="str">
        <f>INDEX('Step 2-12'!$V:$V,MATCH('Step 2-12'!$AH1112,'Step 2-12'!$R:$R,0))</f>
        <v>North America</v>
      </c>
      <c r="AQ1112" s="24" t="str">
        <f>INDEX('Step 2-12'!$W:$W,MATCH('Step 2-12'!$AH1112,'Step 2-12'!$R:$R,0))</f>
        <v>Healthcare</v>
      </c>
      <c r="AR1112" s="24" t="str">
        <f>INDEX('Step 2-12'!$X:$X,MATCH('Step 2-12'!$AH1112,'Step 2-12'!$R:$R,0))</f>
        <v>SMBs</v>
      </c>
      <c r="AS1112" s="23" t="str">
        <f>INDEX('Step 2-12'!$AA:$AA,MATCH('Step 2-12'!$AH1112,'Step 2-12'!$R:$R,0))</f>
        <v>Pro</v>
      </c>
      <c r="AT1112" s="23" t="str">
        <f>INDEX('Step 2-12'!$AB:$AB,MATCH('Step 2-12'!$AH1112,'Step 2-12'!$R:$R,0))</f>
        <v>Monthly</v>
      </c>
      <c r="AU1112" s="23" t="str">
        <f>INDEX($J$20:$J$1603,MATCH($AH1112,$B$20:$B$1603,0))</f>
        <v/>
      </c>
    </row>
    <row r="1113" spans="1:47" x14ac:dyDescent="0.25">
      <c r="A1113" t="s">
        <v>1242</v>
      </c>
      <c r="B1113" t="s">
        <v>1228</v>
      </c>
      <c r="C1113" t="s">
        <v>50</v>
      </c>
      <c r="D1113" t="s">
        <v>18</v>
      </c>
      <c r="E1113" s="1">
        <v>45013</v>
      </c>
      <c r="F1113" s="1">
        <v>45043</v>
      </c>
      <c r="G1113" t="s">
        <v>55</v>
      </c>
      <c r="H1113">
        <v>135</v>
      </c>
      <c r="I1113" s="23" t="str">
        <f>IF(AND(E1113&lt;=EOMONTH('Step 1'!$C$7,0),F1113&gt;='Step 1'!$C$7),"Yes","No")</f>
        <v>No</v>
      </c>
      <c r="J1113" s="23" t="str">
        <f>IF(I1113="Yes",IF(COUNTIFS($B$21:$B1113,B1113,$I$21:$I1113,"Yes")=1,"Yes",""),"")</f>
        <v/>
      </c>
      <c r="K1113" s="23" t="str">
        <f>IF(J1113="Yes",IF(COUNTIFS($B:$B,B1113,$F:$F,"&gt;="&amp;'Step 1'!$C$8)&gt;0,"Retained","Churned"),"")</f>
        <v/>
      </c>
      <c r="L1113" s="24">
        <f>_xlfn.MINIFS($E:$E,$B:$B,B1113)</f>
        <v>44579</v>
      </c>
      <c r="M1113" s="24" t="str">
        <f>INDEX($C:$C,MATCH($L1113,$E:$E,0))</f>
        <v>Basic</v>
      </c>
      <c r="N1113" s="24" t="str">
        <f>INDEX($D:$D,MATCH($L1113,$E:$E,0))</f>
        <v>Monthly</v>
      </c>
      <c r="O1113" s="23" t="str">
        <f>INDEX('Step 2-12'!$W:$W,MATCH('Step 2-12'!$B1113,'Step 2-12'!$R:$R,0))</f>
        <v>Tech</v>
      </c>
      <c r="P1113" s="23" t="str">
        <f>INDEX('Step 2-12'!$Z:$Z,MATCH('Step 2-12'!$B1113,'Step 2-12'!$R:$R,0))</f>
        <v>Affiliate</v>
      </c>
      <c r="AG1113" t="s">
        <v>2905</v>
      </c>
      <c r="AH1113" t="s">
        <v>985</v>
      </c>
      <c r="AI1113" t="s">
        <v>987</v>
      </c>
      <c r="AJ1113" s="1">
        <v>45425</v>
      </c>
      <c r="AK1113" t="s">
        <v>86</v>
      </c>
      <c r="AL1113" t="s">
        <v>18</v>
      </c>
      <c r="AM1113">
        <v>315</v>
      </c>
      <c r="AN1113">
        <v>267.75</v>
      </c>
      <c r="AO1113" s="24" t="str">
        <f>INDEX('Step 2-12'!$Z:$Z,MATCH('Step 2-12'!$AH1113,'Step 2-12'!$R:$R,0))</f>
        <v>Content</v>
      </c>
      <c r="AP1113" s="24" t="str">
        <f>INDEX('Step 2-12'!$V:$V,MATCH('Step 2-12'!$AH1113,'Step 2-12'!$R:$R,0))</f>
        <v>North America</v>
      </c>
      <c r="AQ1113" s="24" t="str">
        <f>INDEX('Step 2-12'!$W:$W,MATCH('Step 2-12'!$AH1113,'Step 2-12'!$R:$R,0))</f>
        <v>Healthcare</v>
      </c>
      <c r="AR1113" s="24" t="str">
        <f>INDEX('Step 2-12'!$X:$X,MATCH('Step 2-12'!$AH1113,'Step 2-12'!$R:$R,0))</f>
        <v>SMBs</v>
      </c>
      <c r="AS1113" s="23" t="str">
        <f>INDEX('Step 2-12'!$AA:$AA,MATCH('Step 2-12'!$AH1113,'Step 2-12'!$R:$R,0))</f>
        <v>Pro</v>
      </c>
      <c r="AT1113" s="23" t="str">
        <f>INDEX('Step 2-12'!$AB:$AB,MATCH('Step 2-12'!$AH1113,'Step 2-12'!$R:$R,0))</f>
        <v>Monthly</v>
      </c>
      <c r="AU1113" s="23" t="str">
        <f>INDEX($J$20:$J$1603,MATCH($AH1113,$B$20:$B$1603,0))</f>
        <v/>
      </c>
    </row>
    <row r="1114" spans="1:47" x14ac:dyDescent="0.25">
      <c r="A1114" t="s">
        <v>1243</v>
      </c>
      <c r="B1114" t="s">
        <v>1228</v>
      </c>
      <c r="C1114" t="s">
        <v>17</v>
      </c>
      <c r="D1114" t="s">
        <v>18</v>
      </c>
      <c r="E1114" s="1">
        <v>45044</v>
      </c>
      <c r="F1114" s="1">
        <v>45074</v>
      </c>
      <c r="G1114" t="s">
        <v>19</v>
      </c>
      <c r="H1114">
        <v>75</v>
      </c>
      <c r="I1114" s="23" t="str">
        <f>IF(AND(E1114&lt;=EOMONTH('Step 1'!$C$7,0),F1114&gt;='Step 1'!$C$7),"Yes","No")</f>
        <v>No</v>
      </c>
      <c r="J1114" s="23" t="str">
        <f>IF(I1114="Yes",IF(COUNTIFS($B$21:$B1114,B1114,$I$21:$I1114,"Yes")=1,"Yes",""),"")</f>
        <v/>
      </c>
      <c r="K1114" s="23" t="str">
        <f>IF(J1114="Yes",IF(COUNTIFS($B:$B,B1114,$F:$F,"&gt;="&amp;'Step 1'!$C$8)&gt;0,"Retained","Churned"),"")</f>
        <v/>
      </c>
      <c r="L1114" s="24">
        <f>_xlfn.MINIFS($E:$E,$B:$B,B1114)</f>
        <v>44579</v>
      </c>
      <c r="M1114" s="24" t="str">
        <f>INDEX($C:$C,MATCH($L1114,$E:$E,0))</f>
        <v>Basic</v>
      </c>
      <c r="N1114" s="24" t="str">
        <f>INDEX($D:$D,MATCH($L1114,$E:$E,0))</f>
        <v>Monthly</v>
      </c>
      <c r="O1114" s="23" t="str">
        <f>INDEX('Step 2-12'!$W:$W,MATCH('Step 2-12'!$B1114,'Step 2-12'!$R:$R,0))</f>
        <v>Tech</v>
      </c>
      <c r="P1114" s="23" t="str">
        <f>INDEX('Step 2-12'!$Z:$Z,MATCH('Step 2-12'!$B1114,'Step 2-12'!$R:$R,0))</f>
        <v>Affiliate</v>
      </c>
      <c r="AG1114" t="s">
        <v>2906</v>
      </c>
      <c r="AH1114" t="s">
        <v>985</v>
      </c>
      <c r="AI1114" t="s">
        <v>988</v>
      </c>
      <c r="AJ1114" s="1">
        <v>45456</v>
      </c>
      <c r="AK1114" t="s">
        <v>50</v>
      </c>
      <c r="AL1114" t="s">
        <v>18</v>
      </c>
      <c r="AM1114">
        <v>135</v>
      </c>
      <c r="AN1114">
        <v>110.7</v>
      </c>
      <c r="AO1114" s="24" t="str">
        <f>INDEX('Step 2-12'!$Z:$Z,MATCH('Step 2-12'!$AH1114,'Step 2-12'!$R:$R,0))</f>
        <v>Content</v>
      </c>
      <c r="AP1114" s="24" t="str">
        <f>INDEX('Step 2-12'!$V:$V,MATCH('Step 2-12'!$AH1114,'Step 2-12'!$R:$R,0))</f>
        <v>North America</v>
      </c>
      <c r="AQ1114" s="24" t="str">
        <f>INDEX('Step 2-12'!$W:$W,MATCH('Step 2-12'!$AH1114,'Step 2-12'!$R:$R,0))</f>
        <v>Healthcare</v>
      </c>
      <c r="AR1114" s="24" t="str">
        <f>INDEX('Step 2-12'!$X:$X,MATCH('Step 2-12'!$AH1114,'Step 2-12'!$R:$R,0))</f>
        <v>SMBs</v>
      </c>
      <c r="AS1114" s="23" t="str">
        <f>INDEX('Step 2-12'!$AA:$AA,MATCH('Step 2-12'!$AH1114,'Step 2-12'!$R:$R,0))</f>
        <v>Pro</v>
      </c>
      <c r="AT1114" s="23" t="str">
        <f>INDEX('Step 2-12'!$AB:$AB,MATCH('Step 2-12'!$AH1114,'Step 2-12'!$R:$R,0))</f>
        <v>Monthly</v>
      </c>
      <c r="AU1114" s="23" t="str">
        <f>INDEX($J$20:$J$1603,MATCH($AH1114,$B$20:$B$1603,0))</f>
        <v/>
      </c>
    </row>
    <row r="1115" spans="1:47" x14ac:dyDescent="0.25">
      <c r="A1115" t="s">
        <v>1244</v>
      </c>
      <c r="B1115" t="s">
        <v>1228</v>
      </c>
      <c r="C1115" t="s">
        <v>17</v>
      </c>
      <c r="D1115" t="s">
        <v>18</v>
      </c>
      <c r="E1115" s="1">
        <v>45075</v>
      </c>
      <c r="F1115" s="1">
        <v>45105</v>
      </c>
      <c r="G1115" t="s">
        <v>19</v>
      </c>
      <c r="H1115">
        <v>75</v>
      </c>
      <c r="I1115" s="23" t="str">
        <f>IF(AND(E1115&lt;=EOMONTH('Step 1'!$C$7,0),F1115&gt;='Step 1'!$C$7),"Yes","No")</f>
        <v>No</v>
      </c>
      <c r="J1115" s="23" t="str">
        <f>IF(I1115="Yes",IF(COUNTIFS($B$21:$B1115,B1115,$I$21:$I1115,"Yes")=1,"Yes",""),"")</f>
        <v/>
      </c>
      <c r="K1115" s="23" t="str">
        <f>IF(J1115="Yes",IF(COUNTIFS($B:$B,B1115,$F:$F,"&gt;="&amp;'Step 1'!$C$8)&gt;0,"Retained","Churned"),"")</f>
        <v/>
      </c>
      <c r="L1115" s="24">
        <f>_xlfn.MINIFS($E:$E,$B:$B,B1115)</f>
        <v>44579</v>
      </c>
      <c r="M1115" s="24" t="str">
        <f>INDEX($C:$C,MATCH($L1115,$E:$E,0))</f>
        <v>Basic</v>
      </c>
      <c r="N1115" s="24" t="str">
        <f>INDEX($D:$D,MATCH($L1115,$E:$E,0))</f>
        <v>Monthly</v>
      </c>
      <c r="O1115" s="23" t="str">
        <f>INDEX('Step 2-12'!$W:$W,MATCH('Step 2-12'!$B1115,'Step 2-12'!$R:$R,0))</f>
        <v>Tech</v>
      </c>
      <c r="P1115" s="23" t="str">
        <f>INDEX('Step 2-12'!$Z:$Z,MATCH('Step 2-12'!$B1115,'Step 2-12'!$R:$R,0))</f>
        <v>Affiliate</v>
      </c>
      <c r="AG1115" t="s">
        <v>2907</v>
      </c>
      <c r="AH1115" t="s">
        <v>985</v>
      </c>
      <c r="AI1115" t="s">
        <v>988</v>
      </c>
      <c r="AJ1115" s="1">
        <v>45486</v>
      </c>
      <c r="AK1115" t="s">
        <v>50</v>
      </c>
      <c r="AL1115" t="s">
        <v>18</v>
      </c>
      <c r="AM1115">
        <v>135</v>
      </c>
      <c r="AN1115">
        <v>110.7</v>
      </c>
      <c r="AO1115" s="24" t="str">
        <f>INDEX('Step 2-12'!$Z:$Z,MATCH('Step 2-12'!$AH1115,'Step 2-12'!$R:$R,0))</f>
        <v>Content</v>
      </c>
      <c r="AP1115" s="24" t="str">
        <f>INDEX('Step 2-12'!$V:$V,MATCH('Step 2-12'!$AH1115,'Step 2-12'!$R:$R,0))</f>
        <v>North America</v>
      </c>
      <c r="AQ1115" s="24" t="str">
        <f>INDEX('Step 2-12'!$W:$W,MATCH('Step 2-12'!$AH1115,'Step 2-12'!$R:$R,0))</f>
        <v>Healthcare</v>
      </c>
      <c r="AR1115" s="24" t="str">
        <f>INDEX('Step 2-12'!$X:$X,MATCH('Step 2-12'!$AH1115,'Step 2-12'!$R:$R,0))</f>
        <v>SMBs</v>
      </c>
      <c r="AS1115" s="23" t="str">
        <f>INDEX('Step 2-12'!$AA:$AA,MATCH('Step 2-12'!$AH1115,'Step 2-12'!$R:$R,0))</f>
        <v>Pro</v>
      </c>
      <c r="AT1115" s="23" t="str">
        <f>INDEX('Step 2-12'!$AB:$AB,MATCH('Step 2-12'!$AH1115,'Step 2-12'!$R:$R,0))</f>
        <v>Monthly</v>
      </c>
      <c r="AU1115" s="23" t="str">
        <f>INDEX($J$20:$J$1603,MATCH($AH1115,$B$20:$B$1603,0))</f>
        <v/>
      </c>
    </row>
    <row r="1116" spans="1:47" x14ac:dyDescent="0.25">
      <c r="A1116" t="s">
        <v>1245</v>
      </c>
      <c r="B1116" t="s">
        <v>1228</v>
      </c>
      <c r="C1116" t="s">
        <v>17</v>
      </c>
      <c r="D1116" t="s">
        <v>18</v>
      </c>
      <c r="E1116" s="1">
        <v>45106</v>
      </c>
      <c r="F1116" s="1">
        <v>45136</v>
      </c>
      <c r="G1116" t="s">
        <v>19</v>
      </c>
      <c r="H1116">
        <v>75</v>
      </c>
      <c r="I1116" s="23" t="str">
        <f>IF(AND(E1116&lt;=EOMONTH('Step 1'!$C$7,0),F1116&gt;='Step 1'!$C$7),"Yes","No")</f>
        <v>No</v>
      </c>
      <c r="J1116" s="23" t="str">
        <f>IF(I1116="Yes",IF(COUNTIFS($B$21:$B1116,B1116,$I$21:$I1116,"Yes")=1,"Yes",""),"")</f>
        <v/>
      </c>
      <c r="K1116" s="23" t="str">
        <f>IF(J1116="Yes",IF(COUNTIFS($B:$B,B1116,$F:$F,"&gt;="&amp;'Step 1'!$C$8)&gt;0,"Retained","Churned"),"")</f>
        <v/>
      </c>
      <c r="L1116" s="24">
        <f>_xlfn.MINIFS($E:$E,$B:$B,B1116)</f>
        <v>44579</v>
      </c>
      <c r="M1116" s="24" t="str">
        <f>INDEX($C:$C,MATCH($L1116,$E:$E,0))</f>
        <v>Basic</v>
      </c>
      <c r="N1116" s="24" t="str">
        <f>INDEX($D:$D,MATCH($L1116,$E:$E,0))</f>
        <v>Monthly</v>
      </c>
      <c r="O1116" s="23" t="str">
        <f>INDEX('Step 2-12'!$W:$W,MATCH('Step 2-12'!$B1116,'Step 2-12'!$R:$R,0))</f>
        <v>Tech</v>
      </c>
      <c r="P1116" s="23" t="str">
        <f>INDEX('Step 2-12'!$Z:$Z,MATCH('Step 2-12'!$B1116,'Step 2-12'!$R:$R,0))</f>
        <v>Affiliate</v>
      </c>
      <c r="AG1116" t="s">
        <v>2908</v>
      </c>
      <c r="AH1116" t="s">
        <v>985</v>
      </c>
      <c r="AI1116" t="s">
        <v>989</v>
      </c>
      <c r="AJ1116" s="1">
        <v>45487</v>
      </c>
      <c r="AK1116" t="s">
        <v>50</v>
      </c>
      <c r="AL1116" t="s">
        <v>18</v>
      </c>
      <c r="AM1116">
        <v>135</v>
      </c>
      <c r="AN1116">
        <v>110.7</v>
      </c>
      <c r="AO1116" s="24" t="str">
        <f>INDEX('Step 2-12'!$Z:$Z,MATCH('Step 2-12'!$AH1116,'Step 2-12'!$R:$R,0))</f>
        <v>Content</v>
      </c>
      <c r="AP1116" s="24" t="str">
        <f>INDEX('Step 2-12'!$V:$V,MATCH('Step 2-12'!$AH1116,'Step 2-12'!$R:$R,0))</f>
        <v>North America</v>
      </c>
      <c r="AQ1116" s="24" t="str">
        <f>INDEX('Step 2-12'!$W:$W,MATCH('Step 2-12'!$AH1116,'Step 2-12'!$R:$R,0))</f>
        <v>Healthcare</v>
      </c>
      <c r="AR1116" s="24" t="str">
        <f>INDEX('Step 2-12'!$X:$X,MATCH('Step 2-12'!$AH1116,'Step 2-12'!$R:$R,0))</f>
        <v>SMBs</v>
      </c>
      <c r="AS1116" s="23" t="str">
        <f>INDEX('Step 2-12'!$AA:$AA,MATCH('Step 2-12'!$AH1116,'Step 2-12'!$R:$R,0))</f>
        <v>Pro</v>
      </c>
      <c r="AT1116" s="23" t="str">
        <f>INDEX('Step 2-12'!$AB:$AB,MATCH('Step 2-12'!$AH1116,'Step 2-12'!$R:$R,0))</f>
        <v>Monthly</v>
      </c>
      <c r="AU1116" s="23" t="str">
        <f>INDEX($J$20:$J$1603,MATCH($AH1116,$B$20:$B$1603,0))</f>
        <v/>
      </c>
    </row>
    <row r="1117" spans="1:47" x14ac:dyDescent="0.25">
      <c r="A1117" t="s">
        <v>1246</v>
      </c>
      <c r="B1117" t="s">
        <v>1228</v>
      </c>
      <c r="C1117" t="s">
        <v>17</v>
      </c>
      <c r="D1117" t="s">
        <v>18</v>
      </c>
      <c r="E1117" s="1">
        <v>45137</v>
      </c>
      <c r="F1117" s="1">
        <v>45167</v>
      </c>
      <c r="G1117" t="s">
        <v>19</v>
      </c>
      <c r="H1117">
        <v>75</v>
      </c>
      <c r="I1117" s="23" t="str">
        <f>IF(AND(E1117&lt;=EOMONTH('Step 1'!$C$7,0),F1117&gt;='Step 1'!$C$7),"Yes","No")</f>
        <v>No</v>
      </c>
      <c r="J1117" s="23" t="str">
        <f>IF(I1117="Yes",IF(COUNTIFS($B$21:$B1117,B1117,$I$21:$I1117,"Yes")=1,"Yes",""),"")</f>
        <v/>
      </c>
      <c r="K1117" s="23" t="str">
        <f>IF(J1117="Yes",IF(COUNTIFS($B:$B,B1117,$F:$F,"&gt;="&amp;'Step 1'!$C$8)&gt;0,"Retained","Churned"),"")</f>
        <v/>
      </c>
      <c r="L1117" s="24">
        <f>_xlfn.MINIFS($E:$E,$B:$B,B1117)</f>
        <v>44579</v>
      </c>
      <c r="M1117" s="24" t="str">
        <f>INDEX($C:$C,MATCH($L1117,$E:$E,0))</f>
        <v>Basic</v>
      </c>
      <c r="N1117" s="24" t="str">
        <f>INDEX($D:$D,MATCH($L1117,$E:$E,0))</f>
        <v>Monthly</v>
      </c>
      <c r="O1117" s="23" t="str">
        <f>INDEX('Step 2-12'!$W:$W,MATCH('Step 2-12'!$B1117,'Step 2-12'!$R:$R,0))</f>
        <v>Tech</v>
      </c>
      <c r="P1117" s="23" t="str">
        <f>INDEX('Step 2-12'!$Z:$Z,MATCH('Step 2-12'!$B1117,'Step 2-12'!$R:$R,0))</f>
        <v>Affiliate</v>
      </c>
      <c r="AG1117" t="s">
        <v>2909</v>
      </c>
      <c r="AH1117" t="s">
        <v>985</v>
      </c>
      <c r="AI1117" t="s">
        <v>990</v>
      </c>
      <c r="AJ1117" s="1">
        <v>45518</v>
      </c>
      <c r="AK1117" t="s">
        <v>50</v>
      </c>
      <c r="AL1117" t="s">
        <v>18</v>
      </c>
      <c r="AM1117">
        <v>135</v>
      </c>
      <c r="AN1117">
        <v>110.7</v>
      </c>
      <c r="AO1117" s="24" t="str">
        <f>INDEX('Step 2-12'!$Z:$Z,MATCH('Step 2-12'!$AH1117,'Step 2-12'!$R:$R,0))</f>
        <v>Content</v>
      </c>
      <c r="AP1117" s="24" t="str">
        <f>INDEX('Step 2-12'!$V:$V,MATCH('Step 2-12'!$AH1117,'Step 2-12'!$R:$R,0))</f>
        <v>North America</v>
      </c>
      <c r="AQ1117" s="24" t="str">
        <f>INDEX('Step 2-12'!$W:$W,MATCH('Step 2-12'!$AH1117,'Step 2-12'!$R:$R,0))</f>
        <v>Healthcare</v>
      </c>
      <c r="AR1117" s="24" t="str">
        <f>INDEX('Step 2-12'!$X:$X,MATCH('Step 2-12'!$AH1117,'Step 2-12'!$R:$R,0))</f>
        <v>SMBs</v>
      </c>
      <c r="AS1117" s="23" t="str">
        <f>INDEX('Step 2-12'!$AA:$AA,MATCH('Step 2-12'!$AH1117,'Step 2-12'!$R:$R,0))</f>
        <v>Pro</v>
      </c>
      <c r="AT1117" s="23" t="str">
        <f>INDEX('Step 2-12'!$AB:$AB,MATCH('Step 2-12'!$AH1117,'Step 2-12'!$R:$R,0))</f>
        <v>Monthly</v>
      </c>
      <c r="AU1117" s="23" t="str">
        <f>INDEX($J$20:$J$1603,MATCH($AH1117,$B$20:$B$1603,0))</f>
        <v/>
      </c>
    </row>
    <row r="1118" spans="1:47" x14ac:dyDescent="0.25">
      <c r="A1118" t="s">
        <v>1247</v>
      </c>
      <c r="B1118" t="s">
        <v>1228</v>
      </c>
      <c r="C1118" t="s">
        <v>17</v>
      </c>
      <c r="D1118" t="s">
        <v>18</v>
      </c>
      <c r="E1118" s="1">
        <v>45168</v>
      </c>
      <c r="F1118" s="1">
        <v>45198</v>
      </c>
      <c r="G1118" t="s">
        <v>19</v>
      </c>
      <c r="H1118">
        <v>75</v>
      </c>
      <c r="I1118" s="23" t="str">
        <f>IF(AND(E1118&lt;=EOMONTH('Step 1'!$C$7,0),F1118&gt;='Step 1'!$C$7),"Yes","No")</f>
        <v>No</v>
      </c>
      <c r="J1118" s="23" t="str">
        <f>IF(I1118="Yes",IF(COUNTIFS($B$21:$B1118,B1118,$I$21:$I1118,"Yes")=1,"Yes",""),"")</f>
        <v/>
      </c>
      <c r="K1118" s="23" t="str">
        <f>IF(J1118="Yes",IF(COUNTIFS($B:$B,B1118,$F:$F,"&gt;="&amp;'Step 1'!$C$8)&gt;0,"Retained","Churned"),"")</f>
        <v/>
      </c>
      <c r="L1118" s="24">
        <f>_xlfn.MINIFS($E:$E,$B:$B,B1118)</f>
        <v>44579</v>
      </c>
      <c r="M1118" s="24" t="str">
        <f>INDEX($C:$C,MATCH($L1118,$E:$E,0))</f>
        <v>Basic</v>
      </c>
      <c r="N1118" s="24" t="str">
        <f>INDEX($D:$D,MATCH($L1118,$E:$E,0))</f>
        <v>Monthly</v>
      </c>
      <c r="O1118" s="23" t="str">
        <f>INDEX('Step 2-12'!$W:$W,MATCH('Step 2-12'!$B1118,'Step 2-12'!$R:$R,0))</f>
        <v>Tech</v>
      </c>
      <c r="P1118" s="23" t="str">
        <f>INDEX('Step 2-12'!$Z:$Z,MATCH('Step 2-12'!$B1118,'Step 2-12'!$R:$R,0))</f>
        <v>Affiliate</v>
      </c>
      <c r="AG1118" t="s">
        <v>2910</v>
      </c>
      <c r="AH1118" t="s">
        <v>985</v>
      </c>
      <c r="AI1118" t="s">
        <v>991</v>
      </c>
      <c r="AJ1118" s="1">
        <v>45549</v>
      </c>
      <c r="AK1118" t="s">
        <v>50</v>
      </c>
      <c r="AL1118" t="s">
        <v>18</v>
      </c>
      <c r="AM1118">
        <v>135</v>
      </c>
      <c r="AN1118">
        <v>110.7</v>
      </c>
      <c r="AO1118" s="24" t="str">
        <f>INDEX('Step 2-12'!$Z:$Z,MATCH('Step 2-12'!$AH1118,'Step 2-12'!$R:$R,0))</f>
        <v>Content</v>
      </c>
      <c r="AP1118" s="24" t="str">
        <f>INDEX('Step 2-12'!$V:$V,MATCH('Step 2-12'!$AH1118,'Step 2-12'!$R:$R,0))</f>
        <v>North America</v>
      </c>
      <c r="AQ1118" s="24" t="str">
        <f>INDEX('Step 2-12'!$W:$W,MATCH('Step 2-12'!$AH1118,'Step 2-12'!$R:$R,0))</f>
        <v>Healthcare</v>
      </c>
      <c r="AR1118" s="24" t="str">
        <f>INDEX('Step 2-12'!$X:$X,MATCH('Step 2-12'!$AH1118,'Step 2-12'!$R:$R,0))</f>
        <v>SMBs</v>
      </c>
      <c r="AS1118" s="23" t="str">
        <f>INDEX('Step 2-12'!$AA:$AA,MATCH('Step 2-12'!$AH1118,'Step 2-12'!$R:$R,0))</f>
        <v>Pro</v>
      </c>
      <c r="AT1118" s="23" t="str">
        <f>INDEX('Step 2-12'!$AB:$AB,MATCH('Step 2-12'!$AH1118,'Step 2-12'!$R:$R,0))</f>
        <v>Monthly</v>
      </c>
      <c r="AU1118" s="23" t="str">
        <f>INDEX($J$20:$J$1603,MATCH($AH1118,$B$20:$B$1603,0))</f>
        <v/>
      </c>
    </row>
    <row r="1119" spans="1:47" x14ac:dyDescent="0.25">
      <c r="A1119" t="s">
        <v>1248</v>
      </c>
      <c r="B1119" t="s">
        <v>1228</v>
      </c>
      <c r="C1119" t="s">
        <v>17</v>
      </c>
      <c r="D1119" t="s">
        <v>18</v>
      </c>
      <c r="E1119" s="1">
        <v>45199</v>
      </c>
      <c r="F1119" s="1">
        <v>45229</v>
      </c>
      <c r="G1119" t="s">
        <v>19</v>
      </c>
      <c r="H1119">
        <v>75</v>
      </c>
      <c r="I1119" s="23" t="str">
        <f>IF(AND(E1119&lt;=EOMONTH('Step 1'!$C$7,0),F1119&gt;='Step 1'!$C$7),"Yes","No")</f>
        <v>No</v>
      </c>
      <c r="J1119" s="23" t="str">
        <f>IF(I1119="Yes",IF(COUNTIFS($B$21:$B1119,B1119,$I$21:$I1119,"Yes")=1,"Yes",""),"")</f>
        <v/>
      </c>
      <c r="K1119" s="23" t="str">
        <f>IF(J1119="Yes",IF(COUNTIFS($B:$B,B1119,$F:$F,"&gt;="&amp;'Step 1'!$C$8)&gt;0,"Retained","Churned"),"")</f>
        <v/>
      </c>
      <c r="L1119" s="24">
        <f>_xlfn.MINIFS($E:$E,$B:$B,B1119)</f>
        <v>44579</v>
      </c>
      <c r="M1119" s="24" t="str">
        <f>INDEX($C:$C,MATCH($L1119,$E:$E,0))</f>
        <v>Basic</v>
      </c>
      <c r="N1119" s="24" t="str">
        <f>INDEX($D:$D,MATCH($L1119,$E:$E,0))</f>
        <v>Monthly</v>
      </c>
      <c r="O1119" s="23" t="str">
        <f>INDEX('Step 2-12'!$W:$W,MATCH('Step 2-12'!$B1119,'Step 2-12'!$R:$R,0))</f>
        <v>Tech</v>
      </c>
      <c r="P1119" s="23" t="str">
        <f>INDEX('Step 2-12'!$Z:$Z,MATCH('Step 2-12'!$B1119,'Step 2-12'!$R:$R,0))</f>
        <v>Affiliate</v>
      </c>
      <c r="AG1119" t="s">
        <v>2911</v>
      </c>
      <c r="AH1119" t="s">
        <v>985</v>
      </c>
      <c r="AI1119" t="s">
        <v>991</v>
      </c>
      <c r="AJ1119" s="1">
        <v>45579</v>
      </c>
      <c r="AK1119" t="s">
        <v>50</v>
      </c>
      <c r="AL1119" t="s">
        <v>18</v>
      </c>
      <c r="AM1119">
        <v>135</v>
      </c>
      <c r="AN1119">
        <v>110.7</v>
      </c>
      <c r="AO1119" s="24" t="str">
        <f>INDEX('Step 2-12'!$Z:$Z,MATCH('Step 2-12'!$AH1119,'Step 2-12'!$R:$R,0))</f>
        <v>Content</v>
      </c>
      <c r="AP1119" s="24" t="str">
        <f>INDEX('Step 2-12'!$V:$V,MATCH('Step 2-12'!$AH1119,'Step 2-12'!$R:$R,0))</f>
        <v>North America</v>
      </c>
      <c r="AQ1119" s="24" t="str">
        <f>INDEX('Step 2-12'!$W:$W,MATCH('Step 2-12'!$AH1119,'Step 2-12'!$R:$R,0))</f>
        <v>Healthcare</v>
      </c>
      <c r="AR1119" s="24" t="str">
        <f>INDEX('Step 2-12'!$X:$X,MATCH('Step 2-12'!$AH1119,'Step 2-12'!$R:$R,0))</f>
        <v>SMBs</v>
      </c>
      <c r="AS1119" s="23" t="str">
        <f>INDEX('Step 2-12'!$AA:$AA,MATCH('Step 2-12'!$AH1119,'Step 2-12'!$R:$R,0))</f>
        <v>Pro</v>
      </c>
      <c r="AT1119" s="23" t="str">
        <f>INDEX('Step 2-12'!$AB:$AB,MATCH('Step 2-12'!$AH1119,'Step 2-12'!$R:$R,0))</f>
        <v>Monthly</v>
      </c>
      <c r="AU1119" s="23" t="str">
        <f>INDEX($J$20:$J$1603,MATCH($AH1119,$B$20:$B$1603,0))</f>
        <v/>
      </c>
    </row>
    <row r="1120" spans="1:47" x14ac:dyDescent="0.25">
      <c r="A1120" t="s">
        <v>1249</v>
      </c>
      <c r="B1120" t="s">
        <v>1228</v>
      </c>
      <c r="C1120" t="s">
        <v>17</v>
      </c>
      <c r="D1120" t="s">
        <v>18</v>
      </c>
      <c r="E1120" s="1">
        <v>45230</v>
      </c>
      <c r="F1120" s="1">
        <v>45260</v>
      </c>
      <c r="G1120" t="s">
        <v>19</v>
      </c>
      <c r="H1120">
        <v>75</v>
      </c>
      <c r="I1120" s="23" t="str">
        <f>IF(AND(E1120&lt;=EOMONTH('Step 1'!$C$7,0),F1120&gt;='Step 1'!$C$7),"Yes","No")</f>
        <v>No</v>
      </c>
      <c r="J1120" s="23" t="str">
        <f>IF(I1120="Yes",IF(COUNTIFS($B$21:$B1120,B1120,$I$21:$I1120,"Yes")=1,"Yes",""),"")</f>
        <v/>
      </c>
      <c r="K1120" s="23" t="str">
        <f>IF(J1120="Yes",IF(COUNTIFS($B:$B,B1120,$F:$F,"&gt;="&amp;'Step 1'!$C$8)&gt;0,"Retained","Churned"),"")</f>
        <v/>
      </c>
      <c r="L1120" s="24">
        <f>_xlfn.MINIFS($E:$E,$B:$B,B1120)</f>
        <v>44579</v>
      </c>
      <c r="M1120" s="24" t="str">
        <f>INDEX($C:$C,MATCH($L1120,$E:$E,0))</f>
        <v>Basic</v>
      </c>
      <c r="N1120" s="24" t="str">
        <f>INDEX($D:$D,MATCH($L1120,$E:$E,0))</f>
        <v>Monthly</v>
      </c>
      <c r="O1120" s="23" t="str">
        <f>INDEX('Step 2-12'!$W:$W,MATCH('Step 2-12'!$B1120,'Step 2-12'!$R:$R,0))</f>
        <v>Tech</v>
      </c>
      <c r="P1120" s="23" t="str">
        <f>INDEX('Step 2-12'!$Z:$Z,MATCH('Step 2-12'!$B1120,'Step 2-12'!$R:$R,0))</f>
        <v>Affiliate</v>
      </c>
      <c r="AG1120" t="s">
        <v>2912</v>
      </c>
      <c r="AH1120" t="s">
        <v>985</v>
      </c>
      <c r="AI1120" t="s">
        <v>992</v>
      </c>
      <c r="AJ1120" s="1">
        <v>45580</v>
      </c>
      <c r="AK1120" t="s">
        <v>50</v>
      </c>
      <c r="AL1120" t="s">
        <v>18</v>
      </c>
      <c r="AM1120">
        <v>135</v>
      </c>
      <c r="AN1120">
        <v>110.7</v>
      </c>
      <c r="AO1120" s="24" t="str">
        <f>INDEX('Step 2-12'!$Z:$Z,MATCH('Step 2-12'!$AH1120,'Step 2-12'!$R:$R,0))</f>
        <v>Content</v>
      </c>
      <c r="AP1120" s="24" t="str">
        <f>INDEX('Step 2-12'!$V:$V,MATCH('Step 2-12'!$AH1120,'Step 2-12'!$R:$R,0))</f>
        <v>North America</v>
      </c>
      <c r="AQ1120" s="24" t="str">
        <f>INDEX('Step 2-12'!$W:$W,MATCH('Step 2-12'!$AH1120,'Step 2-12'!$R:$R,0))</f>
        <v>Healthcare</v>
      </c>
      <c r="AR1120" s="24" t="str">
        <f>INDEX('Step 2-12'!$X:$X,MATCH('Step 2-12'!$AH1120,'Step 2-12'!$R:$R,0))</f>
        <v>SMBs</v>
      </c>
      <c r="AS1120" s="23" t="str">
        <f>INDEX('Step 2-12'!$AA:$AA,MATCH('Step 2-12'!$AH1120,'Step 2-12'!$R:$R,0))</f>
        <v>Pro</v>
      </c>
      <c r="AT1120" s="23" t="str">
        <f>INDEX('Step 2-12'!$AB:$AB,MATCH('Step 2-12'!$AH1120,'Step 2-12'!$R:$R,0))</f>
        <v>Monthly</v>
      </c>
      <c r="AU1120" s="23" t="str">
        <f>INDEX($J$20:$J$1603,MATCH($AH1120,$B$20:$B$1603,0))</f>
        <v/>
      </c>
    </row>
    <row r="1121" spans="1:47" x14ac:dyDescent="0.25">
      <c r="A1121" t="s">
        <v>1250</v>
      </c>
      <c r="B1121" t="s">
        <v>1228</v>
      </c>
      <c r="C1121" t="s">
        <v>17</v>
      </c>
      <c r="D1121" t="s">
        <v>18</v>
      </c>
      <c r="E1121" s="1">
        <v>45261</v>
      </c>
      <c r="F1121" s="1">
        <v>45291</v>
      </c>
      <c r="G1121" t="s">
        <v>19</v>
      </c>
      <c r="H1121">
        <v>75</v>
      </c>
      <c r="I1121" s="23" t="str">
        <f>IF(AND(E1121&lt;=EOMONTH('Step 1'!$C$7,0),F1121&gt;='Step 1'!$C$7),"Yes","No")</f>
        <v>No</v>
      </c>
      <c r="J1121" s="23" t="str">
        <f>IF(I1121="Yes",IF(COUNTIFS($B$21:$B1121,B1121,$I$21:$I1121,"Yes")=1,"Yes",""),"")</f>
        <v/>
      </c>
      <c r="K1121" s="23" t="str">
        <f>IF(J1121="Yes",IF(COUNTIFS($B:$B,B1121,$F:$F,"&gt;="&amp;'Step 1'!$C$8)&gt;0,"Retained","Churned"),"")</f>
        <v/>
      </c>
      <c r="L1121" s="24">
        <f>_xlfn.MINIFS($E:$E,$B:$B,B1121)</f>
        <v>44579</v>
      </c>
      <c r="M1121" s="24" t="str">
        <f>INDEX($C:$C,MATCH($L1121,$E:$E,0))</f>
        <v>Basic</v>
      </c>
      <c r="N1121" s="24" t="str">
        <f>INDEX($D:$D,MATCH($L1121,$E:$E,0))</f>
        <v>Monthly</v>
      </c>
      <c r="O1121" s="23" t="str">
        <f>INDEX('Step 2-12'!$W:$W,MATCH('Step 2-12'!$B1121,'Step 2-12'!$R:$R,0))</f>
        <v>Tech</v>
      </c>
      <c r="P1121" s="23" t="str">
        <f>INDEX('Step 2-12'!$Z:$Z,MATCH('Step 2-12'!$B1121,'Step 2-12'!$R:$R,0))</f>
        <v>Affiliate</v>
      </c>
      <c r="AG1121" t="s">
        <v>2913</v>
      </c>
      <c r="AH1121" t="s">
        <v>985</v>
      </c>
      <c r="AI1121" t="s">
        <v>993</v>
      </c>
      <c r="AJ1121" s="1">
        <v>45611</v>
      </c>
      <c r="AK1121" t="s">
        <v>50</v>
      </c>
      <c r="AL1121" t="s">
        <v>18</v>
      </c>
      <c r="AM1121">
        <v>135</v>
      </c>
      <c r="AN1121">
        <v>110.7</v>
      </c>
      <c r="AO1121" s="24" t="str">
        <f>INDEX('Step 2-12'!$Z:$Z,MATCH('Step 2-12'!$AH1121,'Step 2-12'!$R:$R,0))</f>
        <v>Content</v>
      </c>
      <c r="AP1121" s="24" t="str">
        <f>INDEX('Step 2-12'!$V:$V,MATCH('Step 2-12'!$AH1121,'Step 2-12'!$R:$R,0))</f>
        <v>North America</v>
      </c>
      <c r="AQ1121" s="24" t="str">
        <f>INDEX('Step 2-12'!$W:$W,MATCH('Step 2-12'!$AH1121,'Step 2-12'!$R:$R,0))</f>
        <v>Healthcare</v>
      </c>
      <c r="AR1121" s="24" t="str">
        <f>INDEX('Step 2-12'!$X:$X,MATCH('Step 2-12'!$AH1121,'Step 2-12'!$R:$R,0))</f>
        <v>SMBs</v>
      </c>
      <c r="AS1121" s="23" t="str">
        <f>INDEX('Step 2-12'!$AA:$AA,MATCH('Step 2-12'!$AH1121,'Step 2-12'!$R:$R,0))</f>
        <v>Pro</v>
      </c>
      <c r="AT1121" s="23" t="str">
        <f>INDEX('Step 2-12'!$AB:$AB,MATCH('Step 2-12'!$AH1121,'Step 2-12'!$R:$R,0))</f>
        <v>Monthly</v>
      </c>
      <c r="AU1121" s="23" t="str">
        <f>INDEX($J$20:$J$1603,MATCH($AH1121,$B$20:$B$1603,0))</f>
        <v/>
      </c>
    </row>
    <row r="1122" spans="1:47" x14ac:dyDescent="0.25">
      <c r="A1122" t="s">
        <v>1251</v>
      </c>
      <c r="B1122" t="s">
        <v>1228</v>
      </c>
      <c r="C1122" t="s">
        <v>17</v>
      </c>
      <c r="D1122" t="s">
        <v>18</v>
      </c>
      <c r="E1122" s="1">
        <v>45292</v>
      </c>
      <c r="F1122" s="1">
        <v>45322</v>
      </c>
      <c r="G1122" t="s">
        <v>73</v>
      </c>
      <c r="H1122">
        <v>75</v>
      </c>
      <c r="I1122" s="23" t="str">
        <f>IF(AND(E1122&lt;=EOMONTH('Step 1'!$C$7,0),F1122&gt;='Step 1'!$C$7),"Yes","No")</f>
        <v>No</v>
      </c>
      <c r="J1122" s="23" t="str">
        <f>IF(I1122="Yes",IF(COUNTIFS($B$21:$B1122,B1122,$I$21:$I1122,"Yes")=1,"Yes",""),"")</f>
        <v/>
      </c>
      <c r="K1122" s="23" t="str">
        <f>IF(J1122="Yes",IF(COUNTIFS($B:$B,B1122,$F:$F,"&gt;="&amp;'Step 1'!$C$8)&gt;0,"Retained","Churned"),"")</f>
        <v/>
      </c>
      <c r="L1122" s="24">
        <f>_xlfn.MINIFS($E:$E,$B:$B,B1122)</f>
        <v>44579</v>
      </c>
      <c r="M1122" s="24" t="str">
        <f>INDEX($C:$C,MATCH($L1122,$E:$E,0))</f>
        <v>Basic</v>
      </c>
      <c r="N1122" s="24" t="str">
        <f>INDEX($D:$D,MATCH($L1122,$E:$E,0))</f>
        <v>Monthly</v>
      </c>
      <c r="O1122" s="23" t="str">
        <f>INDEX('Step 2-12'!$W:$W,MATCH('Step 2-12'!$B1122,'Step 2-12'!$R:$R,0))</f>
        <v>Tech</v>
      </c>
      <c r="P1122" s="23" t="str">
        <f>INDEX('Step 2-12'!$Z:$Z,MATCH('Step 2-12'!$B1122,'Step 2-12'!$R:$R,0))</f>
        <v>Affiliate</v>
      </c>
      <c r="AG1122" t="s">
        <v>2914</v>
      </c>
      <c r="AH1122" t="s">
        <v>985</v>
      </c>
      <c r="AI1122" t="s">
        <v>993</v>
      </c>
      <c r="AJ1122" s="1">
        <v>45641</v>
      </c>
      <c r="AK1122" t="s">
        <v>50</v>
      </c>
      <c r="AL1122" t="s">
        <v>18</v>
      </c>
      <c r="AM1122">
        <v>135</v>
      </c>
      <c r="AN1122">
        <v>110.7</v>
      </c>
      <c r="AO1122" s="24" t="str">
        <f>INDEX('Step 2-12'!$Z:$Z,MATCH('Step 2-12'!$AH1122,'Step 2-12'!$R:$R,0))</f>
        <v>Content</v>
      </c>
      <c r="AP1122" s="24" t="str">
        <f>INDEX('Step 2-12'!$V:$V,MATCH('Step 2-12'!$AH1122,'Step 2-12'!$R:$R,0))</f>
        <v>North America</v>
      </c>
      <c r="AQ1122" s="24" t="str">
        <f>INDEX('Step 2-12'!$W:$W,MATCH('Step 2-12'!$AH1122,'Step 2-12'!$R:$R,0))</f>
        <v>Healthcare</v>
      </c>
      <c r="AR1122" s="24" t="str">
        <f>INDEX('Step 2-12'!$X:$X,MATCH('Step 2-12'!$AH1122,'Step 2-12'!$R:$R,0))</f>
        <v>SMBs</v>
      </c>
      <c r="AS1122" s="23" t="str">
        <f>INDEX('Step 2-12'!$AA:$AA,MATCH('Step 2-12'!$AH1122,'Step 2-12'!$R:$R,0))</f>
        <v>Pro</v>
      </c>
      <c r="AT1122" s="23" t="str">
        <f>INDEX('Step 2-12'!$AB:$AB,MATCH('Step 2-12'!$AH1122,'Step 2-12'!$R:$R,0))</f>
        <v>Monthly</v>
      </c>
      <c r="AU1122" s="23" t="str">
        <f>INDEX($J$20:$J$1603,MATCH($AH1122,$B$20:$B$1603,0))</f>
        <v/>
      </c>
    </row>
    <row r="1123" spans="1:47" x14ac:dyDescent="0.25">
      <c r="A1123" t="s">
        <v>1252</v>
      </c>
      <c r="B1123" t="s">
        <v>1228</v>
      </c>
      <c r="C1123" t="s">
        <v>50</v>
      </c>
      <c r="D1123" t="s">
        <v>18</v>
      </c>
      <c r="E1123" s="1">
        <v>45323</v>
      </c>
      <c r="F1123" s="1">
        <v>45353</v>
      </c>
      <c r="G1123" t="s">
        <v>19</v>
      </c>
      <c r="H1123">
        <v>135</v>
      </c>
      <c r="I1123" s="23" t="str">
        <f>IF(AND(E1123&lt;=EOMONTH('Step 1'!$C$7,0),F1123&gt;='Step 1'!$C$7),"Yes","No")</f>
        <v>No</v>
      </c>
      <c r="J1123" s="23" t="str">
        <f>IF(I1123="Yes",IF(COUNTIFS($B$21:$B1123,B1123,$I$21:$I1123,"Yes")=1,"Yes",""),"")</f>
        <v/>
      </c>
      <c r="K1123" s="23" t="str">
        <f>IF(J1123="Yes",IF(COUNTIFS($B:$B,B1123,$F:$F,"&gt;="&amp;'Step 1'!$C$8)&gt;0,"Retained","Churned"),"")</f>
        <v/>
      </c>
      <c r="L1123" s="24">
        <f>_xlfn.MINIFS($E:$E,$B:$B,B1123)</f>
        <v>44579</v>
      </c>
      <c r="M1123" s="24" t="str">
        <f>INDEX($C:$C,MATCH($L1123,$E:$E,0))</f>
        <v>Basic</v>
      </c>
      <c r="N1123" s="24" t="str">
        <f>INDEX($D:$D,MATCH($L1123,$E:$E,0))</f>
        <v>Monthly</v>
      </c>
      <c r="O1123" s="23" t="str">
        <f>INDEX('Step 2-12'!$W:$W,MATCH('Step 2-12'!$B1123,'Step 2-12'!$R:$R,0))</f>
        <v>Tech</v>
      </c>
      <c r="P1123" s="23" t="str">
        <f>INDEX('Step 2-12'!$Z:$Z,MATCH('Step 2-12'!$B1123,'Step 2-12'!$R:$R,0))</f>
        <v>Affiliate</v>
      </c>
      <c r="AG1123" t="s">
        <v>2915</v>
      </c>
      <c r="AH1123" t="s">
        <v>985</v>
      </c>
      <c r="AI1123" t="s">
        <v>994</v>
      </c>
      <c r="AJ1123" s="1">
        <v>45642</v>
      </c>
      <c r="AK1123" t="s">
        <v>50</v>
      </c>
      <c r="AL1123" t="s">
        <v>18</v>
      </c>
      <c r="AM1123">
        <v>135</v>
      </c>
      <c r="AN1123">
        <v>110.7</v>
      </c>
      <c r="AO1123" s="24" t="str">
        <f>INDEX('Step 2-12'!$Z:$Z,MATCH('Step 2-12'!$AH1123,'Step 2-12'!$R:$R,0))</f>
        <v>Content</v>
      </c>
      <c r="AP1123" s="24" t="str">
        <f>INDEX('Step 2-12'!$V:$V,MATCH('Step 2-12'!$AH1123,'Step 2-12'!$R:$R,0))</f>
        <v>North America</v>
      </c>
      <c r="AQ1123" s="24" t="str">
        <f>INDEX('Step 2-12'!$W:$W,MATCH('Step 2-12'!$AH1123,'Step 2-12'!$R:$R,0))</f>
        <v>Healthcare</v>
      </c>
      <c r="AR1123" s="24" t="str">
        <f>INDEX('Step 2-12'!$X:$X,MATCH('Step 2-12'!$AH1123,'Step 2-12'!$R:$R,0))</f>
        <v>SMBs</v>
      </c>
      <c r="AS1123" s="23" t="str">
        <f>INDEX('Step 2-12'!$AA:$AA,MATCH('Step 2-12'!$AH1123,'Step 2-12'!$R:$R,0))</f>
        <v>Pro</v>
      </c>
      <c r="AT1123" s="23" t="str">
        <f>INDEX('Step 2-12'!$AB:$AB,MATCH('Step 2-12'!$AH1123,'Step 2-12'!$R:$R,0))</f>
        <v>Monthly</v>
      </c>
      <c r="AU1123" s="23" t="str">
        <f>INDEX($J$20:$J$1603,MATCH($AH1123,$B$20:$B$1603,0))</f>
        <v/>
      </c>
    </row>
    <row r="1124" spans="1:47" x14ac:dyDescent="0.25">
      <c r="A1124" t="s">
        <v>1253</v>
      </c>
      <c r="B1124" t="s">
        <v>1228</v>
      </c>
      <c r="C1124" t="s">
        <v>50</v>
      </c>
      <c r="D1124" t="s">
        <v>18</v>
      </c>
      <c r="E1124" s="1">
        <v>45354</v>
      </c>
      <c r="F1124" s="1">
        <v>45365</v>
      </c>
      <c r="G1124" t="s">
        <v>47</v>
      </c>
      <c r="H1124">
        <v>135</v>
      </c>
      <c r="I1124" s="23" t="str">
        <f>IF(AND(E1124&lt;=EOMONTH('Step 1'!$C$7,0),F1124&gt;='Step 1'!$C$7),"Yes","No")</f>
        <v>No</v>
      </c>
      <c r="J1124" s="23" t="str">
        <f>IF(I1124="Yes",IF(COUNTIFS($B$21:$B1124,B1124,$I$21:$I1124,"Yes")=1,"Yes",""),"")</f>
        <v/>
      </c>
      <c r="K1124" s="23" t="str">
        <f>IF(J1124="Yes",IF(COUNTIFS($B:$B,B1124,$F:$F,"&gt;="&amp;'Step 1'!$C$8)&gt;0,"Retained","Churned"),"")</f>
        <v/>
      </c>
      <c r="L1124" s="24">
        <f>_xlfn.MINIFS($E:$E,$B:$B,B1124)</f>
        <v>44579</v>
      </c>
      <c r="M1124" s="24" t="str">
        <f>INDEX($C:$C,MATCH($L1124,$E:$E,0))</f>
        <v>Basic</v>
      </c>
      <c r="N1124" s="24" t="str">
        <f>INDEX($D:$D,MATCH($L1124,$E:$E,0))</f>
        <v>Monthly</v>
      </c>
      <c r="O1124" s="23" t="str">
        <f>INDEX('Step 2-12'!$W:$W,MATCH('Step 2-12'!$B1124,'Step 2-12'!$R:$R,0))</f>
        <v>Tech</v>
      </c>
      <c r="P1124" s="23" t="str">
        <f>INDEX('Step 2-12'!$Z:$Z,MATCH('Step 2-12'!$B1124,'Step 2-12'!$R:$R,0))</f>
        <v>Affiliate</v>
      </c>
      <c r="AG1124" t="s">
        <v>2916</v>
      </c>
      <c r="AH1124" t="s">
        <v>1207</v>
      </c>
      <c r="AI1124" t="s">
        <v>1206</v>
      </c>
      <c r="AJ1124" s="1">
        <v>44620</v>
      </c>
      <c r="AK1124" t="s">
        <v>50</v>
      </c>
      <c r="AL1124" t="s">
        <v>18</v>
      </c>
      <c r="AM1124">
        <v>135</v>
      </c>
      <c r="AN1124">
        <v>110.7</v>
      </c>
      <c r="AO1124" s="24" t="str">
        <f>INDEX('Step 2-12'!$Z:$Z,MATCH('Step 2-12'!$AH1124,'Step 2-12'!$R:$R,0))</f>
        <v>Affiliate</v>
      </c>
      <c r="AP1124" s="24" t="str">
        <f>INDEX('Step 2-12'!$V:$V,MATCH('Step 2-12'!$AH1124,'Step 2-12'!$R:$R,0))</f>
        <v>North America</v>
      </c>
      <c r="AQ1124" s="24" t="str">
        <f>INDEX('Step 2-12'!$W:$W,MATCH('Step 2-12'!$AH1124,'Step 2-12'!$R:$R,0))</f>
        <v>Education</v>
      </c>
      <c r="AR1124" s="24" t="str">
        <f>INDEX('Step 2-12'!$X:$X,MATCH('Step 2-12'!$AH1124,'Step 2-12'!$R:$R,0))</f>
        <v>SMBs</v>
      </c>
      <c r="AS1124" s="23" t="str">
        <f>INDEX('Step 2-12'!$AA:$AA,MATCH('Step 2-12'!$AH1124,'Step 2-12'!$R:$R,0))</f>
        <v>Pro</v>
      </c>
      <c r="AT1124" s="23" t="str">
        <f>INDEX('Step 2-12'!$AB:$AB,MATCH('Step 2-12'!$AH1124,'Step 2-12'!$R:$R,0))</f>
        <v>Monthly</v>
      </c>
      <c r="AU1124" s="23" t="str">
        <f>INDEX($J$20:$J$1603,MATCH($AH1124,$B$20:$B$1603,0))</f>
        <v/>
      </c>
    </row>
    <row r="1125" spans="1:47" x14ac:dyDescent="0.25">
      <c r="A1125" t="s">
        <v>1254</v>
      </c>
      <c r="B1125" t="s">
        <v>1255</v>
      </c>
      <c r="C1125" t="s">
        <v>17</v>
      </c>
      <c r="D1125" t="s">
        <v>18</v>
      </c>
      <c r="E1125" s="1">
        <v>45025</v>
      </c>
      <c r="F1125" s="1">
        <v>45055</v>
      </c>
      <c r="G1125" t="s">
        <v>19</v>
      </c>
      <c r="H1125">
        <v>75</v>
      </c>
      <c r="I1125" s="23" t="str">
        <f>IF(AND(E1125&lt;=EOMONTH('Step 1'!$C$7,0),F1125&gt;='Step 1'!$C$7),"Yes","No")</f>
        <v>No</v>
      </c>
      <c r="J1125" s="23" t="str">
        <f>IF(I1125="Yes",IF(COUNTIFS($B$21:$B1125,B1125,$I$21:$I1125,"Yes")=1,"Yes",""),"")</f>
        <v/>
      </c>
      <c r="K1125" s="23" t="str">
        <f>IF(J1125="Yes",IF(COUNTIFS($B:$B,B1125,$F:$F,"&gt;="&amp;'Step 1'!$C$8)&gt;0,"Retained","Churned"),"")</f>
        <v/>
      </c>
      <c r="L1125" s="24">
        <f>_xlfn.MINIFS($E:$E,$B:$B,B1125)</f>
        <v>45025</v>
      </c>
      <c r="M1125" s="24" t="str">
        <f>INDEX($C:$C,MATCH($L1125,$E:$E,0))</f>
        <v>Basic</v>
      </c>
      <c r="N1125" s="24" t="str">
        <f>INDEX($D:$D,MATCH($L1125,$E:$E,0))</f>
        <v>Monthly</v>
      </c>
      <c r="O1125" s="23" t="str">
        <f>INDEX('Step 2-12'!$W:$W,MATCH('Step 2-12'!$B1125,'Step 2-12'!$R:$R,0))</f>
        <v>Healthcare</v>
      </c>
      <c r="P1125" s="23" t="str">
        <f>INDEX('Step 2-12'!$Z:$Z,MATCH('Step 2-12'!$B1125,'Step 2-12'!$R:$R,0))</f>
        <v>Social Media</v>
      </c>
      <c r="AG1125" t="s">
        <v>2917</v>
      </c>
      <c r="AH1125" t="s">
        <v>1207</v>
      </c>
      <c r="AI1125" t="s">
        <v>1206</v>
      </c>
      <c r="AJ1125" s="1">
        <v>44648</v>
      </c>
      <c r="AK1125" t="s">
        <v>50</v>
      </c>
      <c r="AL1125" t="s">
        <v>18</v>
      </c>
      <c r="AM1125">
        <v>135</v>
      </c>
      <c r="AN1125">
        <v>110.7</v>
      </c>
      <c r="AO1125" s="24" t="str">
        <f>INDEX('Step 2-12'!$Z:$Z,MATCH('Step 2-12'!$AH1125,'Step 2-12'!$R:$R,0))</f>
        <v>Affiliate</v>
      </c>
      <c r="AP1125" s="24" t="str">
        <f>INDEX('Step 2-12'!$V:$V,MATCH('Step 2-12'!$AH1125,'Step 2-12'!$R:$R,0))</f>
        <v>North America</v>
      </c>
      <c r="AQ1125" s="24" t="str">
        <f>INDEX('Step 2-12'!$W:$W,MATCH('Step 2-12'!$AH1125,'Step 2-12'!$R:$R,0))</f>
        <v>Education</v>
      </c>
      <c r="AR1125" s="24" t="str">
        <f>INDEX('Step 2-12'!$X:$X,MATCH('Step 2-12'!$AH1125,'Step 2-12'!$R:$R,0))</f>
        <v>SMBs</v>
      </c>
      <c r="AS1125" s="23" t="str">
        <f>INDEX('Step 2-12'!$AA:$AA,MATCH('Step 2-12'!$AH1125,'Step 2-12'!$R:$R,0))</f>
        <v>Pro</v>
      </c>
      <c r="AT1125" s="23" t="str">
        <f>INDEX('Step 2-12'!$AB:$AB,MATCH('Step 2-12'!$AH1125,'Step 2-12'!$R:$R,0))</f>
        <v>Monthly</v>
      </c>
      <c r="AU1125" s="23" t="str">
        <f>INDEX($J$20:$J$1603,MATCH($AH1125,$B$20:$B$1603,0))</f>
        <v/>
      </c>
    </row>
    <row r="1126" spans="1:47" x14ac:dyDescent="0.25">
      <c r="A1126" t="s">
        <v>1256</v>
      </c>
      <c r="B1126" t="s">
        <v>1255</v>
      </c>
      <c r="C1126" t="s">
        <v>17</v>
      </c>
      <c r="D1126" t="s">
        <v>18</v>
      </c>
      <c r="E1126" s="1">
        <v>45056</v>
      </c>
      <c r="F1126" s="1">
        <v>45086</v>
      </c>
      <c r="G1126" t="s">
        <v>19</v>
      </c>
      <c r="H1126">
        <v>75</v>
      </c>
      <c r="I1126" s="23" t="str">
        <f>IF(AND(E1126&lt;=EOMONTH('Step 1'!$C$7,0),F1126&gt;='Step 1'!$C$7),"Yes","No")</f>
        <v>No</v>
      </c>
      <c r="J1126" s="23" t="str">
        <f>IF(I1126="Yes",IF(COUNTIFS($B$21:$B1126,B1126,$I$21:$I1126,"Yes")=1,"Yes",""),"")</f>
        <v/>
      </c>
      <c r="K1126" s="23" t="str">
        <f>IF(J1126="Yes",IF(COUNTIFS($B:$B,B1126,$F:$F,"&gt;="&amp;'Step 1'!$C$8)&gt;0,"Retained","Churned"),"")</f>
        <v/>
      </c>
      <c r="L1126" s="24">
        <f>_xlfn.MINIFS($E:$E,$B:$B,B1126)</f>
        <v>45025</v>
      </c>
      <c r="M1126" s="24" t="str">
        <f>INDEX($C:$C,MATCH($L1126,$E:$E,0))</f>
        <v>Basic</v>
      </c>
      <c r="N1126" s="24" t="str">
        <f>INDEX($D:$D,MATCH($L1126,$E:$E,0))</f>
        <v>Monthly</v>
      </c>
      <c r="O1126" s="23" t="str">
        <f>INDEX('Step 2-12'!$W:$W,MATCH('Step 2-12'!$B1126,'Step 2-12'!$R:$R,0))</f>
        <v>Healthcare</v>
      </c>
      <c r="P1126" s="23" t="str">
        <f>INDEX('Step 2-12'!$Z:$Z,MATCH('Step 2-12'!$B1126,'Step 2-12'!$R:$R,0))</f>
        <v>Social Media</v>
      </c>
      <c r="AG1126" t="s">
        <v>2918</v>
      </c>
      <c r="AH1126" t="s">
        <v>1207</v>
      </c>
      <c r="AI1126" t="s">
        <v>1208</v>
      </c>
      <c r="AJ1126" s="1">
        <v>44651</v>
      </c>
      <c r="AK1126" t="s">
        <v>50</v>
      </c>
      <c r="AL1126" t="s">
        <v>18</v>
      </c>
      <c r="AM1126">
        <v>135</v>
      </c>
      <c r="AN1126">
        <v>110.7</v>
      </c>
      <c r="AO1126" s="24" t="str">
        <f>INDEX('Step 2-12'!$Z:$Z,MATCH('Step 2-12'!$AH1126,'Step 2-12'!$R:$R,0))</f>
        <v>Affiliate</v>
      </c>
      <c r="AP1126" s="24" t="str">
        <f>INDEX('Step 2-12'!$V:$V,MATCH('Step 2-12'!$AH1126,'Step 2-12'!$R:$R,0))</f>
        <v>North America</v>
      </c>
      <c r="AQ1126" s="24" t="str">
        <f>INDEX('Step 2-12'!$W:$W,MATCH('Step 2-12'!$AH1126,'Step 2-12'!$R:$R,0))</f>
        <v>Education</v>
      </c>
      <c r="AR1126" s="24" t="str">
        <f>INDEX('Step 2-12'!$X:$X,MATCH('Step 2-12'!$AH1126,'Step 2-12'!$R:$R,0))</f>
        <v>SMBs</v>
      </c>
      <c r="AS1126" s="23" t="str">
        <f>INDEX('Step 2-12'!$AA:$AA,MATCH('Step 2-12'!$AH1126,'Step 2-12'!$R:$R,0))</f>
        <v>Pro</v>
      </c>
      <c r="AT1126" s="23" t="str">
        <f>INDEX('Step 2-12'!$AB:$AB,MATCH('Step 2-12'!$AH1126,'Step 2-12'!$R:$R,0))</f>
        <v>Monthly</v>
      </c>
      <c r="AU1126" s="23" t="str">
        <f>INDEX($J$20:$J$1603,MATCH($AH1126,$B$20:$B$1603,0))</f>
        <v/>
      </c>
    </row>
    <row r="1127" spans="1:47" x14ac:dyDescent="0.25">
      <c r="A1127" t="s">
        <v>1257</v>
      </c>
      <c r="B1127" t="s">
        <v>1255</v>
      </c>
      <c r="C1127" t="s">
        <v>17</v>
      </c>
      <c r="D1127" t="s">
        <v>18</v>
      </c>
      <c r="E1127" s="1">
        <v>45087</v>
      </c>
      <c r="F1127" s="1">
        <v>45117</v>
      </c>
      <c r="G1127" t="s">
        <v>19</v>
      </c>
      <c r="H1127">
        <v>75</v>
      </c>
      <c r="I1127" s="23" t="str">
        <f>IF(AND(E1127&lt;=EOMONTH('Step 1'!$C$7,0),F1127&gt;='Step 1'!$C$7),"Yes","No")</f>
        <v>No</v>
      </c>
      <c r="J1127" s="23" t="str">
        <f>IF(I1127="Yes",IF(COUNTIFS($B$21:$B1127,B1127,$I$21:$I1127,"Yes")=1,"Yes",""),"")</f>
        <v/>
      </c>
      <c r="K1127" s="23" t="str">
        <f>IF(J1127="Yes",IF(COUNTIFS($B:$B,B1127,$F:$F,"&gt;="&amp;'Step 1'!$C$8)&gt;0,"Retained","Churned"),"")</f>
        <v/>
      </c>
      <c r="L1127" s="24">
        <f>_xlfn.MINIFS($E:$E,$B:$B,B1127)</f>
        <v>45025</v>
      </c>
      <c r="M1127" s="24" t="str">
        <f>INDEX($C:$C,MATCH($L1127,$E:$E,0))</f>
        <v>Basic</v>
      </c>
      <c r="N1127" s="24" t="str">
        <f>INDEX($D:$D,MATCH($L1127,$E:$E,0))</f>
        <v>Monthly</v>
      </c>
      <c r="O1127" s="23" t="str">
        <f>INDEX('Step 2-12'!$W:$W,MATCH('Step 2-12'!$B1127,'Step 2-12'!$R:$R,0))</f>
        <v>Healthcare</v>
      </c>
      <c r="P1127" s="23" t="str">
        <f>INDEX('Step 2-12'!$Z:$Z,MATCH('Step 2-12'!$B1127,'Step 2-12'!$R:$R,0))</f>
        <v>Social Media</v>
      </c>
      <c r="AG1127" t="s">
        <v>2919</v>
      </c>
      <c r="AH1127" t="s">
        <v>1207</v>
      </c>
      <c r="AI1127" t="s">
        <v>1208</v>
      </c>
      <c r="AJ1127" s="1">
        <v>44681</v>
      </c>
      <c r="AK1127" t="s">
        <v>50</v>
      </c>
      <c r="AL1127" t="s">
        <v>18</v>
      </c>
      <c r="AM1127">
        <v>135</v>
      </c>
      <c r="AN1127">
        <v>110.7</v>
      </c>
      <c r="AO1127" s="24" t="str">
        <f>INDEX('Step 2-12'!$Z:$Z,MATCH('Step 2-12'!$AH1127,'Step 2-12'!$R:$R,0))</f>
        <v>Affiliate</v>
      </c>
      <c r="AP1127" s="24" t="str">
        <f>INDEX('Step 2-12'!$V:$V,MATCH('Step 2-12'!$AH1127,'Step 2-12'!$R:$R,0))</f>
        <v>North America</v>
      </c>
      <c r="AQ1127" s="24" t="str">
        <f>INDEX('Step 2-12'!$W:$W,MATCH('Step 2-12'!$AH1127,'Step 2-12'!$R:$R,0))</f>
        <v>Education</v>
      </c>
      <c r="AR1127" s="24" t="str">
        <f>INDEX('Step 2-12'!$X:$X,MATCH('Step 2-12'!$AH1127,'Step 2-12'!$R:$R,0))</f>
        <v>SMBs</v>
      </c>
      <c r="AS1127" s="23" t="str">
        <f>INDEX('Step 2-12'!$AA:$AA,MATCH('Step 2-12'!$AH1127,'Step 2-12'!$R:$R,0))</f>
        <v>Pro</v>
      </c>
      <c r="AT1127" s="23" t="str">
        <f>INDEX('Step 2-12'!$AB:$AB,MATCH('Step 2-12'!$AH1127,'Step 2-12'!$R:$R,0))</f>
        <v>Monthly</v>
      </c>
      <c r="AU1127" s="23" t="str">
        <f>INDEX($J$20:$J$1603,MATCH($AH1127,$B$20:$B$1603,0))</f>
        <v/>
      </c>
    </row>
    <row r="1128" spans="1:47" x14ac:dyDescent="0.25">
      <c r="A1128" t="s">
        <v>1258</v>
      </c>
      <c r="B1128" t="s">
        <v>1255</v>
      </c>
      <c r="C1128" t="s">
        <v>17</v>
      </c>
      <c r="D1128" t="s">
        <v>18</v>
      </c>
      <c r="E1128" s="1">
        <v>45118</v>
      </c>
      <c r="F1128" s="1">
        <v>45148</v>
      </c>
      <c r="G1128" t="s">
        <v>19</v>
      </c>
      <c r="H1128">
        <v>75</v>
      </c>
      <c r="I1128" s="23" t="str">
        <f>IF(AND(E1128&lt;=EOMONTH('Step 1'!$C$7,0),F1128&gt;='Step 1'!$C$7),"Yes","No")</f>
        <v>No</v>
      </c>
      <c r="J1128" s="23" t="str">
        <f>IF(I1128="Yes",IF(COUNTIFS($B$21:$B1128,B1128,$I$21:$I1128,"Yes")=1,"Yes",""),"")</f>
        <v/>
      </c>
      <c r="K1128" s="23" t="str">
        <f>IF(J1128="Yes",IF(COUNTIFS($B:$B,B1128,$F:$F,"&gt;="&amp;'Step 1'!$C$8)&gt;0,"Retained","Churned"),"")</f>
        <v/>
      </c>
      <c r="L1128" s="24">
        <f>_xlfn.MINIFS($E:$E,$B:$B,B1128)</f>
        <v>45025</v>
      </c>
      <c r="M1128" s="24" t="str">
        <f>INDEX($C:$C,MATCH($L1128,$E:$E,0))</f>
        <v>Basic</v>
      </c>
      <c r="N1128" s="24" t="str">
        <f>INDEX($D:$D,MATCH($L1128,$E:$E,0))</f>
        <v>Monthly</v>
      </c>
      <c r="O1128" s="23" t="str">
        <f>INDEX('Step 2-12'!$W:$W,MATCH('Step 2-12'!$B1128,'Step 2-12'!$R:$R,0))</f>
        <v>Healthcare</v>
      </c>
      <c r="P1128" s="23" t="str">
        <f>INDEX('Step 2-12'!$Z:$Z,MATCH('Step 2-12'!$B1128,'Step 2-12'!$R:$R,0))</f>
        <v>Social Media</v>
      </c>
      <c r="AG1128" t="s">
        <v>2920</v>
      </c>
      <c r="AH1128" t="s">
        <v>1207</v>
      </c>
      <c r="AI1128" t="s">
        <v>1209</v>
      </c>
      <c r="AJ1128" s="1">
        <v>44682</v>
      </c>
      <c r="AK1128" t="s">
        <v>50</v>
      </c>
      <c r="AL1128" t="s">
        <v>18</v>
      </c>
      <c r="AM1128">
        <v>135</v>
      </c>
      <c r="AN1128">
        <v>110.7</v>
      </c>
      <c r="AO1128" s="24" t="str">
        <f>INDEX('Step 2-12'!$Z:$Z,MATCH('Step 2-12'!$AH1128,'Step 2-12'!$R:$R,0))</f>
        <v>Affiliate</v>
      </c>
      <c r="AP1128" s="24" t="str">
        <f>INDEX('Step 2-12'!$V:$V,MATCH('Step 2-12'!$AH1128,'Step 2-12'!$R:$R,0))</f>
        <v>North America</v>
      </c>
      <c r="AQ1128" s="24" t="str">
        <f>INDEX('Step 2-12'!$W:$W,MATCH('Step 2-12'!$AH1128,'Step 2-12'!$R:$R,0))</f>
        <v>Education</v>
      </c>
      <c r="AR1128" s="24" t="str">
        <f>INDEX('Step 2-12'!$X:$X,MATCH('Step 2-12'!$AH1128,'Step 2-12'!$R:$R,0))</f>
        <v>SMBs</v>
      </c>
      <c r="AS1128" s="23" t="str">
        <f>INDEX('Step 2-12'!$AA:$AA,MATCH('Step 2-12'!$AH1128,'Step 2-12'!$R:$R,0))</f>
        <v>Pro</v>
      </c>
      <c r="AT1128" s="23" t="str">
        <f>INDEX('Step 2-12'!$AB:$AB,MATCH('Step 2-12'!$AH1128,'Step 2-12'!$R:$R,0))</f>
        <v>Monthly</v>
      </c>
      <c r="AU1128" s="23" t="str">
        <f>INDEX($J$20:$J$1603,MATCH($AH1128,$B$20:$B$1603,0))</f>
        <v/>
      </c>
    </row>
    <row r="1129" spans="1:47" x14ac:dyDescent="0.25">
      <c r="A1129" t="s">
        <v>1259</v>
      </c>
      <c r="B1129" t="s">
        <v>1255</v>
      </c>
      <c r="C1129" t="s">
        <v>17</v>
      </c>
      <c r="D1129" t="s">
        <v>18</v>
      </c>
      <c r="E1129" s="1">
        <v>45149</v>
      </c>
      <c r="F1129" s="1">
        <v>45179</v>
      </c>
      <c r="G1129" t="s">
        <v>19</v>
      </c>
      <c r="H1129">
        <v>75</v>
      </c>
      <c r="I1129" s="23" t="str">
        <f>IF(AND(E1129&lt;=EOMONTH('Step 1'!$C$7,0),F1129&gt;='Step 1'!$C$7),"Yes","No")</f>
        <v>No</v>
      </c>
      <c r="J1129" s="23" t="str">
        <f>IF(I1129="Yes",IF(COUNTIFS($B$21:$B1129,B1129,$I$21:$I1129,"Yes")=1,"Yes",""),"")</f>
        <v/>
      </c>
      <c r="K1129" s="23" t="str">
        <f>IF(J1129="Yes",IF(COUNTIFS($B:$B,B1129,$F:$F,"&gt;="&amp;'Step 1'!$C$8)&gt;0,"Retained","Churned"),"")</f>
        <v/>
      </c>
      <c r="L1129" s="24">
        <f>_xlfn.MINIFS($E:$E,$B:$B,B1129)</f>
        <v>45025</v>
      </c>
      <c r="M1129" s="24" t="str">
        <f>INDEX($C:$C,MATCH($L1129,$E:$E,0))</f>
        <v>Basic</v>
      </c>
      <c r="N1129" s="24" t="str">
        <f>INDEX($D:$D,MATCH($L1129,$E:$E,0))</f>
        <v>Monthly</v>
      </c>
      <c r="O1129" s="23" t="str">
        <f>INDEX('Step 2-12'!$W:$W,MATCH('Step 2-12'!$B1129,'Step 2-12'!$R:$R,0))</f>
        <v>Healthcare</v>
      </c>
      <c r="P1129" s="23" t="str">
        <f>INDEX('Step 2-12'!$Z:$Z,MATCH('Step 2-12'!$B1129,'Step 2-12'!$R:$R,0))</f>
        <v>Social Media</v>
      </c>
      <c r="AG1129" t="s">
        <v>2921</v>
      </c>
      <c r="AH1129" t="s">
        <v>1207</v>
      </c>
      <c r="AI1129" t="s">
        <v>1210</v>
      </c>
      <c r="AJ1129" s="1">
        <v>44713</v>
      </c>
      <c r="AK1129" t="s">
        <v>50</v>
      </c>
      <c r="AL1129" t="s">
        <v>18</v>
      </c>
      <c r="AM1129">
        <v>135</v>
      </c>
      <c r="AN1129">
        <v>110.7</v>
      </c>
      <c r="AO1129" s="24" t="str">
        <f>INDEX('Step 2-12'!$Z:$Z,MATCH('Step 2-12'!$AH1129,'Step 2-12'!$R:$R,0))</f>
        <v>Affiliate</v>
      </c>
      <c r="AP1129" s="24" t="str">
        <f>INDEX('Step 2-12'!$V:$V,MATCH('Step 2-12'!$AH1129,'Step 2-12'!$R:$R,0))</f>
        <v>North America</v>
      </c>
      <c r="AQ1129" s="24" t="str">
        <f>INDEX('Step 2-12'!$W:$W,MATCH('Step 2-12'!$AH1129,'Step 2-12'!$R:$R,0))</f>
        <v>Education</v>
      </c>
      <c r="AR1129" s="24" t="str">
        <f>INDEX('Step 2-12'!$X:$X,MATCH('Step 2-12'!$AH1129,'Step 2-12'!$R:$R,0))</f>
        <v>SMBs</v>
      </c>
      <c r="AS1129" s="23" t="str">
        <f>INDEX('Step 2-12'!$AA:$AA,MATCH('Step 2-12'!$AH1129,'Step 2-12'!$R:$R,0))</f>
        <v>Pro</v>
      </c>
      <c r="AT1129" s="23" t="str">
        <f>INDEX('Step 2-12'!$AB:$AB,MATCH('Step 2-12'!$AH1129,'Step 2-12'!$R:$R,0))</f>
        <v>Monthly</v>
      </c>
      <c r="AU1129" s="23" t="str">
        <f>INDEX($J$20:$J$1603,MATCH($AH1129,$B$20:$B$1603,0))</f>
        <v/>
      </c>
    </row>
    <row r="1130" spans="1:47" x14ac:dyDescent="0.25">
      <c r="A1130" t="s">
        <v>1260</v>
      </c>
      <c r="B1130" t="s">
        <v>1255</v>
      </c>
      <c r="C1130" t="s">
        <v>17</v>
      </c>
      <c r="D1130" t="s">
        <v>18</v>
      </c>
      <c r="E1130" s="1">
        <v>45180</v>
      </c>
      <c r="F1130" s="1">
        <v>45210</v>
      </c>
      <c r="G1130" t="s">
        <v>19</v>
      </c>
      <c r="H1130">
        <v>75</v>
      </c>
      <c r="I1130" s="23" t="str">
        <f>IF(AND(E1130&lt;=EOMONTH('Step 1'!$C$7,0),F1130&gt;='Step 1'!$C$7),"Yes","No")</f>
        <v>No</v>
      </c>
      <c r="J1130" s="23" t="str">
        <f>IF(I1130="Yes",IF(COUNTIFS($B$21:$B1130,B1130,$I$21:$I1130,"Yes")=1,"Yes",""),"")</f>
        <v/>
      </c>
      <c r="K1130" s="23" t="str">
        <f>IF(J1130="Yes",IF(COUNTIFS($B:$B,B1130,$F:$F,"&gt;="&amp;'Step 1'!$C$8)&gt;0,"Retained","Churned"),"")</f>
        <v/>
      </c>
      <c r="L1130" s="24">
        <f>_xlfn.MINIFS($E:$E,$B:$B,B1130)</f>
        <v>45025</v>
      </c>
      <c r="M1130" s="24" t="str">
        <f>INDEX($C:$C,MATCH($L1130,$E:$E,0))</f>
        <v>Basic</v>
      </c>
      <c r="N1130" s="24" t="str">
        <f>INDEX($D:$D,MATCH($L1130,$E:$E,0))</f>
        <v>Monthly</v>
      </c>
      <c r="O1130" s="23" t="str">
        <f>INDEX('Step 2-12'!$W:$W,MATCH('Step 2-12'!$B1130,'Step 2-12'!$R:$R,0))</f>
        <v>Healthcare</v>
      </c>
      <c r="P1130" s="23" t="str">
        <f>INDEX('Step 2-12'!$Z:$Z,MATCH('Step 2-12'!$B1130,'Step 2-12'!$R:$R,0))</f>
        <v>Social Media</v>
      </c>
      <c r="AG1130" t="s">
        <v>2922</v>
      </c>
      <c r="AH1130" t="s">
        <v>1207</v>
      </c>
      <c r="AI1130" t="s">
        <v>1210</v>
      </c>
      <c r="AJ1130" s="1">
        <v>44743</v>
      </c>
      <c r="AK1130" t="s">
        <v>50</v>
      </c>
      <c r="AL1130" t="s">
        <v>18</v>
      </c>
      <c r="AM1130">
        <v>135</v>
      </c>
      <c r="AN1130">
        <v>110.7</v>
      </c>
      <c r="AO1130" s="24" t="str">
        <f>INDEX('Step 2-12'!$Z:$Z,MATCH('Step 2-12'!$AH1130,'Step 2-12'!$R:$R,0))</f>
        <v>Affiliate</v>
      </c>
      <c r="AP1130" s="24" t="str">
        <f>INDEX('Step 2-12'!$V:$V,MATCH('Step 2-12'!$AH1130,'Step 2-12'!$R:$R,0))</f>
        <v>North America</v>
      </c>
      <c r="AQ1130" s="24" t="str">
        <f>INDEX('Step 2-12'!$W:$W,MATCH('Step 2-12'!$AH1130,'Step 2-12'!$R:$R,0))</f>
        <v>Education</v>
      </c>
      <c r="AR1130" s="24" t="str">
        <f>INDEX('Step 2-12'!$X:$X,MATCH('Step 2-12'!$AH1130,'Step 2-12'!$R:$R,0))</f>
        <v>SMBs</v>
      </c>
      <c r="AS1130" s="23" t="str">
        <f>INDEX('Step 2-12'!$AA:$AA,MATCH('Step 2-12'!$AH1130,'Step 2-12'!$R:$R,0))</f>
        <v>Pro</v>
      </c>
      <c r="AT1130" s="23" t="str">
        <f>INDEX('Step 2-12'!$AB:$AB,MATCH('Step 2-12'!$AH1130,'Step 2-12'!$R:$R,0))</f>
        <v>Monthly</v>
      </c>
      <c r="AU1130" s="23" t="str">
        <f>INDEX($J$20:$J$1603,MATCH($AH1130,$B$20:$B$1603,0))</f>
        <v/>
      </c>
    </row>
    <row r="1131" spans="1:47" x14ac:dyDescent="0.25">
      <c r="A1131" t="s">
        <v>1261</v>
      </c>
      <c r="B1131" t="s">
        <v>1255</v>
      </c>
      <c r="C1131" t="s">
        <v>17</v>
      </c>
      <c r="D1131" t="s">
        <v>18</v>
      </c>
      <c r="E1131" s="1">
        <v>45211</v>
      </c>
      <c r="F1131" s="1">
        <v>45241</v>
      </c>
      <c r="G1131" t="s">
        <v>19</v>
      </c>
      <c r="H1131">
        <v>75</v>
      </c>
      <c r="I1131" s="23" t="str">
        <f>IF(AND(E1131&lt;=EOMONTH('Step 1'!$C$7,0),F1131&gt;='Step 1'!$C$7),"Yes","No")</f>
        <v>No</v>
      </c>
      <c r="J1131" s="23" t="str">
        <f>IF(I1131="Yes",IF(COUNTIFS($B$21:$B1131,B1131,$I$21:$I1131,"Yes")=1,"Yes",""),"")</f>
        <v/>
      </c>
      <c r="K1131" s="23" t="str">
        <f>IF(J1131="Yes",IF(COUNTIFS($B:$B,B1131,$F:$F,"&gt;="&amp;'Step 1'!$C$8)&gt;0,"Retained","Churned"),"")</f>
        <v/>
      </c>
      <c r="L1131" s="24">
        <f>_xlfn.MINIFS($E:$E,$B:$B,B1131)</f>
        <v>45025</v>
      </c>
      <c r="M1131" s="24" t="str">
        <f>INDEX($C:$C,MATCH($L1131,$E:$E,0))</f>
        <v>Basic</v>
      </c>
      <c r="N1131" s="24" t="str">
        <f>INDEX($D:$D,MATCH($L1131,$E:$E,0))</f>
        <v>Monthly</v>
      </c>
      <c r="O1131" s="23" t="str">
        <f>INDEX('Step 2-12'!$W:$W,MATCH('Step 2-12'!$B1131,'Step 2-12'!$R:$R,0))</f>
        <v>Healthcare</v>
      </c>
      <c r="P1131" s="23" t="str">
        <f>INDEX('Step 2-12'!$Z:$Z,MATCH('Step 2-12'!$B1131,'Step 2-12'!$R:$R,0))</f>
        <v>Social Media</v>
      </c>
      <c r="AG1131" t="s">
        <v>2923</v>
      </c>
      <c r="AH1131" t="s">
        <v>1207</v>
      </c>
      <c r="AI1131" t="s">
        <v>1211</v>
      </c>
      <c r="AJ1131" s="1">
        <v>44744</v>
      </c>
      <c r="AK1131" t="s">
        <v>17</v>
      </c>
      <c r="AL1131" t="s">
        <v>18</v>
      </c>
      <c r="AM1131">
        <v>75</v>
      </c>
      <c r="AN1131">
        <v>60</v>
      </c>
      <c r="AO1131" s="24" t="str">
        <f>INDEX('Step 2-12'!$Z:$Z,MATCH('Step 2-12'!$AH1131,'Step 2-12'!$R:$R,0))</f>
        <v>Affiliate</v>
      </c>
      <c r="AP1131" s="24" t="str">
        <f>INDEX('Step 2-12'!$V:$V,MATCH('Step 2-12'!$AH1131,'Step 2-12'!$R:$R,0))</f>
        <v>North America</v>
      </c>
      <c r="AQ1131" s="24" t="str">
        <f>INDEX('Step 2-12'!$W:$W,MATCH('Step 2-12'!$AH1131,'Step 2-12'!$R:$R,0))</f>
        <v>Education</v>
      </c>
      <c r="AR1131" s="24" t="str">
        <f>INDEX('Step 2-12'!$X:$X,MATCH('Step 2-12'!$AH1131,'Step 2-12'!$R:$R,0))</f>
        <v>SMBs</v>
      </c>
      <c r="AS1131" s="23" t="str">
        <f>INDEX('Step 2-12'!$AA:$AA,MATCH('Step 2-12'!$AH1131,'Step 2-12'!$R:$R,0))</f>
        <v>Pro</v>
      </c>
      <c r="AT1131" s="23" t="str">
        <f>INDEX('Step 2-12'!$AB:$AB,MATCH('Step 2-12'!$AH1131,'Step 2-12'!$R:$R,0))</f>
        <v>Monthly</v>
      </c>
      <c r="AU1131" s="23" t="str">
        <f>INDEX($J$20:$J$1603,MATCH($AH1131,$B$20:$B$1603,0))</f>
        <v/>
      </c>
    </row>
    <row r="1132" spans="1:47" x14ac:dyDescent="0.25">
      <c r="A1132" t="s">
        <v>1262</v>
      </c>
      <c r="B1132" t="s">
        <v>1255</v>
      </c>
      <c r="C1132" t="s">
        <v>17</v>
      </c>
      <c r="D1132" t="s">
        <v>18</v>
      </c>
      <c r="E1132" s="1">
        <v>45242</v>
      </c>
      <c r="F1132" s="1">
        <v>45272</v>
      </c>
      <c r="G1132" t="s">
        <v>19</v>
      </c>
      <c r="H1132">
        <v>75</v>
      </c>
      <c r="I1132" s="23" t="str">
        <f>IF(AND(E1132&lt;=EOMONTH('Step 1'!$C$7,0),F1132&gt;='Step 1'!$C$7),"Yes","No")</f>
        <v>No</v>
      </c>
      <c r="J1132" s="23" t="str">
        <f>IF(I1132="Yes",IF(COUNTIFS($B$21:$B1132,B1132,$I$21:$I1132,"Yes")=1,"Yes",""),"")</f>
        <v/>
      </c>
      <c r="K1132" s="23" t="str">
        <f>IF(J1132="Yes",IF(COUNTIFS($B:$B,B1132,$F:$F,"&gt;="&amp;'Step 1'!$C$8)&gt;0,"Retained","Churned"),"")</f>
        <v/>
      </c>
      <c r="L1132" s="24">
        <f>_xlfn.MINIFS($E:$E,$B:$B,B1132)</f>
        <v>45025</v>
      </c>
      <c r="M1132" s="24" t="str">
        <f>INDEX($C:$C,MATCH($L1132,$E:$E,0))</f>
        <v>Basic</v>
      </c>
      <c r="N1132" s="24" t="str">
        <f>INDEX($D:$D,MATCH($L1132,$E:$E,0))</f>
        <v>Monthly</v>
      </c>
      <c r="O1132" s="23" t="str">
        <f>INDEX('Step 2-12'!$W:$W,MATCH('Step 2-12'!$B1132,'Step 2-12'!$R:$R,0))</f>
        <v>Healthcare</v>
      </c>
      <c r="P1132" s="23" t="str">
        <f>INDEX('Step 2-12'!$Z:$Z,MATCH('Step 2-12'!$B1132,'Step 2-12'!$R:$R,0))</f>
        <v>Social Media</v>
      </c>
      <c r="AG1132" t="s">
        <v>2924</v>
      </c>
      <c r="AH1132" t="s">
        <v>1207</v>
      </c>
      <c r="AI1132" t="s">
        <v>1212</v>
      </c>
      <c r="AJ1132" s="1">
        <v>44775</v>
      </c>
      <c r="AK1132" t="s">
        <v>17</v>
      </c>
      <c r="AL1132" t="s">
        <v>18</v>
      </c>
      <c r="AM1132">
        <v>75</v>
      </c>
      <c r="AN1132">
        <v>60</v>
      </c>
      <c r="AO1132" s="24" t="str">
        <f>INDEX('Step 2-12'!$Z:$Z,MATCH('Step 2-12'!$AH1132,'Step 2-12'!$R:$R,0))</f>
        <v>Affiliate</v>
      </c>
      <c r="AP1132" s="24" t="str">
        <f>INDEX('Step 2-12'!$V:$V,MATCH('Step 2-12'!$AH1132,'Step 2-12'!$R:$R,0))</f>
        <v>North America</v>
      </c>
      <c r="AQ1132" s="24" t="str">
        <f>INDEX('Step 2-12'!$W:$W,MATCH('Step 2-12'!$AH1132,'Step 2-12'!$R:$R,0))</f>
        <v>Education</v>
      </c>
      <c r="AR1132" s="24" t="str">
        <f>INDEX('Step 2-12'!$X:$X,MATCH('Step 2-12'!$AH1132,'Step 2-12'!$R:$R,0))</f>
        <v>SMBs</v>
      </c>
      <c r="AS1132" s="23" t="str">
        <f>INDEX('Step 2-12'!$AA:$AA,MATCH('Step 2-12'!$AH1132,'Step 2-12'!$R:$R,0))</f>
        <v>Pro</v>
      </c>
      <c r="AT1132" s="23" t="str">
        <f>INDEX('Step 2-12'!$AB:$AB,MATCH('Step 2-12'!$AH1132,'Step 2-12'!$R:$R,0))</f>
        <v>Monthly</v>
      </c>
      <c r="AU1132" s="23" t="str">
        <f>INDEX($J$20:$J$1603,MATCH($AH1132,$B$20:$B$1603,0))</f>
        <v/>
      </c>
    </row>
    <row r="1133" spans="1:47" x14ac:dyDescent="0.25">
      <c r="A1133" t="s">
        <v>1263</v>
      </c>
      <c r="B1133" t="s">
        <v>1255</v>
      </c>
      <c r="C1133" t="s">
        <v>17</v>
      </c>
      <c r="D1133" t="s">
        <v>18</v>
      </c>
      <c r="E1133" s="1">
        <v>45273</v>
      </c>
      <c r="F1133" s="1">
        <v>45303</v>
      </c>
      <c r="G1133" t="s">
        <v>19</v>
      </c>
      <c r="H1133">
        <v>75</v>
      </c>
      <c r="I1133" s="23" t="str">
        <f>IF(AND(E1133&lt;=EOMONTH('Step 1'!$C$7,0),F1133&gt;='Step 1'!$C$7),"Yes","No")</f>
        <v>No</v>
      </c>
      <c r="J1133" s="23" t="str">
        <f>IF(I1133="Yes",IF(COUNTIFS($B$21:$B1133,B1133,$I$21:$I1133,"Yes")=1,"Yes",""),"")</f>
        <v/>
      </c>
      <c r="K1133" s="23" t="str">
        <f>IF(J1133="Yes",IF(COUNTIFS($B:$B,B1133,$F:$F,"&gt;="&amp;'Step 1'!$C$8)&gt;0,"Retained","Churned"),"")</f>
        <v/>
      </c>
      <c r="L1133" s="24">
        <f>_xlfn.MINIFS($E:$E,$B:$B,B1133)</f>
        <v>45025</v>
      </c>
      <c r="M1133" s="24" t="str">
        <f>INDEX($C:$C,MATCH($L1133,$E:$E,0))</f>
        <v>Basic</v>
      </c>
      <c r="N1133" s="24" t="str">
        <f>INDEX($D:$D,MATCH($L1133,$E:$E,0))</f>
        <v>Monthly</v>
      </c>
      <c r="O1133" s="23" t="str">
        <f>INDEX('Step 2-12'!$W:$W,MATCH('Step 2-12'!$B1133,'Step 2-12'!$R:$R,0))</f>
        <v>Healthcare</v>
      </c>
      <c r="P1133" s="23" t="str">
        <f>INDEX('Step 2-12'!$Z:$Z,MATCH('Step 2-12'!$B1133,'Step 2-12'!$R:$R,0))</f>
        <v>Social Media</v>
      </c>
      <c r="AG1133" t="s">
        <v>2925</v>
      </c>
      <c r="AH1133" t="s">
        <v>1207</v>
      </c>
      <c r="AI1133" t="s">
        <v>1213</v>
      </c>
      <c r="AJ1133" s="1">
        <v>44806</v>
      </c>
      <c r="AK1133" t="s">
        <v>17</v>
      </c>
      <c r="AL1133" t="s">
        <v>18</v>
      </c>
      <c r="AM1133">
        <v>75</v>
      </c>
      <c r="AN1133">
        <v>60</v>
      </c>
      <c r="AO1133" s="24" t="str">
        <f>INDEX('Step 2-12'!$Z:$Z,MATCH('Step 2-12'!$AH1133,'Step 2-12'!$R:$R,0))</f>
        <v>Affiliate</v>
      </c>
      <c r="AP1133" s="24" t="str">
        <f>INDEX('Step 2-12'!$V:$V,MATCH('Step 2-12'!$AH1133,'Step 2-12'!$R:$R,0))</f>
        <v>North America</v>
      </c>
      <c r="AQ1133" s="24" t="str">
        <f>INDEX('Step 2-12'!$W:$W,MATCH('Step 2-12'!$AH1133,'Step 2-12'!$R:$R,0))</f>
        <v>Education</v>
      </c>
      <c r="AR1133" s="24" t="str">
        <f>INDEX('Step 2-12'!$X:$X,MATCH('Step 2-12'!$AH1133,'Step 2-12'!$R:$R,0))</f>
        <v>SMBs</v>
      </c>
      <c r="AS1133" s="23" t="str">
        <f>INDEX('Step 2-12'!$AA:$AA,MATCH('Step 2-12'!$AH1133,'Step 2-12'!$R:$R,0))</f>
        <v>Pro</v>
      </c>
      <c r="AT1133" s="23" t="str">
        <f>INDEX('Step 2-12'!$AB:$AB,MATCH('Step 2-12'!$AH1133,'Step 2-12'!$R:$R,0))</f>
        <v>Monthly</v>
      </c>
      <c r="AU1133" s="23" t="str">
        <f>INDEX($J$20:$J$1603,MATCH($AH1133,$B$20:$B$1603,0))</f>
        <v/>
      </c>
    </row>
    <row r="1134" spans="1:47" x14ac:dyDescent="0.25">
      <c r="A1134" t="s">
        <v>1264</v>
      </c>
      <c r="B1134" t="s">
        <v>1255</v>
      </c>
      <c r="C1134" t="s">
        <v>17</v>
      </c>
      <c r="D1134" t="s">
        <v>18</v>
      </c>
      <c r="E1134" s="1">
        <v>45304</v>
      </c>
      <c r="F1134" s="1">
        <v>45334</v>
      </c>
      <c r="G1134" t="s">
        <v>19</v>
      </c>
      <c r="H1134">
        <v>75</v>
      </c>
      <c r="I1134" s="23" t="str">
        <f>IF(AND(E1134&lt;=EOMONTH('Step 1'!$C$7,0),F1134&gt;='Step 1'!$C$7),"Yes","No")</f>
        <v>No</v>
      </c>
      <c r="J1134" s="23" t="str">
        <f>IF(I1134="Yes",IF(COUNTIFS($B$21:$B1134,B1134,$I$21:$I1134,"Yes")=1,"Yes",""),"")</f>
        <v/>
      </c>
      <c r="K1134" s="23" t="str">
        <f>IF(J1134="Yes",IF(COUNTIFS($B:$B,B1134,$F:$F,"&gt;="&amp;'Step 1'!$C$8)&gt;0,"Retained","Churned"),"")</f>
        <v/>
      </c>
      <c r="L1134" s="24">
        <f>_xlfn.MINIFS($E:$E,$B:$B,B1134)</f>
        <v>45025</v>
      </c>
      <c r="M1134" s="24" t="str">
        <f>INDEX($C:$C,MATCH($L1134,$E:$E,0))</f>
        <v>Basic</v>
      </c>
      <c r="N1134" s="24" t="str">
        <f>INDEX($D:$D,MATCH($L1134,$E:$E,0))</f>
        <v>Monthly</v>
      </c>
      <c r="O1134" s="23" t="str">
        <f>INDEX('Step 2-12'!$W:$W,MATCH('Step 2-12'!$B1134,'Step 2-12'!$R:$R,0))</f>
        <v>Healthcare</v>
      </c>
      <c r="P1134" s="23" t="str">
        <f>INDEX('Step 2-12'!$Z:$Z,MATCH('Step 2-12'!$B1134,'Step 2-12'!$R:$R,0))</f>
        <v>Social Media</v>
      </c>
      <c r="AG1134" t="s">
        <v>2926</v>
      </c>
      <c r="AH1134" t="s">
        <v>1207</v>
      </c>
      <c r="AI1134" t="s">
        <v>1213</v>
      </c>
      <c r="AJ1134" s="1">
        <v>44836</v>
      </c>
      <c r="AK1134" t="s">
        <v>17</v>
      </c>
      <c r="AL1134" t="s">
        <v>18</v>
      </c>
      <c r="AM1134">
        <v>75</v>
      </c>
      <c r="AN1134">
        <v>60</v>
      </c>
      <c r="AO1134" s="24" t="str">
        <f>INDEX('Step 2-12'!$Z:$Z,MATCH('Step 2-12'!$AH1134,'Step 2-12'!$R:$R,0))</f>
        <v>Affiliate</v>
      </c>
      <c r="AP1134" s="24" t="str">
        <f>INDEX('Step 2-12'!$V:$V,MATCH('Step 2-12'!$AH1134,'Step 2-12'!$R:$R,0))</f>
        <v>North America</v>
      </c>
      <c r="AQ1134" s="24" t="str">
        <f>INDEX('Step 2-12'!$W:$W,MATCH('Step 2-12'!$AH1134,'Step 2-12'!$R:$R,0))</f>
        <v>Education</v>
      </c>
      <c r="AR1134" s="24" t="str">
        <f>INDEX('Step 2-12'!$X:$X,MATCH('Step 2-12'!$AH1134,'Step 2-12'!$R:$R,0))</f>
        <v>SMBs</v>
      </c>
      <c r="AS1134" s="23" t="str">
        <f>INDEX('Step 2-12'!$AA:$AA,MATCH('Step 2-12'!$AH1134,'Step 2-12'!$R:$R,0))</f>
        <v>Pro</v>
      </c>
      <c r="AT1134" s="23" t="str">
        <f>INDEX('Step 2-12'!$AB:$AB,MATCH('Step 2-12'!$AH1134,'Step 2-12'!$R:$R,0))</f>
        <v>Monthly</v>
      </c>
      <c r="AU1134" s="23" t="str">
        <f>INDEX($J$20:$J$1603,MATCH($AH1134,$B$20:$B$1603,0))</f>
        <v/>
      </c>
    </row>
    <row r="1135" spans="1:47" x14ac:dyDescent="0.25">
      <c r="A1135" t="s">
        <v>1265</v>
      </c>
      <c r="B1135" t="s">
        <v>1255</v>
      </c>
      <c r="C1135" t="s">
        <v>17</v>
      </c>
      <c r="D1135" t="s">
        <v>18</v>
      </c>
      <c r="E1135" s="1">
        <v>45335</v>
      </c>
      <c r="F1135" s="1">
        <v>45365</v>
      </c>
      <c r="G1135" t="s">
        <v>19</v>
      </c>
      <c r="H1135">
        <v>75</v>
      </c>
      <c r="I1135" s="23" t="str">
        <f>IF(AND(E1135&lt;=EOMONTH('Step 1'!$C$7,0),F1135&gt;='Step 1'!$C$7),"Yes","No")</f>
        <v>No</v>
      </c>
      <c r="J1135" s="23" t="str">
        <f>IF(I1135="Yes",IF(COUNTIFS($B$21:$B1135,B1135,$I$21:$I1135,"Yes")=1,"Yes",""),"")</f>
        <v/>
      </c>
      <c r="K1135" s="23" t="str">
        <f>IF(J1135="Yes",IF(COUNTIFS($B:$B,B1135,$F:$F,"&gt;="&amp;'Step 1'!$C$8)&gt;0,"Retained","Churned"),"")</f>
        <v/>
      </c>
      <c r="L1135" s="24">
        <f>_xlfn.MINIFS($E:$E,$B:$B,B1135)</f>
        <v>45025</v>
      </c>
      <c r="M1135" s="24" t="str">
        <f>INDEX($C:$C,MATCH($L1135,$E:$E,0))</f>
        <v>Basic</v>
      </c>
      <c r="N1135" s="24" t="str">
        <f>INDEX($D:$D,MATCH($L1135,$E:$E,0))</f>
        <v>Monthly</v>
      </c>
      <c r="O1135" s="23" t="str">
        <f>INDEX('Step 2-12'!$W:$W,MATCH('Step 2-12'!$B1135,'Step 2-12'!$R:$R,0))</f>
        <v>Healthcare</v>
      </c>
      <c r="P1135" s="23" t="str">
        <f>INDEX('Step 2-12'!$Z:$Z,MATCH('Step 2-12'!$B1135,'Step 2-12'!$R:$R,0))</f>
        <v>Social Media</v>
      </c>
      <c r="AG1135" t="s">
        <v>2927</v>
      </c>
      <c r="AH1135" t="s">
        <v>1207</v>
      </c>
      <c r="AI1135" t="s">
        <v>1214</v>
      </c>
      <c r="AJ1135" s="1">
        <v>44837</v>
      </c>
      <c r="AK1135" t="s">
        <v>17</v>
      </c>
      <c r="AL1135" t="s">
        <v>18</v>
      </c>
      <c r="AM1135">
        <v>75</v>
      </c>
      <c r="AN1135">
        <v>60</v>
      </c>
      <c r="AO1135" s="24" t="str">
        <f>INDEX('Step 2-12'!$Z:$Z,MATCH('Step 2-12'!$AH1135,'Step 2-12'!$R:$R,0))</f>
        <v>Affiliate</v>
      </c>
      <c r="AP1135" s="24" t="str">
        <f>INDEX('Step 2-12'!$V:$V,MATCH('Step 2-12'!$AH1135,'Step 2-12'!$R:$R,0))</f>
        <v>North America</v>
      </c>
      <c r="AQ1135" s="24" t="str">
        <f>INDEX('Step 2-12'!$W:$W,MATCH('Step 2-12'!$AH1135,'Step 2-12'!$R:$R,0))</f>
        <v>Education</v>
      </c>
      <c r="AR1135" s="24" t="str">
        <f>INDEX('Step 2-12'!$X:$X,MATCH('Step 2-12'!$AH1135,'Step 2-12'!$R:$R,0))</f>
        <v>SMBs</v>
      </c>
      <c r="AS1135" s="23" t="str">
        <f>INDEX('Step 2-12'!$AA:$AA,MATCH('Step 2-12'!$AH1135,'Step 2-12'!$R:$R,0))</f>
        <v>Pro</v>
      </c>
      <c r="AT1135" s="23" t="str">
        <f>INDEX('Step 2-12'!$AB:$AB,MATCH('Step 2-12'!$AH1135,'Step 2-12'!$R:$R,0))</f>
        <v>Monthly</v>
      </c>
      <c r="AU1135" s="23" t="str">
        <f>INDEX($J$20:$J$1603,MATCH($AH1135,$B$20:$B$1603,0))</f>
        <v/>
      </c>
    </row>
    <row r="1136" spans="1:47" x14ac:dyDescent="0.25">
      <c r="A1136" t="s">
        <v>1266</v>
      </c>
      <c r="B1136" t="s">
        <v>1255</v>
      </c>
      <c r="C1136" t="s">
        <v>17</v>
      </c>
      <c r="D1136" t="s">
        <v>18</v>
      </c>
      <c r="E1136" s="1">
        <v>45366</v>
      </c>
      <c r="F1136" s="1">
        <v>45396</v>
      </c>
      <c r="G1136" t="s">
        <v>19</v>
      </c>
      <c r="H1136">
        <v>75</v>
      </c>
      <c r="I1136" s="23" t="str">
        <f>IF(AND(E1136&lt;=EOMONTH('Step 1'!$C$7,0),F1136&gt;='Step 1'!$C$7),"Yes","No")</f>
        <v>No</v>
      </c>
      <c r="J1136" s="23" t="str">
        <f>IF(I1136="Yes",IF(COUNTIFS($B$21:$B1136,B1136,$I$21:$I1136,"Yes")=1,"Yes",""),"")</f>
        <v/>
      </c>
      <c r="K1136" s="23" t="str">
        <f>IF(J1136="Yes",IF(COUNTIFS($B:$B,B1136,$F:$F,"&gt;="&amp;'Step 1'!$C$8)&gt;0,"Retained","Churned"),"")</f>
        <v/>
      </c>
      <c r="L1136" s="24">
        <f>_xlfn.MINIFS($E:$E,$B:$B,B1136)</f>
        <v>45025</v>
      </c>
      <c r="M1136" s="24" t="str">
        <f>INDEX($C:$C,MATCH($L1136,$E:$E,0))</f>
        <v>Basic</v>
      </c>
      <c r="N1136" s="24" t="str">
        <f>INDEX($D:$D,MATCH($L1136,$E:$E,0))</f>
        <v>Monthly</v>
      </c>
      <c r="O1136" s="23" t="str">
        <f>INDEX('Step 2-12'!$W:$W,MATCH('Step 2-12'!$B1136,'Step 2-12'!$R:$R,0))</f>
        <v>Healthcare</v>
      </c>
      <c r="P1136" s="23" t="str">
        <f>INDEX('Step 2-12'!$Z:$Z,MATCH('Step 2-12'!$B1136,'Step 2-12'!$R:$R,0))</f>
        <v>Social Media</v>
      </c>
      <c r="AG1136" t="s">
        <v>2928</v>
      </c>
      <c r="AH1136" t="s">
        <v>1207</v>
      </c>
      <c r="AI1136" t="s">
        <v>1215</v>
      </c>
      <c r="AJ1136" s="1">
        <v>44868</v>
      </c>
      <c r="AK1136" t="s">
        <v>17</v>
      </c>
      <c r="AL1136" t="s">
        <v>18</v>
      </c>
      <c r="AM1136">
        <v>75</v>
      </c>
      <c r="AN1136">
        <v>60</v>
      </c>
      <c r="AO1136" s="24" t="str">
        <f>INDEX('Step 2-12'!$Z:$Z,MATCH('Step 2-12'!$AH1136,'Step 2-12'!$R:$R,0))</f>
        <v>Affiliate</v>
      </c>
      <c r="AP1136" s="24" t="str">
        <f>INDEX('Step 2-12'!$V:$V,MATCH('Step 2-12'!$AH1136,'Step 2-12'!$R:$R,0))</f>
        <v>North America</v>
      </c>
      <c r="AQ1136" s="24" t="str">
        <f>INDEX('Step 2-12'!$W:$W,MATCH('Step 2-12'!$AH1136,'Step 2-12'!$R:$R,0))</f>
        <v>Education</v>
      </c>
      <c r="AR1136" s="24" t="str">
        <f>INDEX('Step 2-12'!$X:$X,MATCH('Step 2-12'!$AH1136,'Step 2-12'!$R:$R,0))</f>
        <v>SMBs</v>
      </c>
      <c r="AS1136" s="23" t="str">
        <f>INDEX('Step 2-12'!$AA:$AA,MATCH('Step 2-12'!$AH1136,'Step 2-12'!$R:$R,0))</f>
        <v>Pro</v>
      </c>
      <c r="AT1136" s="23" t="str">
        <f>INDEX('Step 2-12'!$AB:$AB,MATCH('Step 2-12'!$AH1136,'Step 2-12'!$R:$R,0))</f>
        <v>Monthly</v>
      </c>
      <c r="AU1136" s="23" t="str">
        <f>INDEX($J$20:$J$1603,MATCH($AH1136,$B$20:$B$1603,0))</f>
        <v/>
      </c>
    </row>
    <row r="1137" spans="1:47" x14ac:dyDescent="0.25">
      <c r="A1137" t="s">
        <v>1267</v>
      </c>
      <c r="B1137" t="s">
        <v>1255</v>
      </c>
      <c r="C1137" t="s">
        <v>17</v>
      </c>
      <c r="D1137" t="s">
        <v>18</v>
      </c>
      <c r="E1137" s="1">
        <v>45397</v>
      </c>
      <c r="F1137" s="1">
        <v>45427</v>
      </c>
      <c r="G1137" t="s">
        <v>19</v>
      </c>
      <c r="H1137">
        <v>75</v>
      </c>
      <c r="I1137" s="23" t="str">
        <f>IF(AND(E1137&lt;=EOMONTH('Step 1'!$C$7,0),F1137&gt;='Step 1'!$C$7),"Yes","No")</f>
        <v>No</v>
      </c>
      <c r="J1137" s="23" t="str">
        <f>IF(I1137="Yes",IF(COUNTIFS($B$21:$B1137,B1137,$I$21:$I1137,"Yes")=1,"Yes",""),"")</f>
        <v/>
      </c>
      <c r="K1137" s="23" t="str">
        <f>IF(J1137="Yes",IF(COUNTIFS($B:$B,B1137,$F:$F,"&gt;="&amp;'Step 1'!$C$8)&gt;0,"Retained","Churned"),"")</f>
        <v/>
      </c>
      <c r="L1137" s="24">
        <f>_xlfn.MINIFS($E:$E,$B:$B,B1137)</f>
        <v>45025</v>
      </c>
      <c r="M1137" s="24" t="str">
        <f>INDEX($C:$C,MATCH($L1137,$E:$E,0))</f>
        <v>Basic</v>
      </c>
      <c r="N1137" s="24" t="str">
        <f>INDEX($D:$D,MATCH($L1137,$E:$E,0))</f>
        <v>Monthly</v>
      </c>
      <c r="O1137" s="23" t="str">
        <f>INDEX('Step 2-12'!$W:$W,MATCH('Step 2-12'!$B1137,'Step 2-12'!$R:$R,0))</f>
        <v>Healthcare</v>
      </c>
      <c r="P1137" s="23" t="str">
        <f>INDEX('Step 2-12'!$Z:$Z,MATCH('Step 2-12'!$B1137,'Step 2-12'!$R:$R,0))</f>
        <v>Social Media</v>
      </c>
      <c r="AG1137" t="s">
        <v>2929</v>
      </c>
      <c r="AH1137" t="s">
        <v>1207</v>
      </c>
      <c r="AI1137" t="s">
        <v>1215</v>
      </c>
      <c r="AJ1137" s="1">
        <v>44898</v>
      </c>
      <c r="AK1137" t="s">
        <v>17</v>
      </c>
      <c r="AL1137" t="s">
        <v>18</v>
      </c>
      <c r="AM1137">
        <v>75</v>
      </c>
      <c r="AN1137">
        <v>60</v>
      </c>
      <c r="AO1137" s="24" t="str">
        <f>INDEX('Step 2-12'!$Z:$Z,MATCH('Step 2-12'!$AH1137,'Step 2-12'!$R:$R,0))</f>
        <v>Affiliate</v>
      </c>
      <c r="AP1137" s="24" t="str">
        <f>INDEX('Step 2-12'!$V:$V,MATCH('Step 2-12'!$AH1137,'Step 2-12'!$R:$R,0))</f>
        <v>North America</v>
      </c>
      <c r="AQ1137" s="24" t="str">
        <f>INDEX('Step 2-12'!$W:$W,MATCH('Step 2-12'!$AH1137,'Step 2-12'!$R:$R,0))</f>
        <v>Education</v>
      </c>
      <c r="AR1137" s="24" t="str">
        <f>INDEX('Step 2-12'!$X:$X,MATCH('Step 2-12'!$AH1137,'Step 2-12'!$R:$R,0))</f>
        <v>SMBs</v>
      </c>
      <c r="AS1137" s="23" t="str">
        <f>INDEX('Step 2-12'!$AA:$AA,MATCH('Step 2-12'!$AH1137,'Step 2-12'!$R:$R,0))</f>
        <v>Pro</v>
      </c>
      <c r="AT1137" s="23" t="str">
        <f>INDEX('Step 2-12'!$AB:$AB,MATCH('Step 2-12'!$AH1137,'Step 2-12'!$R:$R,0))</f>
        <v>Monthly</v>
      </c>
      <c r="AU1137" s="23" t="str">
        <f>INDEX($J$20:$J$1603,MATCH($AH1137,$B$20:$B$1603,0))</f>
        <v/>
      </c>
    </row>
    <row r="1138" spans="1:47" x14ac:dyDescent="0.25">
      <c r="A1138" t="s">
        <v>1268</v>
      </c>
      <c r="B1138" t="s">
        <v>1255</v>
      </c>
      <c r="C1138" t="s">
        <v>17</v>
      </c>
      <c r="D1138" t="s">
        <v>18</v>
      </c>
      <c r="E1138" s="1">
        <v>45428</v>
      </c>
      <c r="F1138" s="1">
        <v>45458</v>
      </c>
      <c r="G1138" t="s">
        <v>19</v>
      </c>
      <c r="H1138">
        <v>75</v>
      </c>
      <c r="I1138" s="23" t="str">
        <f>IF(AND(E1138&lt;=EOMONTH('Step 1'!$C$7,0),F1138&gt;='Step 1'!$C$7),"Yes","No")</f>
        <v>No</v>
      </c>
      <c r="J1138" s="23" t="str">
        <f>IF(I1138="Yes",IF(COUNTIFS($B$21:$B1138,B1138,$I$21:$I1138,"Yes")=1,"Yes",""),"")</f>
        <v/>
      </c>
      <c r="K1138" s="23" t="str">
        <f>IF(J1138="Yes",IF(COUNTIFS($B:$B,B1138,$F:$F,"&gt;="&amp;'Step 1'!$C$8)&gt;0,"Retained","Churned"),"")</f>
        <v/>
      </c>
      <c r="L1138" s="24">
        <f>_xlfn.MINIFS($E:$E,$B:$B,B1138)</f>
        <v>45025</v>
      </c>
      <c r="M1138" s="24" t="str">
        <f>INDEX($C:$C,MATCH($L1138,$E:$E,0))</f>
        <v>Basic</v>
      </c>
      <c r="N1138" s="24" t="str">
        <f>INDEX($D:$D,MATCH($L1138,$E:$E,0))</f>
        <v>Monthly</v>
      </c>
      <c r="O1138" s="23" t="str">
        <f>INDEX('Step 2-12'!$W:$W,MATCH('Step 2-12'!$B1138,'Step 2-12'!$R:$R,0))</f>
        <v>Healthcare</v>
      </c>
      <c r="P1138" s="23" t="str">
        <f>INDEX('Step 2-12'!$Z:$Z,MATCH('Step 2-12'!$B1138,'Step 2-12'!$R:$R,0))</f>
        <v>Social Media</v>
      </c>
      <c r="AG1138" t="s">
        <v>2930</v>
      </c>
      <c r="AH1138" t="s">
        <v>1207</v>
      </c>
      <c r="AI1138" t="s">
        <v>1216</v>
      </c>
      <c r="AJ1138" s="1">
        <v>44899</v>
      </c>
      <c r="AK1138" t="s">
        <v>17</v>
      </c>
      <c r="AL1138" t="s">
        <v>18</v>
      </c>
      <c r="AM1138">
        <v>75</v>
      </c>
      <c r="AN1138">
        <v>60</v>
      </c>
      <c r="AO1138" s="24" t="str">
        <f>INDEX('Step 2-12'!$Z:$Z,MATCH('Step 2-12'!$AH1138,'Step 2-12'!$R:$R,0))</f>
        <v>Affiliate</v>
      </c>
      <c r="AP1138" s="24" t="str">
        <f>INDEX('Step 2-12'!$V:$V,MATCH('Step 2-12'!$AH1138,'Step 2-12'!$R:$R,0))</f>
        <v>North America</v>
      </c>
      <c r="AQ1138" s="24" t="str">
        <f>INDEX('Step 2-12'!$W:$W,MATCH('Step 2-12'!$AH1138,'Step 2-12'!$R:$R,0))</f>
        <v>Education</v>
      </c>
      <c r="AR1138" s="24" t="str">
        <f>INDEX('Step 2-12'!$X:$X,MATCH('Step 2-12'!$AH1138,'Step 2-12'!$R:$R,0))</f>
        <v>SMBs</v>
      </c>
      <c r="AS1138" s="23" t="str">
        <f>INDEX('Step 2-12'!$AA:$AA,MATCH('Step 2-12'!$AH1138,'Step 2-12'!$R:$R,0))</f>
        <v>Pro</v>
      </c>
      <c r="AT1138" s="23" t="str">
        <f>INDEX('Step 2-12'!$AB:$AB,MATCH('Step 2-12'!$AH1138,'Step 2-12'!$R:$R,0))</f>
        <v>Monthly</v>
      </c>
      <c r="AU1138" s="23" t="str">
        <f>INDEX($J$20:$J$1603,MATCH($AH1138,$B$20:$B$1603,0))</f>
        <v/>
      </c>
    </row>
    <row r="1139" spans="1:47" x14ac:dyDescent="0.25">
      <c r="A1139" t="s">
        <v>1269</v>
      </c>
      <c r="B1139" t="s">
        <v>1255</v>
      </c>
      <c r="C1139" t="s">
        <v>17</v>
      </c>
      <c r="D1139" t="s">
        <v>18</v>
      </c>
      <c r="E1139" s="1">
        <v>45459</v>
      </c>
      <c r="F1139" s="1">
        <v>45489</v>
      </c>
      <c r="G1139" t="s">
        <v>73</v>
      </c>
      <c r="H1139">
        <v>75</v>
      </c>
      <c r="I1139" s="23" t="str">
        <f>IF(AND(E1139&lt;=EOMONTH('Step 1'!$C$7,0),F1139&gt;='Step 1'!$C$7),"Yes","No")</f>
        <v>No</v>
      </c>
      <c r="J1139" s="23" t="str">
        <f>IF(I1139="Yes",IF(COUNTIFS($B$21:$B1139,B1139,$I$21:$I1139,"Yes")=1,"Yes",""),"")</f>
        <v/>
      </c>
      <c r="K1139" s="23" t="str">
        <f>IF(J1139="Yes",IF(COUNTIFS($B:$B,B1139,$F:$F,"&gt;="&amp;'Step 1'!$C$8)&gt;0,"Retained","Churned"),"")</f>
        <v/>
      </c>
      <c r="L1139" s="24">
        <f>_xlfn.MINIFS($E:$E,$B:$B,B1139)</f>
        <v>45025</v>
      </c>
      <c r="M1139" s="24" t="str">
        <f>INDEX($C:$C,MATCH($L1139,$E:$E,0))</f>
        <v>Basic</v>
      </c>
      <c r="N1139" s="24" t="str">
        <f>INDEX($D:$D,MATCH($L1139,$E:$E,0))</f>
        <v>Monthly</v>
      </c>
      <c r="O1139" s="23" t="str">
        <f>INDEX('Step 2-12'!$W:$W,MATCH('Step 2-12'!$B1139,'Step 2-12'!$R:$R,0))</f>
        <v>Healthcare</v>
      </c>
      <c r="P1139" s="23" t="str">
        <f>INDEX('Step 2-12'!$Z:$Z,MATCH('Step 2-12'!$B1139,'Step 2-12'!$R:$R,0))</f>
        <v>Social Media</v>
      </c>
      <c r="AG1139" t="s">
        <v>2931</v>
      </c>
      <c r="AH1139" t="s">
        <v>1207</v>
      </c>
      <c r="AI1139" t="s">
        <v>1217</v>
      </c>
      <c r="AJ1139" s="1">
        <v>44930</v>
      </c>
      <c r="AK1139" t="s">
        <v>17</v>
      </c>
      <c r="AL1139" t="s">
        <v>18</v>
      </c>
      <c r="AM1139">
        <v>75</v>
      </c>
      <c r="AN1139">
        <v>60</v>
      </c>
      <c r="AO1139" s="24" t="str">
        <f>INDEX('Step 2-12'!$Z:$Z,MATCH('Step 2-12'!$AH1139,'Step 2-12'!$R:$R,0))</f>
        <v>Affiliate</v>
      </c>
      <c r="AP1139" s="24" t="str">
        <f>INDEX('Step 2-12'!$V:$V,MATCH('Step 2-12'!$AH1139,'Step 2-12'!$R:$R,0))</f>
        <v>North America</v>
      </c>
      <c r="AQ1139" s="24" t="str">
        <f>INDEX('Step 2-12'!$W:$W,MATCH('Step 2-12'!$AH1139,'Step 2-12'!$R:$R,0))</f>
        <v>Education</v>
      </c>
      <c r="AR1139" s="24" t="str">
        <f>INDEX('Step 2-12'!$X:$X,MATCH('Step 2-12'!$AH1139,'Step 2-12'!$R:$R,0))</f>
        <v>SMBs</v>
      </c>
      <c r="AS1139" s="23" t="str">
        <f>INDEX('Step 2-12'!$AA:$AA,MATCH('Step 2-12'!$AH1139,'Step 2-12'!$R:$R,0))</f>
        <v>Pro</v>
      </c>
      <c r="AT1139" s="23" t="str">
        <f>INDEX('Step 2-12'!$AB:$AB,MATCH('Step 2-12'!$AH1139,'Step 2-12'!$R:$R,0))</f>
        <v>Monthly</v>
      </c>
      <c r="AU1139" s="23" t="str">
        <f>INDEX($J$20:$J$1603,MATCH($AH1139,$B$20:$B$1603,0))</f>
        <v/>
      </c>
    </row>
    <row r="1140" spans="1:47" x14ac:dyDescent="0.25">
      <c r="A1140" t="s">
        <v>1270</v>
      </c>
      <c r="B1140" t="s">
        <v>1255</v>
      </c>
      <c r="C1140" t="s">
        <v>50</v>
      </c>
      <c r="D1140" t="s">
        <v>18</v>
      </c>
      <c r="E1140" s="1">
        <v>45490</v>
      </c>
      <c r="F1140" s="1">
        <v>45514</v>
      </c>
      <c r="G1140" t="s">
        <v>47</v>
      </c>
      <c r="H1140">
        <v>135</v>
      </c>
      <c r="I1140" s="23" t="str">
        <f>IF(AND(E1140&lt;=EOMONTH('Step 1'!$C$7,0),F1140&gt;='Step 1'!$C$7),"Yes","No")</f>
        <v>No</v>
      </c>
      <c r="J1140" s="23" t="str">
        <f>IF(I1140="Yes",IF(COUNTIFS($B$21:$B1140,B1140,$I$21:$I1140,"Yes")=1,"Yes",""),"")</f>
        <v/>
      </c>
      <c r="K1140" s="23" t="str">
        <f>IF(J1140="Yes",IF(COUNTIFS($B:$B,B1140,$F:$F,"&gt;="&amp;'Step 1'!$C$8)&gt;0,"Retained","Churned"),"")</f>
        <v/>
      </c>
      <c r="L1140" s="24">
        <f>_xlfn.MINIFS($E:$E,$B:$B,B1140)</f>
        <v>45025</v>
      </c>
      <c r="M1140" s="24" t="str">
        <f>INDEX($C:$C,MATCH($L1140,$E:$E,0))</f>
        <v>Basic</v>
      </c>
      <c r="N1140" s="24" t="str">
        <f>INDEX($D:$D,MATCH($L1140,$E:$E,0))</f>
        <v>Monthly</v>
      </c>
      <c r="O1140" s="23" t="str">
        <f>INDEX('Step 2-12'!$W:$W,MATCH('Step 2-12'!$B1140,'Step 2-12'!$R:$R,0))</f>
        <v>Healthcare</v>
      </c>
      <c r="P1140" s="23" t="str">
        <f>INDEX('Step 2-12'!$Z:$Z,MATCH('Step 2-12'!$B1140,'Step 2-12'!$R:$R,0))</f>
        <v>Social Media</v>
      </c>
      <c r="AG1140" t="s">
        <v>2932</v>
      </c>
      <c r="AH1140" t="s">
        <v>1207</v>
      </c>
      <c r="AI1140" t="s">
        <v>1218</v>
      </c>
      <c r="AJ1140" s="1">
        <v>44961</v>
      </c>
      <c r="AK1140" t="s">
        <v>17</v>
      </c>
      <c r="AL1140" t="s">
        <v>18</v>
      </c>
      <c r="AM1140">
        <v>75</v>
      </c>
      <c r="AN1140">
        <v>60</v>
      </c>
      <c r="AO1140" s="24" t="str">
        <f>INDEX('Step 2-12'!$Z:$Z,MATCH('Step 2-12'!$AH1140,'Step 2-12'!$R:$R,0))</f>
        <v>Affiliate</v>
      </c>
      <c r="AP1140" s="24" t="str">
        <f>INDEX('Step 2-12'!$V:$V,MATCH('Step 2-12'!$AH1140,'Step 2-12'!$R:$R,0))</f>
        <v>North America</v>
      </c>
      <c r="AQ1140" s="24" t="str">
        <f>INDEX('Step 2-12'!$W:$W,MATCH('Step 2-12'!$AH1140,'Step 2-12'!$R:$R,0))</f>
        <v>Education</v>
      </c>
      <c r="AR1140" s="24" t="str">
        <f>INDEX('Step 2-12'!$X:$X,MATCH('Step 2-12'!$AH1140,'Step 2-12'!$R:$R,0))</f>
        <v>SMBs</v>
      </c>
      <c r="AS1140" s="23" t="str">
        <f>INDEX('Step 2-12'!$AA:$AA,MATCH('Step 2-12'!$AH1140,'Step 2-12'!$R:$R,0))</f>
        <v>Pro</v>
      </c>
      <c r="AT1140" s="23" t="str">
        <f>INDEX('Step 2-12'!$AB:$AB,MATCH('Step 2-12'!$AH1140,'Step 2-12'!$R:$R,0))</f>
        <v>Monthly</v>
      </c>
      <c r="AU1140" s="23" t="str">
        <f>INDEX($J$20:$J$1603,MATCH($AH1140,$B$20:$B$1603,0))</f>
        <v/>
      </c>
    </row>
    <row r="1141" spans="1:47" x14ac:dyDescent="0.25">
      <c r="A1141" t="s">
        <v>1271</v>
      </c>
      <c r="B1141" t="s">
        <v>1272</v>
      </c>
      <c r="C1141" t="s">
        <v>17</v>
      </c>
      <c r="D1141" t="s">
        <v>51</v>
      </c>
      <c r="E1141" s="1">
        <v>45338</v>
      </c>
      <c r="F1141" s="1">
        <v>45658</v>
      </c>
      <c r="G1141" t="s">
        <v>19</v>
      </c>
      <c r="H1141">
        <v>50</v>
      </c>
      <c r="I1141" s="23" t="str">
        <f>IF(AND(E1141&lt;=EOMONTH('Step 1'!$C$7,0),F1141&gt;='Step 1'!$C$7),"Yes","No")</f>
        <v>No</v>
      </c>
      <c r="J1141" s="23" t="str">
        <f>IF(I1141="Yes",IF(COUNTIFS($B$21:$B1141,B1141,$I$21:$I1141,"Yes")=1,"Yes",""),"")</f>
        <v/>
      </c>
      <c r="K1141" s="23" t="str">
        <f>IF(J1141="Yes",IF(COUNTIFS($B:$B,B1141,$F:$F,"&gt;="&amp;'Step 1'!$C$8)&gt;0,"Retained","Churned"),"")</f>
        <v/>
      </c>
      <c r="L1141" s="24">
        <f>_xlfn.MINIFS($E:$E,$B:$B,B1141)</f>
        <v>45338</v>
      </c>
      <c r="M1141" s="24" t="str">
        <f>INDEX($C:$C,MATCH($L1141,$E:$E,0))</f>
        <v>Pro</v>
      </c>
      <c r="N1141" s="24" t="str">
        <f>INDEX($D:$D,MATCH($L1141,$E:$E,0))</f>
        <v>Monthly</v>
      </c>
      <c r="O1141" s="23" t="str">
        <f>INDEX('Step 2-12'!$W:$W,MATCH('Step 2-12'!$B1141,'Step 2-12'!$R:$R,0))</f>
        <v>Education</v>
      </c>
      <c r="P1141" s="23" t="str">
        <f>INDEX('Step 2-12'!$Z:$Z,MATCH('Step 2-12'!$B1141,'Step 2-12'!$R:$R,0))</f>
        <v>Content</v>
      </c>
      <c r="AG1141" t="s">
        <v>2933</v>
      </c>
      <c r="AH1141" t="s">
        <v>1207</v>
      </c>
      <c r="AI1141" t="s">
        <v>1218</v>
      </c>
      <c r="AJ1141" s="1">
        <v>44989</v>
      </c>
      <c r="AK1141" t="s">
        <v>17</v>
      </c>
      <c r="AL1141" t="s">
        <v>18</v>
      </c>
      <c r="AM1141">
        <v>75</v>
      </c>
      <c r="AN1141">
        <v>60</v>
      </c>
      <c r="AO1141" s="24" t="str">
        <f>INDEX('Step 2-12'!$Z:$Z,MATCH('Step 2-12'!$AH1141,'Step 2-12'!$R:$R,0))</f>
        <v>Affiliate</v>
      </c>
      <c r="AP1141" s="24" t="str">
        <f>INDEX('Step 2-12'!$V:$V,MATCH('Step 2-12'!$AH1141,'Step 2-12'!$R:$R,0))</f>
        <v>North America</v>
      </c>
      <c r="AQ1141" s="24" t="str">
        <f>INDEX('Step 2-12'!$W:$W,MATCH('Step 2-12'!$AH1141,'Step 2-12'!$R:$R,0))</f>
        <v>Education</v>
      </c>
      <c r="AR1141" s="24" t="str">
        <f>INDEX('Step 2-12'!$X:$X,MATCH('Step 2-12'!$AH1141,'Step 2-12'!$R:$R,0))</f>
        <v>SMBs</v>
      </c>
      <c r="AS1141" s="23" t="str">
        <f>INDEX('Step 2-12'!$AA:$AA,MATCH('Step 2-12'!$AH1141,'Step 2-12'!$R:$R,0))</f>
        <v>Pro</v>
      </c>
      <c r="AT1141" s="23" t="str">
        <f>INDEX('Step 2-12'!$AB:$AB,MATCH('Step 2-12'!$AH1141,'Step 2-12'!$R:$R,0))</f>
        <v>Monthly</v>
      </c>
      <c r="AU1141" s="23" t="str">
        <f>INDEX($J$20:$J$1603,MATCH($AH1141,$B$20:$B$1603,0))</f>
        <v/>
      </c>
    </row>
    <row r="1142" spans="1:47" x14ac:dyDescent="0.25">
      <c r="A1142" t="s">
        <v>1273</v>
      </c>
      <c r="B1142" t="s">
        <v>1274</v>
      </c>
      <c r="C1142" t="s">
        <v>86</v>
      </c>
      <c r="D1142" t="s">
        <v>18</v>
      </c>
      <c r="E1142" s="1">
        <v>45461</v>
      </c>
      <c r="F1142" s="1">
        <v>45491</v>
      </c>
      <c r="G1142" t="s">
        <v>19</v>
      </c>
      <c r="H1142">
        <v>315</v>
      </c>
      <c r="I1142" s="23" t="str">
        <f>IF(AND(E1142&lt;=EOMONTH('Step 1'!$C$7,0),F1142&gt;='Step 1'!$C$7),"Yes","No")</f>
        <v>No</v>
      </c>
      <c r="J1142" s="23" t="str">
        <f>IF(I1142="Yes",IF(COUNTIFS($B$21:$B1142,B1142,$I$21:$I1142,"Yes")=1,"Yes",""),"")</f>
        <v/>
      </c>
      <c r="K1142" s="23" t="str">
        <f>IF(J1142="Yes",IF(COUNTIFS($B:$B,B1142,$F:$F,"&gt;="&amp;'Step 1'!$C$8)&gt;0,"Retained","Churned"),"")</f>
        <v/>
      </c>
      <c r="L1142" s="24">
        <f>_xlfn.MINIFS($E:$E,$B:$B,B1142)</f>
        <v>45461</v>
      </c>
      <c r="M1142" s="24" t="str">
        <f>INDEX($C:$C,MATCH($L1142,$E:$E,0))</f>
        <v>Enterprise</v>
      </c>
      <c r="N1142" s="24" t="str">
        <f>INDEX($D:$D,MATCH($L1142,$E:$E,0))</f>
        <v>Monthly</v>
      </c>
      <c r="O1142" s="23" t="str">
        <f>INDEX('Step 2-12'!$W:$W,MATCH('Step 2-12'!$B1142,'Step 2-12'!$R:$R,0))</f>
        <v>Tech</v>
      </c>
      <c r="P1142" s="23" t="str">
        <f>INDEX('Step 2-12'!$Z:$Z,MATCH('Step 2-12'!$B1142,'Step 2-12'!$R:$R,0))</f>
        <v>Email</v>
      </c>
      <c r="AG1142" t="s">
        <v>2934</v>
      </c>
      <c r="AH1142" t="s">
        <v>1207</v>
      </c>
      <c r="AI1142" t="s">
        <v>1219</v>
      </c>
      <c r="AJ1142" s="1">
        <v>44992</v>
      </c>
      <c r="AK1142" t="s">
        <v>17</v>
      </c>
      <c r="AL1142" t="s">
        <v>18</v>
      </c>
      <c r="AM1142">
        <v>75</v>
      </c>
      <c r="AN1142">
        <v>60</v>
      </c>
      <c r="AO1142" s="24" t="str">
        <f>INDEX('Step 2-12'!$Z:$Z,MATCH('Step 2-12'!$AH1142,'Step 2-12'!$R:$R,0))</f>
        <v>Affiliate</v>
      </c>
      <c r="AP1142" s="24" t="str">
        <f>INDEX('Step 2-12'!$V:$V,MATCH('Step 2-12'!$AH1142,'Step 2-12'!$R:$R,0))</f>
        <v>North America</v>
      </c>
      <c r="AQ1142" s="24" t="str">
        <f>INDEX('Step 2-12'!$W:$W,MATCH('Step 2-12'!$AH1142,'Step 2-12'!$R:$R,0))</f>
        <v>Education</v>
      </c>
      <c r="AR1142" s="24" t="str">
        <f>INDEX('Step 2-12'!$X:$X,MATCH('Step 2-12'!$AH1142,'Step 2-12'!$R:$R,0))</f>
        <v>SMBs</v>
      </c>
      <c r="AS1142" s="23" t="str">
        <f>INDEX('Step 2-12'!$AA:$AA,MATCH('Step 2-12'!$AH1142,'Step 2-12'!$R:$R,0))</f>
        <v>Pro</v>
      </c>
      <c r="AT1142" s="23" t="str">
        <f>INDEX('Step 2-12'!$AB:$AB,MATCH('Step 2-12'!$AH1142,'Step 2-12'!$R:$R,0))</f>
        <v>Monthly</v>
      </c>
      <c r="AU1142" s="23" t="str">
        <f>INDEX($J$20:$J$1603,MATCH($AH1142,$B$20:$B$1603,0))</f>
        <v/>
      </c>
    </row>
    <row r="1143" spans="1:47" x14ac:dyDescent="0.25">
      <c r="A1143" t="s">
        <v>1275</v>
      </c>
      <c r="B1143" t="s">
        <v>1274</v>
      </c>
      <c r="C1143" t="s">
        <v>86</v>
      </c>
      <c r="D1143" t="s">
        <v>18</v>
      </c>
      <c r="E1143" s="1">
        <v>45492</v>
      </c>
      <c r="F1143" s="1">
        <v>45522</v>
      </c>
      <c r="G1143" t="s">
        <v>19</v>
      </c>
      <c r="H1143">
        <v>315</v>
      </c>
      <c r="I1143" s="23" t="str">
        <f>IF(AND(E1143&lt;=EOMONTH('Step 1'!$C$7,0),F1143&gt;='Step 1'!$C$7),"Yes","No")</f>
        <v>No</v>
      </c>
      <c r="J1143" s="23" t="str">
        <f>IF(I1143="Yes",IF(COUNTIFS($B$21:$B1143,B1143,$I$21:$I1143,"Yes")=1,"Yes",""),"")</f>
        <v/>
      </c>
      <c r="K1143" s="23" t="str">
        <f>IF(J1143="Yes",IF(COUNTIFS($B:$B,B1143,$F:$F,"&gt;="&amp;'Step 1'!$C$8)&gt;0,"Retained","Churned"),"")</f>
        <v/>
      </c>
      <c r="L1143" s="24">
        <f>_xlfn.MINIFS($E:$E,$B:$B,B1143)</f>
        <v>45461</v>
      </c>
      <c r="M1143" s="24" t="str">
        <f>INDEX($C:$C,MATCH($L1143,$E:$E,0))</f>
        <v>Enterprise</v>
      </c>
      <c r="N1143" s="24" t="str">
        <f>INDEX($D:$D,MATCH($L1143,$E:$E,0))</f>
        <v>Monthly</v>
      </c>
      <c r="O1143" s="23" t="str">
        <f>INDEX('Step 2-12'!$W:$W,MATCH('Step 2-12'!$B1143,'Step 2-12'!$R:$R,0))</f>
        <v>Tech</v>
      </c>
      <c r="P1143" s="23" t="str">
        <f>INDEX('Step 2-12'!$Z:$Z,MATCH('Step 2-12'!$B1143,'Step 2-12'!$R:$R,0))</f>
        <v>Email</v>
      </c>
      <c r="AG1143" t="s">
        <v>2935</v>
      </c>
      <c r="AH1143" t="s">
        <v>1207</v>
      </c>
      <c r="AI1143" t="s">
        <v>1220</v>
      </c>
      <c r="AJ1143" s="1">
        <v>45023</v>
      </c>
      <c r="AK1143" t="s">
        <v>17</v>
      </c>
      <c r="AL1143" t="s">
        <v>18</v>
      </c>
      <c r="AM1143">
        <v>75</v>
      </c>
      <c r="AN1143">
        <v>60</v>
      </c>
      <c r="AO1143" s="24" t="str">
        <f>INDEX('Step 2-12'!$Z:$Z,MATCH('Step 2-12'!$AH1143,'Step 2-12'!$R:$R,0))</f>
        <v>Affiliate</v>
      </c>
      <c r="AP1143" s="24" t="str">
        <f>INDEX('Step 2-12'!$V:$V,MATCH('Step 2-12'!$AH1143,'Step 2-12'!$R:$R,0))</f>
        <v>North America</v>
      </c>
      <c r="AQ1143" s="24" t="str">
        <f>INDEX('Step 2-12'!$W:$W,MATCH('Step 2-12'!$AH1143,'Step 2-12'!$R:$R,0))</f>
        <v>Education</v>
      </c>
      <c r="AR1143" s="24" t="str">
        <f>INDEX('Step 2-12'!$X:$X,MATCH('Step 2-12'!$AH1143,'Step 2-12'!$R:$R,0))</f>
        <v>SMBs</v>
      </c>
      <c r="AS1143" s="23" t="str">
        <f>INDEX('Step 2-12'!$AA:$AA,MATCH('Step 2-12'!$AH1143,'Step 2-12'!$R:$R,0))</f>
        <v>Pro</v>
      </c>
      <c r="AT1143" s="23" t="str">
        <f>INDEX('Step 2-12'!$AB:$AB,MATCH('Step 2-12'!$AH1143,'Step 2-12'!$R:$R,0))</f>
        <v>Monthly</v>
      </c>
      <c r="AU1143" s="23" t="str">
        <f>INDEX($J$20:$J$1603,MATCH($AH1143,$B$20:$B$1603,0))</f>
        <v/>
      </c>
    </row>
    <row r="1144" spans="1:47" x14ac:dyDescent="0.25">
      <c r="A1144" t="s">
        <v>1276</v>
      </c>
      <c r="B1144" t="s">
        <v>1274</v>
      </c>
      <c r="C1144" t="s">
        <v>86</v>
      </c>
      <c r="D1144" t="s">
        <v>18</v>
      </c>
      <c r="E1144" s="1">
        <v>45523</v>
      </c>
      <c r="F1144" s="1">
        <v>45553</v>
      </c>
      <c r="G1144" t="s">
        <v>19</v>
      </c>
      <c r="H1144">
        <v>315</v>
      </c>
      <c r="I1144" s="23" t="str">
        <f>IF(AND(E1144&lt;=EOMONTH('Step 1'!$C$7,0),F1144&gt;='Step 1'!$C$7),"Yes","No")</f>
        <v>No</v>
      </c>
      <c r="J1144" s="23" t="str">
        <f>IF(I1144="Yes",IF(COUNTIFS($B$21:$B1144,B1144,$I$21:$I1144,"Yes")=1,"Yes",""),"")</f>
        <v/>
      </c>
      <c r="K1144" s="23" t="str">
        <f>IF(J1144="Yes",IF(COUNTIFS($B:$B,B1144,$F:$F,"&gt;="&amp;'Step 1'!$C$8)&gt;0,"Retained","Churned"),"")</f>
        <v/>
      </c>
      <c r="L1144" s="24">
        <f>_xlfn.MINIFS($E:$E,$B:$B,B1144)</f>
        <v>45461</v>
      </c>
      <c r="M1144" s="24" t="str">
        <f>INDEX($C:$C,MATCH($L1144,$E:$E,0))</f>
        <v>Enterprise</v>
      </c>
      <c r="N1144" s="24" t="str">
        <f>INDEX($D:$D,MATCH($L1144,$E:$E,0))</f>
        <v>Monthly</v>
      </c>
      <c r="O1144" s="23" t="str">
        <f>INDEX('Step 2-12'!$W:$W,MATCH('Step 2-12'!$B1144,'Step 2-12'!$R:$R,0))</f>
        <v>Tech</v>
      </c>
      <c r="P1144" s="23" t="str">
        <f>INDEX('Step 2-12'!$Z:$Z,MATCH('Step 2-12'!$B1144,'Step 2-12'!$R:$R,0))</f>
        <v>Email</v>
      </c>
      <c r="AG1144" t="s">
        <v>2936</v>
      </c>
      <c r="AH1144" t="s">
        <v>1207</v>
      </c>
      <c r="AI1144" t="s">
        <v>1220</v>
      </c>
      <c r="AJ1144" s="1">
        <v>45053</v>
      </c>
      <c r="AK1144" t="s">
        <v>17</v>
      </c>
      <c r="AL1144" t="s">
        <v>18</v>
      </c>
      <c r="AM1144">
        <v>75</v>
      </c>
      <c r="AN1144">
        <v>60</v>
      </c>
      <c r="AO1144" s="24" t="str">
        <f>INDEX('Step 2-12'!$Z:$Z,MATCH('Step 2-12'!$AH1144,'Step 2-12'!$R:$R,0))</f>
        <v>Affiliate</v>
      </c>
      <c r="AP1144" s="24" t="str">
        <f>INDEX('Step 2-12'!$V:$V,MATCH('Step 2-12'!$AH1144,'Step 2-12'!$R:$R,0))</f>
        <v>North America</v>
      </c>
      <c r="AQ1144" s="24" t="str">
        <f>INDEX('Step 2-12'!$W:$W,MATCH('Step 2-12'!$AH1144,'Step 2-12'!$R:$R,0))</f>
        <v>Education</v>
      </c>
      <c r="AR1144" s="24" t="str">
        <f>INDEX('Step 2-12'!$X:$X,MATCH('Step 2-12'!$AH1144,'Step 2-12'!$R:$R,0))</f>
        <v>SMBs</v>
      </c>
      <c r="AS1144" s="23" t="str">
        <f>INDEX('Step 2-12'!$AA:$AA,MATCH('Step 2-12'!$AH1144,'Step 2-12'!$R:$R,0))</f>
        <v>Pro</v>
      </c>
      <c r="AT1144" s="23" t="str">
        <f>INDEX('Step 2-12'!$AB:$AB,MATCH('Step 2-12'!$AH1144,'Step 2-12'!$R:$R,0))</f>
        <v>Monthly</v>
      </c>
      <c r="AU1144" s="23" t="str">
        <f>INDEX($J$20:$J$1603,MATCH($AH1144,$B$20:$B$1603,0))</f>
        <v/>
      </c>
    </row>
    <row r="1145" spans="1:47" x14ac:dyDescent="0.25">
      <c r="A1145" t="s">
        <v>1277</v>
      </c>
      <c r="B1145" t="s">
        <v>1274</v>
      </c>
      <c r="C1145" t="s">
        <v>86</v>
      </c>
      <c r="D1145" t="s">
        <v>18</v>
      </c>
      <c r="E1145" s="1">
        <v>45554</v>
      </c>
      <c r="F1145" s="1">
        <v>45584</v>
      </c>
      <c r="G1145" t="s">
        <v>55</v>
      </c>
      <c r="H1145">
        <v>315</v>
      </c>
      <c r="I1145" s="23" t="str">
        <f>IF(AND(E1145&lt;=EOMONTH('Step 1'!$C$7,0),F1145&gt;='Step 1'!$C$7),"Yes","No")</f>
        <v>No</v>
      </c>
      <c r="J1145" s="23" t="str">
        <f>IF(I1145="Yes",IF(COUNTIFS($B$21:$B1145,B1145,$I$21:$I1145,"Yes")=1,"Yes",""),"")</f>
        <v/>
      </c>
      <c r="K1145" s="23" t="str">
        <f>IF(J1145="Yes",IF(COUNTIFS($B:$B,B1145,$F:$F,"&gt;="&amp;'Step 1'!$C$8)&gt;0,"Retained","Churned"),"")</f>
        <v/>
      </c>
      <c r="L1145" s="24">
        <f>_xlfn.MINIFS($E:$E,$B:$B,B1145)</f>
        <v>45461</v>
      </c>
      <c r="M1145" s="24" t="str">
        <f>INDEX($C:$C,MATCH($L1145,$E:$E,0))</f>
        <v>Enterprise</v>
      </c>
      <c r="N1145" s="24" t="str">
        <f>INDEX($D:$D,MATCH($L1145,$E:$E,0))</f>
        <v>Monthly</v>
      </c>
      <c r="O1145" s="23" t="str">
        <f>INDEX('Step 2-12'!$W:$W,MATCH('Step 2-12'!$B1145,'Step 2-12'!$R:$R,0))</f>
        <v>Tech</v>
      </c>
      <c r="P1145" s="23" t="str">
        <f>INDEX('Step 2-12'!$Z:$Z,MATCH('Step 2-12'!$B1145,'Step 2-12'!$R:$R,0))</f>
        <v>Email</v>
      </c>
      <c r="AG1145" t="s">
        <v>2937</v>
      </c>
      <c r="AH1145" t="s">
        <v>1207</v>
      </c>
      <c r="AI1145" t="s">
        <v>1221</v>
      </c>
      <c r="AJ1145" s="1">
        <v>45054</v>
      </c>
      <c r="AK1145" t="s">
        <v>17</v>
      </c>
      <c r="AL1145" t="s">
        <v>18</v>
      </c>
      <c r="AM1145">
        <v>75</v>
      </c>
      <c r="AN1145">
        <v>60</v>
      </c>
      <c r="AO1145" s="24" t="str">
        <f>INDEX('Step 2-12'!$Z:$Z,MATCH('Step 2-12'!$AH1145,'Step 2-12'!$R:$R,0))</f>
        <v>Affiliate</v>
      </c>
      <c r="AP1145" s="24" t="str">
        <f>INDEX('Step 2-12'!$V:$V,MATCH('Step 2-12'!$AH1145,'Step 2-12'!$R:$R,0))</f>
        <v>North America</v>
      </c>
      <c r="AQ1145" s="24" t="str">
        <f>INDEX('Step 2-12'!$W:$W,MATCH('Step 2-12'!$AH1145,'Step 2-12'!$R:$R,0))</f>
        <v>Education</v>
      </c>
      <c r="AR1145" s="24" t="str">
        <f>INDEX('Step 2-12'!$X:$X,MATCH('Step 2-12'!$AH1145,'Step 2-12'!$R:$R,0))</f>
        <v>SMBs</v>
      </c>
      <c r="AS1145" s="23" t="str">
        <f>INDEX('Step 2-12'!$AA:$AA,MATCH('Step 2-12'!$AH1145,'Step 2-12'!$R:$R,0))</f>
        <v>Pro</v>
      </c>
      <c r="AT1145" s="23" t="str">
        <f>INDEX('Step 2-12'!$AB:$AB,MATCH('Step 2-12'!$AH1145,'Step 2-12'!$R:$R,0))</f>
        <v>Monthly</v>
      </c>
      <c r="AU1145" s="23" t="str">
        <f>INDEX($J$20:$J$1603,MATCH($AH1145,$B$20:$B$1603,0))</f>
        <v/>
      </c>
    </row>
    <row r="1146" spans="1:47" x14ac:dyDescent="0.25">
      <c r="A1146" t="s">
        <v>1278</v>
      </c>
      <c r="B1146" t="s">
        <v>1274</v>
      </c>
      <c r="C1146" t="s">
        <v>50</v>
      </c>
      <c r="D1146" t="s">
        <v>18</v>
      </c>
      <c r="E1146" s="1">
        <v>45585</v>
      </c>
      <c r="F1146" s="1">
        <v>45615</v>
      </c>
      <c r="G1146" t="s">
        <v>19</v>
      </c>
      <c r="H1146">
        <v>135</v>
      </c>
      <c r="I1146" s="23" t="str">
        <f>IF(AND(E1146&lt;=EOMONTH('Step 1'!$C$7,0),F1146&gt;='Step 1'!$C$7),"Yes","No")</f>
        <v>No</v>
      </c>
      <c r="J1146" s="23" t="str">
        <f>IF(I1146="Yes",IF(COUNTIFS($B$21:$B1146,B1146,$I$21:$I1146,"Yes")=1,"Yes",""),"")</f>
        <v/>
      </c>
      <c r="K1146" s="23" t="str">
        <f>IF(J1146="Yes",IF(COUNTIFS($B:$B,B1146,$F:$F,"&gt;="&amp;'Step 1'!$C$8)&gt;0,"Retained","Churned"),"")</f>
        <v/>
      </c>
      <c r="L1146" s="24">
        <f>_xlfn.MINIFS($E:$E,$B:$B,B1146)</f>
        <v>45461</v>
      </c>
      <c r="M1146" s="24" t="str">
        <f>INDEX($C:$C,MATCH($L1146,$E:$E,0))</f>
        <v>Enterprise</v>
      </c>
      <c r="N1146" s="24" t="str">
        <f>INDEX($D:$D,MATCH($L1146,$E:$E,0))</f>
        <v>Monthly</v>
      </c>
      <c r="O1146" s="23" t="str">
        <f>INDEX('Step 2-12'!$W:$W,MATCH('Step 2-12'!$B1146,'Step 2-12'!$R:$R,0))</f>
        <v>Tech</v>
      </c>
      <c r="P1146" s="23" t="str">
        <f>INDEX('Step 2-12'!$Z:$Z,MATCH('Step 2-12'!$B1146,'Step 2-12'!$R:$R,0))</f>
        <v>Email</v>
      </c>
      <c r="AG1146" t="s">
        <v>2938</v>
      </c>
      <c r="AH1146" t="s">
        <v>1207</v>
      </c>
      <c r="AI1146" t="s">
        <v>1222</v>
      </c>
      <c r="AJ1146" s="1">
        <v>45085</v>
      </c>
      <c r="AK1146" t="s">
        <v>17</v>
      </c>
      <c r="AL1146" t="s">
        <v>18</v>
      </c>
      <c r="AM1146">
        <v>75</v>
      </c>
      <c r="AN1146">
        <v>60</v>
      </c>
      <c r="AO1146" s="24" t="str">
        <f>INDEX('Step 2-12'!$Z:$Z,MATCH('Step 2-12'!$AH1146,'Step 2-12'!$R:$R,0))</f>
        <v>Affiliate</v>
      </c>
      <c r="AP1146" s="24" t="str">
        <f>INDEX('Step 2-12'!$V:$V,MATCH('Step 2-12'!$AH1146,'Step 2-12'!$R:$R,0))</f>
        <v>North America</v>
      </c>
      <c r="AQ1146" s="24" t="str">
        <f>INDEX('Step 2-12'!$W:$W,MATCH('Step 2-12'!$AH1146,'Step 2-12'!$R:$R,0))</f>
        <v>Education</v>
      </c>
      <c r="AR1146" s="24" t="str">
        <f>INDEX('Step 2-12'!$X:$X,MATCH('Step 2-12'!$AH1146,'Step 2-12'!$R:$R,0))</f>
        <v>SMBs</v>
      </c>
      <c r="AS1146" s="23" t="str">
        <f>INDEX('Step 2-12'!$AA:$AA,MATCH('Step 2-12'!$AH1146,'Step 2-12'!$R:$R,0))</f>
        <v>Pro</v>
      </c>
      <c r="AT1146" s="23" t="str">
        <f>INDEX('Step 2-12'!$AB:$AB,MATCH('Step 2-12'!$AH1146,'Step 2-12'!$R:$R,0))</f>
        <v>Monthly</v>
      </c>
      <c r="AU1146" s="23" t="str">
        <f>INDEX($J$20:$J$1603,MATCH($AH1146,$B$20:$B$1603,0))</f>
        <v/>
      </c>
    </row>
    <row r="1147" spans="1:47" x14ac:dyDescent="0.25">
      <c r="A1147" t="s">
        <v>1279</v>
      </c>
      <c r="B1147" t="s">
        <v>1274</v>
      </c>
      <c r="C1147" t="s">
        <v>50</v>
      </c>
      <c r="D1147" t="s">
        <v>18</v>
      </c>
      <c r="E1147" s="1">
        <v>45616</v>
      </c>
      <c r="F1147" s="1">
        <v>45646</v>
      </c>
      <c r="G1147" t="s">
        <v>19</v>
      </c>
      <c r="H1147">
        <v>135</v>
      </c>
      <c r="I1147" s="23" t="str">
        <f>IF(AND(E1147&lt;=EOMONTH('Step 1'!$C$7,0),F1147&gt;='Step 1'!$C$7),"Yes","No")</f>
        <v>No</v>
      </c>
      <c r="J1147" s="23" t="str">
        <f>IF(I1147="Yes",IF(COUNTIFS($B$21:$B1147,B1147,$I$21:$I1147,"Yes")=1,"Yes",""),"")</f>
        <v/>
      </c>
      <c r="K1147" s="23" t="str">
        <f>IF(J1147="Yes",IF(COUNTIFS($B:$B,B1147,$F:$F,"&gt;="&amp;'Step 1'!$C$8)&gt;0,"Retained","Churned"),"")</f>
        <v/>
      </c>
      <c r="L1147" s="24">
        <f>_xlfn.MINIFS($E:$E,$B:$B,B1147)</f>
        <v>45461</v>
      </c>
      <c r="M1147" s="24" t="str">
        <f>INDEX($C:$C,MATCH($L1147,$E:$E,0))</f>
        <v>Enterprise</v>
      </c>
      <c r="N1147" s="24" t="str">
        <f>INDEX($D:$D,MATCH($L1147,$E:$E,0))</f>
        <v>Monthly</v>
      </c>
      <c r="O1147" s="23" t="str">
        <f>INDEX('Step 2-12'!$W:$W,MATCH('Step 2-12'!$B1147,'Step 2-12'!$R:$R,0))</f>
        <v>Tech</v>
      </c>
      <c r="P1147" s="23" t="str">
        <f>INDEX('Step 2-12'!$Z:$Z,MATCH('Step 2-12'!$B1147,'Step 2-12'!$R:$R,0))</f>
        <v>Email</v>
      </c>
      <c r="AG1147" t="s">
        <v>2939</v>
      </c>
      <c r="AH1147" t="s">
        <v>1207</v>
      </c>
      <c r="AI1147" t="s">
        <v>1222</v>
      </c>
      <c r="AJ1147" s="1">
        <v>45115</v>
      </c>
      <c r="AK1147" t="s">
        <v>17</v>
      </c>
      <c r="AL1147" t="s">
        <v>18</v>
      </c>
      <c r="AM1147">
        <v>75</v>
      </c>
      <c r="AN1147">
        <v>60</v>
      </c>
      <c r="AO1147" s="24" t="str">
        <f>INDEX('Step 2-12'!$Z:$Z,MATCH('Step 2-12'!$AH1147,'Step 2-12'!$R:$R,0))</f>
        <v>Affiliate</v>
      </c>
      <c r="AP1147" s="24" t="str">
        <f>INDEX('Step 2-12'!$V:$V,MATCH('Step 2-12'!$AH1147,'Step 2-12'!$R:$R,0))</f>
        <v>North America</v>
      </c>
      <c r="AQ1147" s="24" t="str">
        <f>INDEX('Step 2-12'!$W:$W,MATCH('Step 2-12'!$AH1147,'Step 2-12'!$R:$R,0))</f>
        <v>Education</v>
      </c>
      <c r="AR1147" s="24" t="str">
        <f>INDEX('Step 2-12'!$X:$X,MATCH('Step 2-12'!$AH1147,'Step 2-12'!$R:$R,0))</f>
        <v>SMBs</v>
      </c>
      <c r="AS1147" s="23" t="str">
        <f>INDEX('Step 2-12'!$AA:$AA,MATCH('Step 2-12'!$AH1147,'Step 2-12'!$R:$R,0))</f>
        <v>Pro</v>
      </c>
      <c r="AT1147" s="23" t="str">
        <f>INDEX('Step 2-12'!$AB:$AB,MATCH('Step 2-12'!$AH1147,'Step 2-12'!$R:$R,0))</f>
        <v>Monthly</v>
      </c>
      <c r="AU1147" s="23" t="str">
        <f>INDEX($J$20:$J$1603,MATCH($AH1147,$B$20:$B$1603,0))</f>
        <v/>
      </c>
    </row>
    <row r="1148" spans="1:47" x14ac:dyDescent="0.25">
      <c r="A1148" t="s">
        <v>1280</v>
      </c>
      <c r="B1148" t="s">
        <v>1274</v>
      </c>
      <c r="C1148" t="s">
        <v>50</v>
      </c>
      <c r="D1148" t="s">
        <v>18</v>
      </c>
      <c r="E1148" s="1">
        <v>45647</v>
      </c>
      <c r="F1148" s="1">
        <v>45658</v>
      </c>
      <c r="G1148" t="s">
        <v>19</v>
      </c>
      <c r="H1148">
        <v>135</v>
      </c>
      <c r="I1148" s="23" t="str">
        <f>IF(AND(E1148&lt;=EOMONTH('Step 1'!$C$7,0),F1148&gt;='Step 1'!$C$7),"Yes","No")</f>
        <v>No</v>
      </c>
      <c r="J1148" s="23" t="str">
        <f>IF(I1148="Yes",IF(COUNTIFS($B$21:$B1148,B1148,$I$21:$I1148,"Yes")=1,"Yes",""),"")</f>
        <v/>
      </c>
      <c r="K1148" s="23" t="str">
        <f>IF(J1148="Yes",IF(COUNTIFS($B:$B,B1148,$F:$F,"&gt;="&amp;'Step 1'!$C$8)&gt;0,"Retained","Churned"),"")</f>
        <v/>
      </c>
      <c r="L1148" s="24">
        <f>_xlfn.MINIFS($E:$E,$B:$B,B1148)</f>
        <v>45461</v>
      </c>
      <c r="M1148" s="24" t="str">
        <f>INDEX($C:$C,MATCH($L1148,$E:$E,0))</f>
        <v>Enterprise</v>
      </c>
      <c r="N1148" s="24" t="str">
        <f>INDEX($D:$D,MATCH($L1148,$E:$E,0))</f>
        <v>Monthly</v>
      </c>
      <c r="O1148" s="23" t="str">
        <f>INDEX('Step 2-12'!$W:$W,MATCH('Step 2-12'!$B1148,'Step 2-12'!$R:$R,0))</f>
        <v>Tech</v>
      </c>
      <c r="P1148" s="23" t="str">
        <f>INDEX('Step 2-12'!$Z:$Z,MATCH('Step 2-12'!$B1148,'Step 2-12'!$R:$R,0))</f>
        <v>Email</v>
      </c>
      <c r="AG1148" t="s">
        <v>2940</v>
      </c>
      <c r="AH1148" t="s">
        <v>1207</v>
      </c>
      <c r="AI1148" t="s">
        <v>1223</v>
      </c>
      <c r="AJ1148" s="1">
        <v>45116</v>
      </c>
      <c r="AK1148" t="s">
        <v>17</v>
      </c>
      <c r="AL1148" t="s">
        <v>18</v>
      </c>
      <c r="AM1148">
        <v>75</v>
      </c>
      <c r="AN1148">
        <v>60</v>
      </c>
      <c r="AO1148" s="24" t="str">
        <f>INDEX('Step 2-12'!$Z:$Z,MATCH('Step 2-12'!$AH1148,'Step 2-12'!$R:$R,0))</f>
        <v>Affiliate</v>
      </c>
      <c r="AP1148" s="24" t="str">
        <f>INDEX('Step 2-12'!$V:$V,MATCH('Step 2-12'!$AH1148,'Step 2-12'!$R:$R,0))</f>
        <v>North America</v>
      </c>
      <c r="AQ1148" s="24" t="str">
        <f>INDEX('Step 2-12'!$W:$W,MATCH('Step 2-12'!$AH1148,'Step 2-12'!$R:$R,0))</f>
        <v>Education</v>
      </c>
      <c r="AR1148" s="24" t="str">
        <f>INDEX('Step 2-12'!$X:$X,MATCH('Step 2-12'!$AH1148,'Step 2-12'!$R:$R,0))</f>
        <v>SMBs</v>
      </c>
      <c r="AS1148" s="23" t="str">
        <f>INDEX('Step 2-12'!$AA:$AA,MATCH('Step 2-12'!$AH1148,'Step 2-12'!$R:$R,0))</f>
        <v>Pro</v>
      </c>
      <c r="AT1148" s="23" t="str">
        <f>INDEX('Step 2-12'!$AB:$AB,MATCH('Step 2-12'!$AH1148,'Step 2-12'!$R:$R,0))</f>
        <v>Monthly</v>
      </c>
      <c r="AU1148" s="23" t="str">
        <f>INDEX($J$20:$J$1603,MATCH($AH1148,$B$20:$B$1603,0))</f>
        <v/>
      </c>
    </row>
    <row r="1149" spans="1:47" x14ac:dyDescent="0.25">
      <c r="A1149" t="s">
        <v>1281</v>
      </c>
      <c r="B1149" t="s">
        <v>1282</v>
      </c>
      <c r="C1149" t="s">
        <v>17</v>
      </c>
      <c r="D1149" t="s">
        <v>18</v>
      </c>
      <c r="E1149" s="1">
        <v>45647</v>
      </c>
      <c r="F1149" s="1">
        <v>45658</v>
      </c>
      <c r="G1149" t="s">
        <v>19</v>
      </c>
      <c r="H1149">
        <v>75</v>
      </c>
      <c r="I1149" s="23" t="str">
        <f>IF(AND(E1149&lt;=EOMONTH('Step 1'!$C$7,0),F1149&gt;='Step 1'!$C$7),"Yes","No")</f>
        <v>No</v>
      </c>
      <c r="J1149" s="23" t="str">
        <f>IF(I1149="Yes",IF(COUNTIFS($B$21:$B1149,B1149,$I$21:$I1149,"Yes")=1,"Yes",""),"")</f>
        <v/>
      </c>
      <c r="K1149" s="23" t="str">
        <f>IF(J1149="Yes",IF(COUNTIFS($B:$B,B1149,$F:$F,"&gt;="&amp;'Step 1'!$C$8)&gt;0,"Retained","Churned"),"")</f>
        <v/>
      </c>
      <c r="L1149" s="24">
        <f>_xlfn.MINIFS($E:$E,$B:$B,B1149)</f>
        <v>45647</v>
      </c>
      <c r="M1149" s="24" t="str">
        <f>INDEX($C:$C,MATCH($L1149,$E:$E,0))</f>
        <v>Pro</v>
      </c>
      <c r="N1149" s="24" t="str">
        <f>INDEX($D:$D,MATCH($L1149,$E:$E,0))</f>
        <v>Monthly</v>
      </c>
      <c r="O1149" s="23" t="str">
        <f>INDEX('Step 2-12'!$W:$W,MATCH('Step 2-12'!$B1149,'Step 2-12'!$R:$R,0))</f>
        <v>Education</v>
      </c>
      <c r="P1149" s="23" t="str">
        <f>INDEX('Step 2-12'!$Z:$Z,MATCH('Step 2-12'!$B1149,'Step 2-12'!$R:$R,0))</f>
        <v>Social Media</v>
      </c>
      <c r="AG1149" t="s">
        <v>2941</v>
      </c>
      <c r="AH1149" t="s">
        <v>1207</v>
      </c>
      <c r="AI1149" t="s">
        <v>1224</v>
      </c>
      <c r="AJ1149" s="1">
        <v>45147</v>
      </c>
      <c r="AK1149" t="s">
        <v>17</v>
      </c>
      <c r="AL1149" t="s">
        <v>18</v>
      </c>
      <c r="AM1149">
        <v>75</v>
      </c>
      <c r="AN1149">
        <v>60</v>
      </c>
      <c r="AO1149" s="24" t="str">
        <f>INDEX('Step 2-12'!$Z:$Z,MATCH('Step 2-12'!$AH1149,'Step 2-12'!$R:$R,0))</f>
        <v>Affiliate</v>
      </c>
      <c r="AP1149" s="24" t="str">
        <f>INDEX('Step 2-12'!$V:$V,MATCH('Step 2-12'!$AH1149,'Step 2-12'!$R:$R,0))</f>
        <v>North America</v>
      </c>
      <c r="AQ1149" s="24" t="str">
        <f>INDEX('Step 2-12'!$W:$W,MATCH('Step 2-12'!$AH1149,'Step 2-12'!$R:$R,0))</f>
        <v>Education</v>
      </c>
      <c r="AR1149" s="24" t="str">
        <f>INDEX('Step 2-12'!$X:$X,MATCH('Step 2-12'!$AH1149,'Step 2-12'!$R:$R,0))</f>
        <v>SMBs</v>
      </c>
      <c r="AS1149" s="23" t="str">
        <f>INDEX('Step 2-12'!$AA:$AA,MATCH('Step 2-12'!$AH1149,'Step 2-12'!$R:$R,0))</f>
        <v>Pro</v>
      </c>
      <c r="AT1149" s="23" t="str">
        <f>INDEX('Step 2-12'!$AB:$AB,MATCH('Step 2-12'!$AH1149,'Step 2-12'!$R:$R,0))</f>
        <v>Monthly</v>
      </c>
      <c r="AU1149" s="23" t="str">
        <f>INDEX($J$20:$J$1603,MATCH($AH1149,$B$20:$B$1603,0))</f>
        <v/>
      </c>
    </row>
    <row r="1150" spans="1:47" x14ac:dyDescent="0.25">
      <c r="A1150" t="s">
        <v>1283</v>
      </c>
      <c r="B1150" t="s">
        <v>1284</v>
      </c>
      <c r="C1150" t="s">
        <v>17</v>
      </c>
      <c r="D1150" t="s">
        <v>51</v>
      </c>
      <c r="E1150" s="1">
        <v>44718</v>
      </c>
      <c r="F1150" s="1">
        <v>45083</v>
      </c>
      <c r="G1150" t="s">
        <v>19</v>
      </c>
      <c r="H1150">
        <v>50</v>
      </c>
      <c r="I1150" s="23" t="str">
        <f>IF(AND(E1150&lt;=EOMONTH('Step 1'!$C$7,0),F1150&gt;='Step 1'!$C$7),"Yes","No")</f>
        <v>Yes</v>
      </c>
      <c r="J1150" s="23" t="str">
        <f>IF(I1150="Yes",IF(COUNTIFS($B$21:$B1150,B1150,$I$21:$I1150,"Yes")=1,"Yes",""),"")</f>
        <v>Yes</v>
      </c>
      <c r="K1150" s="23" t="str">
        <f>IF(J1150="Yes",IF(COUNTIFS($B:$B,B1150,$F:$F,"&gt;="&amp;'Step 1'!$C$8)&gt;0,"Retained","Churned"),"")</f>
        <v>Retained</v>
      </c>
      <c r="L1150" s="24">
        <f>_xlfn.MINIFS($E:$E,$B:$B,B1150)</f>
        <v>44718</v>
      </c>
      <c r="M1150" s="24" t="str">
        <f>INDEX($C:$C,MATCH($L1150,$E:$E,0))</f>
        <v>Basic</v>
      </c>
      <c r="N1150" s="24" t="str">
        <f>INDEX($D:$D,MATCH($L1150,$E:$E,0))</f>
        <v>Monthly</v>
      </c>
      <c r="O1150" s="23" t="str">
        <f>INDEX('Step 2-12'!$W:$W,MATCH('Step 2-12'!$B1150,'Step 2-12'!$R:$R,0))</f>
        <v>Retail</v>
      </c>
      <c r="P1150" s="23" t="str">
        <f>INDEX('Step 2-12'!$Z:$Z,MATCH('Step 2-12'!$B1150,'Step 2-12'!$R:$R,0))</f>
        <v>Paid Search</v>
      </c>
      <c r="AG1150" t="s">
        <v>2942</v>
      </c>
      <c r="AH1150" t="s">
        <v>1207</v>
      </c>
      <c r="AI1150" t="s">
        <v>1225</v>
      </c>
      <c r="AJ1150" s="1">
        <v>45178</v>
      </c>
      <c r="AK1150" t="s">
        <v>17</v>
      </c>
      <c r="AL1150" t="s">
        <v>18</v>
      </c>
      <c r="AM1150">
        <v>75</v>
      </c>
      <c r="AN1150">
        <v>60</v>
      </c>
      <c r="AO1150" s="24" t="str">
        <f>INDEX('Step 2-12'!$Z:$Z,MATCH('Step 2-12'!$AH1150,'Step 2-12'!$R:$R,0))</f>
        <v>Affiliate</v>
      </c>
      <c r="AP1150" s="24" t="str">
        <f>INDEX('Step 2-12'!$V:$V,MATCH('Step 2-12'!$AH1150,'Step 2-12'!$R:$R,0))</f>
        <v>North America</v>
      </c>
      <c r="AQ1150" s="24" t="str">
        <f>INDEX('Step 2-12'!$W:$W,MATCH('Step 2-12'!$AH1150,'Step 2-12'!$R:$R,0))</f>
        <v>Education</v>
      </c>
      <c r="AR1150" s="24" t="str">
        <f>INDEX('Step 2-12'!$X:$X,MATCH('Step 2-12'!$AH1150,'Step 2-12'!$R:$R,0))</f>
        <v>SMBs</v>
      </c>
      <c r="AS1150" s="23" t="str">
        <f>INDEX('Step 2-12'!$AA:$AA,MATCH('Step 2-12'!$AH1150,'Step 2-12'!$R:$R,0))</f>
        <v>Pro</v>
      </c>
      <c r="AT1150" s="23" t="str">
        <f>INDEX('Step 2-12'!$AB:$AB,MATCH('Step 2-12'!$AH1150,'Step 2-12'!$R:$R,0))</f>
        <v>Monthly</v>
      </c>
      <c r="AU1150" s="23" t="str">
        <f>INDEX($J$20:$J$1603,MATCH($AH1150,$B$20:$B$1603,0))</f>
        <v/>
      </c>
    </row>
    <row r="1151" spans="1:47" x14ac:dyDescent="0.25">
      <c r="A1151" t="s">
        <v>1285</v>
      </c>
      <c r="B1151" t="s">
        <v>1284</v>
      </c>
      <c r="C1151" t="s">
        <v>17</v>
      </c>
      <c r="D1151" t="s">
        <v>51</v>
      </c>
      <c r="E1151" s="1">
        <v>45084</v>
      </c>
      <c r="F1151" s="1">
        <v>45449</v>
      </c>
      <c r="G1151" t="s">
        <v>19</v>
      </c>
      <c r="H1151">
        <v>50</v>
      </c>
      <c r="I1151" s="23" t="str">
        <f>IF(AND(E1151&lt;=EOMONTH('Step 1'!$C$7,0),F1151&gt;='Step 1'!$C$7),"Yes","No")</f>
        <v>No</v>
      </c>
      <c r="J1151" s="23" t="str">
        <f>IF(I1151="Yes",IF(COUNTIFS($B$21:$B1151,B1151,$I$21:$I1151,"Yes")=1,"Yes",""),"")</f>
        <v/>
      </c>
      <c r="K1151" s="23" t="str">
        <f>IF(J1151="Yes",IF(COUNTIFS($B:$B,B1151,$F:$F,"&gt;="&amp;'Step 1'!$C$8)&gt;0,"Retained","Churned"),"")</f>
        <v/>
      </c>
      <c r="L1151" s="24">
        <f>_xlfn.MINIFS($E:$E,$B:$B,B1151)</f>
        <v>44718</v>
      </c>
      <c r="M1151" s="24" t="str">
        <f>INDEX($C:$C,MATCH($L1151,$E:$E,0))</f>
        <v>Basic</v>
      </c>
      <c r="N1151" s="24" t="str">
        <f>INDEX($D:$D,MATCH($L1151,$E:$E,0))</f>
        <v>Monthly</v>
      </c>
      <c r="O1151" s="23" t="str">
        <f>INDEX('Step 2-12'!$W:$W,MATCH('Step 2-12'!$B1151,'Step 2-12'!$R:$R,0))</f>
        <v>Retail</v>
      </c>
      <c r="P1151" s="23" t="str">
        <f>INDEX('Step 2-12'!$Z:$Z,MATCH('Step 2-12'!$B1151,'Step 2-12'!$R:$R,0))</f>
        <v>Paid Search</v>
      </c>
      <c r="AG1151" t="s">
        <v>2943</v>
      </c>
      <c r="AH1151" t="s">
        <v>1207</v>
      </c>
      <c r="AI1151" t="s">
        <v>1225</v>
      </c>
      <c r="AJ1151" s="1">
        <v>45208</v>
      </c>
      <c r="AK1151" t="s">
        <v>17</v>
      </c>
      <c r="AL1151" t="s">
        <v>18</v>
      </c>
      <c r="AM1151">
        <v>75</v>
      </c>
      <c r="AN1151">
        <v>60</v>
      </c>
      <c r="AO1151" s="24" t="str">
        <f>INDEX('Step 2-12'!$Z:$Z,MATCH('Step 2-12'!$AH1151,'Step 2-12'!$R:$R,0))</f>
        <v>Affiliate</v>
      </c>
      <c r="AP1151" s="24" t="str">
        <f>INDEX('Step 2-12'!$V:$V,MATCH('Step 2-12'!$AH1151,'Step 2-12'!$R:$R,0))</f>
        <v>North America</v>
      </c>
      <c r="AQ1151" s="24" t="str">
        <f>INDEX('Step 2-12'!$W:$W,MATCH('Step 2-12'!$AH1151,'Step 2-12'!$R:$R,0))</f>
        <v>Education</v>
      </c>
      <c r="AR1151" s="24" t="str">
        <f>INDEX('Step 2-12'!$X:$X,MATCH('Step 2-12'!$AH1151,'Step 2-12'!$R:$R,0))</f>
        <v>SMBs</v>
      </c>
      <c r="AS1151" s="23" t="str">
        <f>INDEX('Step 2-12'!$AA:$AA,MATCH('Step 2-12'!$AH1151,'Step 2-12'!$R:$R,0))</f>
        <v>Pro</v>
      </c>
      <c r="AT1151" s="23" t="str">
        <f>INDEX('Step 2-12'!$AB:$AB,MATCH('Step 2-12'!$AH1151,'Step 2-12'!$R:$R,0))</f>
        <v>Monthly</v>
      </c>
      <c r="AU1151" s="23" t="str">
        <f>INDEX($J$20:$J$1603,MATCH($AH1151,$B$20:$B$1603,0))</f>
        <v/>
      </c>
    </row>
    <row r="1152" spans="1:47" x14ac:dyDescent="0.25">
      <c r="A1152" t="s">
        <v>1286</v>
      </c>
      <c r="B1152" t="s">
        <v>1284</v>
      </c>
      <c r="C1152" t="s">
        <v>17</v>
      </c>
      <c r="D1152" t="s">
        <v>51</v>
      </c>
      <c r="E1152" s="1">
        <v>45450</v>
      </c>
      <c r="F1152" s="1">
        <v>45658</v>
      </c>
      <c r="G1152" t="s">
        <v>19</v>
      </c>
      <c r="H1152">
        <v>50</v>
      </c>
      <c r="I1152" s="23" t="str">
        <f>IF(AND(E1152&lt;=EOMONTH('Step 1'!$C$7,0),F1152&gt;='Step 1'!$C$7),"Yes","No")</f>
        <v>No</v>
      </c>
      <c r="J1152" s="23" t="str">
        <f>IF(I1152="Yes",IF(COUNTIFS($B$21:$B1152,B1152,$I$21:$I1152,"Yes")=1,"Yes",""),"")</f>
        <v/>
      </c>
      <c r="K1152" s="23" t="str">
        <f>IF(J1152="Yes",IF(COUNTIFS($B:$B,B1152,$F:$F,"&gt;="&amp;'Step 1'!$C$8)&gt;0,"Retained","Churned"),"")</f>
        <v/>
      </c>
      <c r="L1152" s="24">
        <f>_xlfn.MINIFS($E:$E,$B:$B,B1152)</f>
        <v>44718</v>
      </c>
      <c r="M1152" s="24" t="str">
        <f>INDEX($C:$C,MATCH($L1152,$E:$E,0))</f>
        <v>Basic</v>
      </c>
      <c r="N1152" s="24" t="str">
        <f>INDEX($D:$D,MATCH($L1152,$E:$E,0))</f>
        <v>Monthly</v>
      </c>
      <c r="O1152" s="23" t="str">
        <f>INDEX('Step 2-12'!$W:$W,MATCH('Step 2-12'!$B1152,'Step 2-12'!$R:$R,0))</f>
        <v>Retail</v>
      </c>
      <c r="P1152" s="23" t="str">
        <f>INDEX('Step 2-12'!$Z:$Z,MATCH('Step 2-12'!$B1152,'Step 2-12'!$R:$R,0))</f>
        <v>Paid Search</v>
      </c>
      <c r="AG1152" t="s">
        <v>2944</v>
      </c>
      <c r="AH1152" t="s">
        <v>1207</v>
      </c>
      <c r="AI1152" t="s">
        <v>1226</v>
      </c>
      <c r="AJ1152" s="1">
        <v>45209</v>
      </c>
      <c r="AK1152" t="s">
        <v>17</v>
      </c>
      <c r="AL1152" t="s">
        <v>18</v>
      </c>
      <c r="AM1152">
        <v>75</v>
      </c>
      <c r="AN1152">
        <v>60</v>
      </c>
      <c r="AO1152" s="24" t="str">
        <f>INDEX('Step 2-12'!$Z:$Z,MATCH('Step 2-12'!$AH1152,'Step 2-12'!$R:$R,0))</f>
        <v>Affiliate</v>
      </c>
      <c r="AP1152" s="24" t="str">
        <f>INDEX('Step 2-12'!$V:$V,MATCH('Step 2-12'!$AH1152,'Step 2-12'!$R:$R,0))</f>
        <v>North America</v>
      </c>
      <c r="AQ1152" s="24" t="str">
        <f>INDEX('Step 2-12'!$W:$W,MATCH('Step 2-12'!$AH1152,'Step 2-12'!$R:$R,0))</f>
        <v>Education</v>
      </c>
      <c r="AR1152" s="24" t="str">
        <f>INDEX('Step 2-12'!$X:$X,MATCH('Step 2-12'!$AH1152,'Step 2-12'!$R:$R,0))</f>
        <v>SMBs</v>
      </c>
      <c r="AS1152" s="23" t="str">
        <f>INDEX('Step 2-12'!$AA:$AA,MATCH('Step 2-12'!$AH1152,'Step 2-12'!$R:$R,0))</f>
        <v>Pro</v>
      </c>
      <c r="AT1152" s="23" t="str">
        <f>INDEX('Step 2-12'!$AB:$AB,MATCH('Step 2-12'!$AH1152,'Step 2-12'!$R:$R,0))</f>
        <v>Monthly</v>
      </c>
      <c r="AU1152" s="23" t="str">
        <f>INDEX($J$20:$J$1603,MATCH($AH1152,$B$20:$B$1603,0))</f>
        <v/>
      </c>
    </row>
    <row r="1153" spans="1:47" x14ac:dyDescent="0.25">
      <c r="A1153" t="s">
        <v>1287</v>
      </c>
      <c r="B1153" t="s">
        <v>1288</v>
      </c>
      <c r="C1153" t="s">
        <v>17</v>
      </c>
      <c r="D1153" t="s">
        <v>18</v>
      </c>
      <c r="E1153" s="1">
        <v>44659</v>
      </c>
      <c r="F1153" s="1">
        <v>44689</v>
      </c>
      <c r="G1153" t="s">
        <v>19</v>
      </c>
      <c r="H1153">
        <v>75</v>
      </c>
      <c r="I1153" s="23" t="str">
        <f>IF(AND(E1153&lt;=EOMONTH('Step 1'!$C$7,0),F1153&gt;='Step 1'!$C$7),"Yes","No")</f>
        <v>No</v>
      </c>
      <c r="J1153" s="23" t="str">
        <f>IF(I1153="Yes",IF(COUNTIFS($B$21:$B1153,B1153,$I$21:$I1153,"Yes")=1,"Yes",""),"")</f>
        <v/>
      </c>
      <c r="K1153" s="23" t="str">
        <f>IF(J1153="Yes",IF(COUNTIFS($B:$B,B1153,$F:$F,"&gt;="&amp;'Step 1'!$C$8)&gt;0,"Retained","Churned"),"")</f>
        <v/>
      </c>
      <c r="L1153" s="24">
        <f>_xlfn.MINIFS($E:$E,$B:$B,B1153)</f>
        <v>44659</v>
      </c>
      <c r="M1153" s="24" t="str">
        <f>INDEX($C:$C,MATCH($L1153,$E:$E,0))</f>
        <v>Basic</v>
      </c>
      <c r="N1153" s="24" t="str">
        <f>INDEX($D:$D,MATCH($L1153,$E:$E,0))</f>
        <v>Monthly</v>
      </c>
      <c r="O1153" s="23" t="str">
        <f>INDEX('Step 2-12'!$W:$W,MATCH('Step 2-12'!$B1153,'Step 2-12'!$R:$R,0))</f>
        <v>Education</v>
      </c>
      <c r="P1153" s="23" t="str">
        <f>INDEX('Step 2-12'!$Z:$Z,MATCH('Step 2-12'!$B1153,'Step 2-12'!$R:$R,0))</f>
        <v>Social Media</v>
      </c>
      <c r="AG1153" t="s">
        <v>2945</v>
      </c>
      <c r="AH1153" t="s">
        <v>1327</v>
      </c>
      <c r="AI1153" t="s">
        <v>1326</v>
      </c>
      <c r="AJ1153" s="1">
        <v>45388</v>
      </c>
      <c r="AK1153" t="s">
        <v>50</v>
      </c>
      <c r="AL1153" t="s">
        <v>18</v>
      </c>
      <c r="AM1153">
        <v>135</v>
      </c>
      <c r="AN1153">
        <v>110.7</v>
      </c>
      <c r="AO1153" s="24" t="str">
        <f>INDEX('Step 2-12'!$Z:$Z,MATCH('Step 2-12'!$AH1153,'Step 2-12'!$R:$R,0))</f>
        <v>Paid Search</v>
      </c>
      <c r="AP1153" s="24" t="str">
        <f>INDEX('Step 2-12'!$V:$V,MATCH('Step 2-12'!$AH1153,'Step 2-12'!$R:$R,0))</f>
        <v>Europe</v>
      </c>
      <c r="AQ1153" s="24" t="str">
        <f>INDEX('Step 2-12'!$W:$W,MATCH('Step 2-12'!$AH1153,'Step 2-12'!$R:$R,0))</f>
        <v>Tech</v>
      </c>
      <c r="AR1153" s="24" t="str">
        <f>INDEX('Step 2-12'!$X:$X,MATCH('Step 2-12'!$AH1153,'Step 2-12'!$R:$R,0))</f>
        <v>Mid-Market</v>
      </c>
      <c r="AS1153" s="23" t="str">
        <f>INDEX('Step 2-12'!$AA:$AA,MATCH('Step 2-12'!$AH1153,'Step 2-12'!$R:$R,0))</f>
        <v>Basic</v>
      </c>
      <c r="AT1153" s="23" t="str">
        <f>INDEX('Step 2-12'!$AB:$AB,MATCH('Step 2-12'!$AH1153,'Step 2-12'!$R:$R,0))</f>
        <v>Monthly</v>
      </c>
      <c r="AU1153" s="23" t="str">
        <f>INDEX($J$20:$J$1603,MATCH($AH1153,$B$20:$B$1603,0))</f>
        <v/>
      </c>
    </row>
    <row r="1154" spans="1:47" x14ac:dyDescent="0.25">
      <c r="A1154" t="s">
        <v>1289</v>
      </c>
      <c r="B1154" t="s">
        <v>1288</v>
      </c>
      <c r="C1154" t="s">
        <v>17</v>
      </c>
      <c r="D1154" t="s">
        <v>18</v>
      </c>
      <c r="E1154" s="1">
        <v>44690</v>
      </c>
      <c r="F1154" s="1">
        <v>44720</v>
      </c>
      <c r="G1154" t="s">
        <v>19</v>
      </c>
      <c r="H1154">
        <v>75</v>
      </c>
      <c r="I1154" s="23" t="str">
        <f>IF(AND(E1154&lt;=EOMONTH('Step 1'!$C$7,0),F1154&gt;='Step 1'!$C$7),"Yes","No")</f>
        <v>No</v>
      </c>
      <c r="J1154" s="23" t="str">
        <f>IF(I1154="Yes",IF(COUNTIFS($B$21:$B1154,B1154,$I$21:$I1154,"Yes")=1,"Yes",""),"")</f>
        <v/>
      </c>
      <c r="K1154" s="23" t="str">
        <f>IF(J1154="Yes",IF(COUNTIFS($B:$B,B1154,$F:$F,"&gt;="&amp;'Step 1'!$C$8)&gt;0,"Retained","Churned"),"")</f>
        <v/>
      </c>
      <c r="L1154" s="24">
        <f>_xlfn.MINIFS($E:$E,$B:$B,B1154)</f>
        <v>44659</v>
      </c>
      <c r="M1154" s="24" t="str">
        <f>INDEX($C:$C,MATCH($L1154,$E:$E,0))</f>
        <v>Basic</v>
      </c>
      <c r="N1154" s="24" t="str">
        <f>INDEX($D:$D,MATCH($L1154,$E:$E,0))</f>
        <v>Monthly</v>
      </c>
      <c r="O1154" s="23" t="str">
        <f>INDEX('Step 2-12'!$W:$W,MATCH('Step 2-12'!$B1154,'Step 2-12'!$R:$R,0))</f>
        <v>Education</v>
      </c>
      <c r="P1154" s="23" t="str">
        <f>INDEX('Step 2-12'!$Z:$Z,MATCH('Step 2-12'!$B1154,'Step 2-12'!$R:$R,0))</f>
        <v>Social Media</v>
      </c>
      <c r="AG1154" t="s">
        <v>2946</v>
      </c>
      <c r="AH1154" t="s">
        <v>1327</v>
      </c>
      <c r="AI1154" t="s">
        <v>1326</v>
      </c>
      <c r="AJ1154" s="1">
        <v>45418</v>
      </c>
      <c r="AK1154" t="s">
        <v>50</v>
      </c>
      <c r="AL1154" t="s">
        <v>18</v>
      </c>
      <c r="AM1154">
        <v>135</v>
      </c>
      <c r="AN1154">
        <v>110.7</v>
      </c>
      <c r="AO1154" s="24" t="str">
        <f>INDEX('Step 2-12'!$Z:$Z,MATCH('Step 2-12'!$AH1154,'Step 2-12'!$R:$R,0))</f>
        <v>Paid Search</v>
      </c>
      <c r="AP1154" s="24" t="str">
        <f>INDEX('Step 2-12'!$V:$V,MATCH('Step 2-12'!$AH1154,'Step 2-12'!$R:$R,0))</f>
        <v>Europe</v>
      </c>
      <c r="AQ1154" s="24" t="str">
        <f>INDEX('Step 2-12'!$W:$W,MATCH('Step 2-12'!$AH1154,'Step 2-12'!$R:$R,0))</f>
        <v>Tech</v>
      </c>
      <c r="AR1154" s="24" t="str">
        <f>INDEX('Step 2-12'!$X:$X,MATCH('Step 2-12'!$AH1154,'Step 2-12'!$R:$R,0))</f>
        <v>Mid-Market</v>
      </c>
      <c r="AS1154" s="23" t="str">
        <f>INDEX('Step 2-12'!$AA:$AA,MATCH('Step 2-12'!$AH1154,'Step 2-12'!$R:$R,0))</f>
        <v>Basic</v>
      </c>
      <c r="AT1154" s="23" t="str">
        <f>INDEX('Step 2-12'!$AB:$AB,MATCH('Step 2-12'!$AH1154,'Step 2-12'!$R:$R,0))</f>
        <v>Monthly</v>
      </c>
      <c r="AU1154" s="23" t="str">
        <f>INDEX($J$20:$J$1603,MATCH($AH1154,$B$20:$B$1603,0))</f>
        <v/>
      </c>
    </row>
    <row r="1155" spans="1:47" x14ac:dyDescent="0.25">
      <c r="A1155" t="s">
        <v>1290</v>
      </c>
      <c r="B1155" t="s">
        <v>1288</v>
      </c>
      <c r="C1155" t="s">
        <v>17</v>
      </c>
      <c r="D1155" t="s">
        <v>18</v>
      </c>
      <c r="E1155" s="1">
        <v>44721</v>
      </c>
      <c r="F1155" s="1">
        <v>44751</v>
      </c>
      <c r="G1155" t="s">
        <v>19</v>
      </c>
      <c r="H1155">
        <v>75</v>
      </c>
      <c r="I1155" s="23" t="str">
        <f>IF(AND(E1155&lt;=EOMONTH('Step 1'!$C$7,0),F1155&gt;='Step 1'!$C$7),"Yes","No")</f>
        <v>No</v>
      </c>
      <c r="J1155" s="23" t="str">
        <f>IF(I1155="Yes",IF(COUNTIFS($B$21:$B1155,B1155,$I$21:$I1155,"Yes")=1,"Yes",""),"")</f>
        <v/>
      </c>
      <c r="K1155" s="23" t="str">
        <f>IF(J1155="Yes",IF(COUNTIFS($B:$B,B1155,$F:$F,"&gt;="&amp;'Step 1'!$C$8)&gt;0,"Retained","Churned"),"")</f>
        <v/>
      </c>
      <c r="L1155" s="24">
        <f>_xlfn.MINIFS($E:$E,$B:$B,B1155)</f>
        <v>44659</v>
      </c>
      <c r="M1155" s="24" t="str">
        <f>INDEX($C:$C,MATCH($L1155,$E:$E,0))</f>
        <v>Basic</v>
      </c>
      <c r="N1155" s="24" t="str">
        <f>INDEX($D:$D,MATCH($L1155,$E:$E,0))</f>
        <v>Monthly</v>
      </c>
      <c r="O1155" s="23" t="str">
        <f>INDEX('Step 2-12'!$W:$W,MATCH('Step 2-12'!$B1155,'Step 2-12'!$R:$R,0))</f>
        <v>Education</v>
      </c>
      <c r="P1155" s="23" t="str">
        <f>INDEX('Step 2-12'!$Z:$Z,MATCH('Step 2-12'!$B1155,'Step 2-12'!$R:$R,0))</f>
        <v>Social Media</v>
      </c>
      <c r="AG1155" t="s">
        <v>2947</v>
      </c>
      <c r="AH1155" t="s">
        <v>1327</v>
      </c>
      <c r="AI1155" t="s">
        <v>1328</v>
      </c>
      <c r="AJ1155" s="1">
        <v>45419</v>
      </c>
      <c r="AK1155" t="s">
        <v>50</v>
      </c>
      <c r="AL1155" t="s">
        <v>18</v>
      </c>
      <c r="AM1155">
        <v>135</v>
      </c>
      <c r="AN1155">
        <v>110.7</v>
      </c>
      <c r="AO1155" s="24" t="str">
        <f>INDEX('Step 2-12'!$Z:$Z,MATCH('Step 2-12'!$AH1155,'Step 2-12'!$R:$R,0))</f>
        <v>Paid Search</v>
      </c>
      <c r="AP1155" s="24" t="str">
        <f>INDEX('Step 2-12'!$V:$V,MATCH('Step 2-12'!$AH1155,'Step 2-12'!$R:$R,0))</f>
        <v>Europe</v>
      </c>
      <c r="AQ1155" s="24" t="str">
        <f>INDEX('Step 2-12'!$W:$W,MATCH('Step 2-12'!$AH1155,'Step 2-12'!$R:$R,0))</f>
        <v>Tech</v>
      </c>
      <c r="AR1155" s="24" t="str">
        <f>INDEX('Step 2-12'!$X:$X,MATCH('Step 2-12'!$AH1155,'Step 2-12'!$R:$R,0))</f>
        <v>Mid-Market</v>
      </c>
      <c r="AS1155" s="23" t="str">
        <f>INDEX('Step 2-12'!$AA:$AA,MATCH('Step 2-12'!$AH1155,'Step 2-12'!$R:$R,0))</f>
        <v>Basic</v>
      </c>
      <c r="AT1155" s="23" t="str">
        <f>INDEX('Step 2-12'!$AB:$AB,MATCH('Step 2-12'!$AH1155,'Step 2-12'!$R:$R,0))</f>
        <v>Monthly</v>
      </c>
      <c r="AU1155" s="23" t="str">
        <f>INDEX($J$20:$J$1603,MATCH($AH1155,$B$20:$B$1603,0))</f>
        <v/>
      </c>
    </row>
    <row r="1156" spans="1:47" x14ac:dyDescent="0.25">
      <c r="A1156" t="s">
        <v>1291</v>
      </c>
      <c r="B1156" t="s">
        <v>1288</v>
      </c>
      <c r="C1156" t="s">
        <v>17</v>
      </c>
      <c r="D1156" t="s">
        <v>18</v>
      </c>
      <c r="E1156" s="1">
        <v>44752</v>
      </c>
      <c r="F1156" s="1">
        <v>44782</v>
      </c>
      <c r="G1156" t="s">
        <v>19</v>
      </c>
      <c r="H1156">
        <v>75</v>
      </c>
      <c r="I1156" s="23" t="str">
        <f>IF(AND(E1156&lt;=EOMONTH('Step 1'!$C$7,0),F1156&gt;='Step 1'!$C$7),"Yes","No")</f>
        <v>No</v>
      </c>
      <c r="J1156" s="23" t="str">
        <f>IF(I1156="Yes",IF(COUNTIFS($B$21:$B1156,B1156,$I$21:$I1156,"Yes")=1,"Yes",""),"")</f>
        <v/>
      </c>
      <c r="K1156" s="23" t="str">
        <f>IF(J1156="Yes",IF(COUNTIFS($B:$B,B1156,$F:$F,"&gt;="&amp;'Step 1'!$C$8)&gt;0,"Retained","Churned"),"")</f>
        <v/>
      </c>
      <c r="L1156" s="24">
        <f>_xlfn.MINIFS($E:$E,$B:$B,B1156)</f>
        <v>44659</v>
      </c>
      <c r="M1156" s="24" t="str">
        <f>INDEX($C:$C,MATCH($L1156,$E:$E,0))</f>
        <v>Basic</v>
      </c>
      <c r="N1156" s="24" t="str">
        <f>INDEX($D:$D,MATCH($L1156,$E:$E,0))</f>
        <v>Monthly</v>
      </c>
      <c r="O1156" s="23" t="str">
        <f>INDEX('Step 2-12'!$W:$W,MATCH('Step 2-12'!$B1156,'Step 2-12'!$R:$R,0))</f>
        <v>Education</v>
      </c>
      <c r="P1156" s="23" t="str">
        <f>INDEX('Step 2-12'!$Z:$Z,MATCH('Step 2-12'!$B1156,'Step 2-12'!$R:$R,0))</f>
        <v>Social Media</v>
      </c>
      <c r="AG1156" t="s">
        <v>2948</v>
      </c>
      <c r="AH1156" t="s">
        <v>1327</v>
      </c>
      <c r="AI1156" t="s">
        <v>1329</v>
      </c>
      <c r="AJ1156" s="1">
        <v>45450</v>
      </c>
      <c r="AK1156" t="s">
        <v>50</v>
      </c>
      <c r="AL1156" t="s">
        <v>18</v>
      </c>
      <c r="AM1156">
        <v>135</v>
      </c>
      <c r="AN1156">
        <v>110.7</v>
      </c>
      <c r="AO1156" s="24" t="str">
        <f>INDEX('Step 2-12'!$Z:$Z,MATCH('Step 2-12'!$AH1156,'Step 2-12'!$R:$R,0))</f>
        <v>Paid Search</v>
      </c>
      <c r="AP1156" s="24" t="str">
        <f>INDEX('Step 2-12'!$V:$V,MATCH('Step 2-12'!$AH1156,'Step 2-12'!$R:$R,0))</f>
        <v>Europe</v>
      </c>
      <c r="AQ1156" s="24" t="str">
        <f>INDEX('Step 2-12'!$W:$W,MATCH('Step 2-12'!$AH1156,'Step 2-12'!$R:$R,0))</f>
        <v>Tech</v>
      </c>
      <c r="AR1156" s="24" t="str">
        <f>INDEX('Step 2-12'!$X:$X,MATCH('Step 2-12'!$AH1156,'Step 2-12'!$R:$R,0))</f>
        <v>Mid-Market</v>
      </c>
      <c r="AS1156" s="23" t="str">
        <f>INDEX('Step 2-12'!$AA:$AA,MATCH('Step 2-12'!$AH1156,'Step 2-12'!$R:$R,0))</f>
        <v>Basic</v>
      </c>
      <c r="AT1156" s="23" t="str">
        <f>INDEX('Step 2-12'!$AB:$AB,MATCH('Step 2-12'!$AH1156,'Step 2-12'!$R:$R,0))</f>
        <v>Monthly</v>
      </c>
      <c r="AU1156" s="23" t="str">
        <f>INDEX($J$20:$J$1603,MATCH($AH1156,$B$20:$B$1603,0))</f>
        <v/>
      </c>
    </row>
    <row r="1157" spans="1:47" x14ac:dyDescent="0.25">
      <c r="A1157" t="s">
        <v>1292</v>
      </c>
      <c r="B1157" t="s">
        <v>1288</v>
      </c>
      <c r="C1157" t="s">
        <v>17</v>
      </c>
      <c r="D1157" t="s">
        <v>18</v>
      </c>
      <c r="E1157" s="1">
        <v>44783</v>
      </c>
      <c r="F1157" s="1">
        <v>44813</v>
      </c>
      <c r="G1157" t="s">
        <v>19</v>
      </c>
      <c r="H1157">
        <v>75</v>
      </c>
      <c r="I1157" s="23" t="str">
        <f>IF(AND(E1157&lt;=EOMONTH('Step 1'!$C$7,0),F1157&gt;='Step 1'!$C$7),"Yes","No")</f>
        <v>No</v>
      </c>
      <c r="J1157" s="23" t="str">
        <f>IF(I1157="Yes",IF(COUNTIFS($B$21:$B1157,B1157,$I$21:$I1157,"Yes")=1,"Yes",""),"")</f>
        <v/>
      </c>
      <c r="K1157" s="23" t="str">
        <f>IF(J1157="Yes",IF(COUNTIFS($B:$B,B1157,$F:$F,"&gt;="&amp;'Step 1'!$C$8)&gt;0,"Retained","Churned"),"")</f>
        <v/>
      </c>
      <c r="L1157" s="24">
        <f>_xlfn.MINIFS($E:$E,$B:$B,B1157)</f>
        <v>44659</v>
      </c>
      <c r="M1157" s="24" t="str">
        <f>INDEX($C:$C,MATCH($L1157,$E:$E,0))</f>
        <v>Basic</v>
      </c>
      <c r="N1157" s="24" t="str">
        <f>INDEX($D:$D,MATCH($L1157,$E:$E,0))</f>
        <v>Monthly</v>
      </c>
      <c r="O1157" s="23" t="str">
        <f>INDEX('Step 2-12'!$W:$W,MATCH('Step 2-12'!$B1157,'Step 2-12'!$R:$R,0))</f>
        <v>Education</v>
      </c>
      <c r="P1157" s="23" t="str">
        <f>INDEX('Step 2-12'!$Z:$Z,MATCH('Step 2-12'!$B1157,'Step 2-12'!$R:$R,0))</f>
        <v>Social Media</v>
      </c>
      <c r="AG1157" t="s">
        <v>2949</v>
      </c>
      <c r="AH1157" t="s">
        <v>1327</v>
      </c>
      <c r="AI1157" t="s">
        <v>1329</v>
      </c>
      <c r="AJ1157" s="1">
        <v>45480</v>
      </c>
      <c r="AK1157" t="s">
        <v>50</v>
      </c>
      <c r="AL1157" t="s">
        <v>18</v>
      </c>
      <c r="AM1157">
        <v>135</v>
      </c>
      <c r="AN1157">
        <v>110.7</v>
      </c>
      <c r="AO1157" s="24" t="str">
        <f>INDEX('Step 2-12'!$Z:$Z,MATCH('Step 2-12'!$AH1157,'Step 2-12'!$R:$R,0))</f>
        <v>Paid Search</v>
      </c>
      <c r="AP1157" s="24" t="str">
        <f>INDEX('Step 2-12'!$V:$V,MATCH('Step 2-12'!$AH1157,'Step 2-12'!$R:$R,0))</f>
        <v>Europe</v>
      </c>
      <c r="AQ1157" s="24" t="str">
        <f>INDEX('Step 2-12'!$W:$W,MATCH('Step 2-12'!$AH1157,'Step 2-12'!$R:$R,0))</f>
        <v>Tech</v>
      </c>
      <c r="AR1157" s="24" t="str">
        <f>INDEX('Step 2-12'!$X:$X,MATCH('Step 2-12'!$AH1157,'Step 2-12'!$R:$R,0))</f>
        <v>Mid-Market</v>
      </c>
      <c r="AS1157" s="23" t="str">
        <f>INDEX('Step 2-12'!$AA:$AA,MATCH('Step 2-12'!$AH1157,'Step 2-12'!$R:$R,0))</f>
        <v>Basic</v>
      </c>
      <c r="AT1157" s="23" t="str">
        <f>INDEX('Step 2-12'!$AB:$AB,MATCH('Step 2-12'!$AH1157,'Step 2-12'!$R:$R,0))</f>
        <v>Monthly</v>
      </c>
      <c r="AU1157" s="23" t="str">
        <f>INDEX($J$20:$J$1603,MATCH($AH1157,$B$20:$B$1603,0))</f>
        <v/>
      </c>
    </row>
    <row r="1158" spans="1:47" x14ac:dyDescent="0.25">
      <c r="A1158" t="s">
        <v>1293</v>
      </c>
      <c r="B1158" t="s">
        <v>1288</v>
      </c>
      <c r="C1158" t="s">
        <v>17</v>
      </c>
      <c r="D1158" t="s">
        <v>18</v>
      </c>
      <c r="E1158" s="1">
        <v>44814</v>
      </c>
      <c r="F1158" s="1">
        <v>44844</v>
      </c>
      <c r="G1158" t="s">
        <v>19</v>
      </c>
      <c r="H1158">
        <v>75</v>
      </c>
      <c r="I1158" s="23" t="str">
        <f>IF(AND(E1158&lt;=EOMONTH('Step 1'!$C$7,0),F1158&gt;='Step 1'!$C$7),"Yes","No")</f>
        <v>No</v>
      </c>
      <c r="J1158" s="23" t="str">
        <f>IF(I1158="Yes",IF(COUNTIFS($B$21:$B1158,B1158,$I$21:$I1158,"Yes")=1,"Yes",""),"")</f>
        <v/>
      </c>
      <c r="K1158" s="23" t="str">
        <f>IF(J1158="Yes",IF(COUNTIFS($B:$B,B1158,$F:$F,"&gt;="&amp;'Step 1'!$C$8)&gt;0,"Retained","Churned"),"")</f>
        <v/>
      </c>
      <c r="L1158" s="24">
        <f>_xlfn.MINIFS($E:$E,$B:$B,B1158)</f>
        <v>44659</v>
      </c>
      <c r="M1158" s="24" t="str">
        <f>INDEX($C:$C,MATCH($L1158,$E:$E,0))</f>
        <v>Basic</v>
      </c>
      <c r="N1158" s="24" t="str">
        <f>INDEX($D:$D,MATCH($L1158,$E:$E,0))</f>
        <v>Monthly</v>
      </c>
      <c r="O1158" s="23" t="str">
        <f>INDEX('Step 2-12'!$W:$W,MATCH('Step 2-12'!$B1158,'Step 2-12'!$R:$R,0))</f>
        <v>Education</v>
      </c>
      <c r="P1158" s="23" t="str">
        <f>INDEX('Step 2-12'!$Z:$Z,MATCH('Step 2-12'!$B1158,'Step 2-12'!$R:$R,0))</f>
        <v>Social Media</v>
      </c>
      <c r="AG1158" t="s">
        <v>2950</v>
      </c>
      <c r="AH1158" t="s">
        <v>1327</v>
      </c>
      <c r="AI1158" t="s">
        <v>1330</v>
      </c>
      <c r="AJ1158" s="1">
        <v>45481</v>
      </c>
      <c r="AK1158" t="s">
        <v>50</v>
      </c>
      <c r="AL1158" t="s">
        <v>18</v>
      </c>
      <c r="AM1158">
        <v>135</v>
      </c>
      <c r="AN1158">
        <v>110.7</v>
      </c>
      <c r="AO1158" s="24" t="str">
        <f>INDEX('Step 2-12'!$Z:$Z,MATCH('Step 2-12'!$AH1158,'Step 2-12'!$R:$R,0))</f>
        <v>Paid Search</v>
      </c>
      <c r="AP1158" s="24" t="str">
        <f>INDEX('Step 2-12'!$V:$V,MATCH('Step 2-12'!$AH1158,'Step 2-12'!$R:$R,0))</f>
        <v>Europe</v>
      </c>
      <c r="AQ1158" s="24" t="str">
        <f>INDEX('Step 2-12'!$W:$W,MATCH('Step 2-12'!$AH1158,'Step 2-12'!$R:$R,0))</f>
        <v>Tech</v>
      </c>
      <c r="AR1158" s="24" t="str">
        <f>INDEX('Step 2-12'!$X:$X,MATCH('Step 2-12'!$AH1158,'Step 2-12'!$R:$R,0))</f>
        <v>Mid-Market</v>
      </c>
      <c r="AS1158" s="23" t="str">
        <f>INDEX('Step 2-12'!$AA:$AA,MATCH('Step 2-12'!$AH1158,'Step 2-12'!$R:$R,0))</f>
        <v>Basic</v>
      </c>
      <c r="AT1158" s="23" t="str">
        <f>INDEX('Step 2-12'!$AB:$AB,MATCH('Step 2-12'!$AH1158,'Step 2-12'!$R:$R,0))</f>
        <v>Monthly</v>
      </c>
      <c r="AU1158" s="23" t="str">
        <f>INDEX($J$20:$J$1603,MATCH($AH1158,$B$20:$B$1603,0))</f>
        <v/>
      </c>
    </row>
    <row r="1159" spans="1:47" x14ac:dyDescent="0.25">
      <c r="A1159" t="s">
        <v>1294</v>
      </c>
      <c r="B1159" t="s">
        <v>1288</v>
      </c>
      <c r="C1159" t="s">
        <v>17</v>
      </c>
      <c r="D1159" t="s">
        <v>18</v>
      </c>
      <c r="E1159" s="1">
        <v>44845</v>
      </c>
      <c r="F1159" s="1">
        <v>44875</v>
      </c>
      <c r="G1159" t="s">
        <v>19</v>
      </c>
      <c r="H1159">
        <v>75</v>
      </c>
      <c r="I1159" s="23" t="str">
        <f>IF(AND(E1159&lt;=EOMONTH('Step 1'!$C$7,0),F1159&gt;='Step 1'!$C$7),"Yes","No")</f>
        <v>No</v>
      </c>
      <c r="J1159" s="23" t="str">
        <f>IF(I1159="Yes",IF(COUNTIFS($B$21:$B1159,B1159,$I$21:$I1159,"Yes")=1,"Yes",""),"")</f>
        <v/>
      </c>
      <c r="K1159" s="23" t="str">
        <f>IF(J1159="Yes",IF(COUNTIFS($B:$B,B1159,$F:$F,"&gt;="&amp;'Step 1'!$C$8)&gt;0,"Retained","Churned"),"")</f>
        <v/>
      </c>
      <c r="L1159" s="24">
        <f>_xlfn.MINIFS($E:$E,$B:$B,B1159)</f>
        <v>44659</v>
      </c>
      <c r="M1159" s="24" t="str">
        <f>INDEX($C:$C,MATCH($L1159,$E:$E,0))</f>
        <v>Basic</v>
      </c>
      <c r="N1159" s="24" t="str">
        <f>INDEX($D:$D,MATCH($L1159,$E:$E,0))</f>
        <v>Monthly</v>
      </c>
      <c r="O1159" s="23" t="str">
        <f>INDEX('Step 2-12'!$W:$W,MATCH('Step 2-12'!$B1159,'Step 2-12'!$R:$R,0))</f>
        <v>Education</v>
      </c>
      <c r="P1159" s="23" t="str">
        <f>INDEX('Step 2-12'!$Z:$Z,MATCH('Step 2-12'!$B1159,'Step 2-12'!$R:$R,0))</f>
        <v>Social Media</v>
      </c>
      <c r="AG1159" t="s">
        <v>2951</v>
      </c>
      <c r="AH1159" t="s">
        <v>1327</v>
      </c>
      <c r="AI1159" t="s">
        <v>1331</v>
      </c>
      <c r="AJ1159" s="1">
        <v>45512</v>
      </c>
      <c r="AK1159" t="s">
        <v>86</v>
      </c>
      <c r="AL1159" t="s">
        <v>18</v>
      </c>
      <c r="AM1159">
        <v>315</v>
      </c>
      <c r="AN1159">
        <v>267.75</v>
      </c>
      <c r="AO1159" s="24" t="str">
        <f>INDEX('Step 2-12'!$Z:$Z,MATCH('Step 2-12'!$AH1159,'Step 2-12'!$R:$R,0))</f>
        <v>Paid Search</v>
      </c>
      <c r="AP1159" s="24" t="str">
        <f>INDEX('Step 2-12'!$V:$V,MATCH('Step 2-12'!$AH1159,'Step 2-12'!$R:$R,0))</f>
        <v>Europe</v>
      </c>
      <c r="AQ1159" s="24" t="str">
        <f>INDEX('Step 2-12'!$W:$W,MATCH('Step 2-12'!$AH1159,'Step 2-12'!$R:$R,0))</f>
        <v>Tech</v>
      </c>
      <c r="AR1159" s="24" t="str">
        <f>INDEX('Step 2-12'!$X:$X,MATCH('Step 2-12'!$AH1159,'Step 2-12'!$R:$R,0))</f>
        <v>Mid-Market</v>
      </c>
      <c r="AS1159" s="23" t="str">
        <f>INDEX('Step 2-12'!$AA:$AA,MATCH('Step 2-12'!$AH1159,'Step 2-12'!$R:$R,0))</f>
        <v>Basic</v>
      </c>
      <c r="AT1159" s="23" t="str">
        <f>INDEX('Step 2-12'!$AB:$AB,MATCH('Step 2-12'!$AH1159,'Step 2-12'!$R:$R,0))</f>
        <v>Monthly</v>
      </c>
      <c r="AU1159" s="23" t="str">
        <f>INDEX($J$20:$J$1603,MATCH($AH1159,$B$20:$B$1603,0))</f>
        <v/>
      </c>
    </row>
    <row r="1160" spans="1:47" x14ac:dyDescent="0.25">
      <c r="A1160" t="s">
        <v>1295</v>
      </c>
      <c r="B1160" t="s">
        <v>1288</v>
      </c>
      <c r="C1160" t="s">
        <v>17</v>
      </c>
      <c r="D1160" t="s">
        <v>18</v>
      </c>
      <c r="E1160" s="1">
        <v>44876</v>
      </c>
      <c r="F1160" s="1">
        <v>44906</v>
      </c>
      <c r="G1160" t="s">
        <v>19</v>
      </c>
      <c r="H1160">
        <v>75</v>
      </c>
      <c r="I1160" s="23" t="str">
        <f>IF(AND(E1160&lt;=EOMONTH('Step 1'!$C$7,0),F1160&gt;='Step 1'!$C$7),"Yes","No")</f>
        <v>No</v>
      </c>
      <c r="J1160" s="23" t="str">
        <f>IF(I1160="Yes",IF(COUNTIFS($B$21:$B1160,B1160,$I$21:$I1160,"Yes")=1,"Yes",""),"")</f>
        <v/>
      </c>
      <c r="K1160" s="23" t="str">
        <f>IF(J1160="Yes",IF(COUNTIFS($B:$B,B1160,$F:$F,"&gt;="&amp;'Step 1'!$C$8)&gt;0,"Retained","Churned"),"")</f>
        <v/>
      </c>
      <c r="L1160" s="24">
        <f>_xlfn.MINIFS($E:$E,$B:$B,B1160)</f>
        <v>44659</v>
      </c>
      <c r="M1160" s="24" t="str">
        <f>INDEX($C:$C,MATCH($L1160,$E:$E,0))</f>
        <v>Basic</v>
      </c>
      <c r="N1160" s="24" t="str">
        <f>INDEX($D:$D,MATCH($L1160,$E:$E,0))</f>
        <v>Monthly</v>
      </c>
      <c r="O1160" s="23" t="str">
        <f>INDEX('Step 2-12'!$W:$W,MATCH('Step 2-12'!$B1160,'Step 2-12'!$R:$R,0))</f>
        <v>Education</v>
      </c>
      <c r="P1160" s="23" t="str">
        <f>INDEX('Step 2-12'!$Z:$Z,MATCH('Step 2-12'!$B1160,'Step 2-12'!$R:$R,0))</f>
        <v>Social Media</v>
      </c>
      <c r="AG1160" t="s">
        <v>2952</v>
      </c>
      <c r="AH1160" t="s">
        <v>1327</v>
      </c>
      <c r="AI1160" t="s">
        <v>1332</v>
      </c>
      <c r="AJ1160" s="1">
        <v>45543</v>
      </c>
      <c r="AK1160" t="s">
        <v>86</v>
      </c>
      <c r="AL1160" t="s">
        <v>18</v>
      </c>
      <c r="AM1160">
        <v>315</v>
      </c>
      <c r="AN1160">
        <v>267.75</v>
      </c>
      <c r="AO1160" s="24" t="str">
        <f>INDEX('Step 2-12'!$Z:$Z,MATCH('Step 2-12'!$AH1160,'Step 2-12'!$R:$R,0))</f>
        <v>Paid Search</v>
      </c>
      <c r="AP1160" s="24" t="str">
        <f>INDEX('Step 2-12'!$V:$V,MATCH('Step 2-12'!$AH1160,'Step 2-12'!$R:$R,0))</f>
        <v>Europe</v>
      </c>
      <c r="AQ1160" s="24" t="str">
        <f>INDEX('Step 2-12'!$W:$W,MATCH('Step 2-12'!$AH1160,'Step 2-12'!$R:$R,0))</f>
        <v>Tech</v>
      </c>
      <c r="AR1160" s="24" t="str">
        <f>INDEX('Step 2-12'!$X:$X,MATCH('Step 2-12'!$AH1160,'Step 2-12'!$R:$R,0))</f>
        <v>Mid-Market</v>
      </c>
      <c r="AS1160" s="23" t="str">
        <f>INDEX('Step 2-12'!$AA:$AA,MATCH('Step 2-12'!$AH1160,'Step 2-12'!$R:$R,0))</f>
        <v>Basic</v>
      </c>
      <c r="AT1160" s="23" t="str">
        <f>INDEX('Step 2-12'!$AB:$AB,MATCH('Step 2-12'!$AH1160,'Step 2-12'!$R:$R,0))</f>
        <v>Monthly</v>
      </c>
      <c r="AU1160" s="23" t="str">
        <f>INDEX($J$20:$J$1603,MATCH($AH1160,$B$20:$B$1603,0))</f>
        <v/>
      </c>
    </row>
    <row r="1161" spans="1:47" x14ac:dyDescent="0.25">
      <c r="A1161" t="s">
        <v>1296</v>
      </c>
      <c r="B1161" t="s">
        <v>1288</v>
      </c>
      <c r="C1161" t="s">
        <v>17</v>
      </c>
      <c r="D1161" t="s">
        <v>18</v>
      </c>
      <c r="E1161" s="1">
        <v>44907</v>
      </c>
      <c r="F1161" s="1">
        <v>44937</v>
      </c>
      <c r="G1161" t="s">
        <v>73</v>
      </c>
      <c r="H1161">
        <v>75</v>
      </c>
      <c r="I1161" s="23" t="str">
        <f>IF(AND(E1161&lt;=EOMONTH('Step 1'!$C$7,0),F1161&gt;='Step 1'!$C$7),"Yes","No")</f>
        <v>Yes</v>
      </c>
      <c r="J1161" s="23" t="str">
        <f>IF(I1161="Yes",IF(COUNTIFS($B$21:$B1161,B1161,$I$21:$I1161,"Yes")=1,"Yes",""),"")</f>
        <v>Yes</v>
      </c>
      <c r="K1161" s="23" t="str">
        <f>IF(J1161="Yes",IF(COUNTIFS($B:$B,B1161,$F:$F,"&gt;="&amp;'Step 1'!$C$8)&gt;0,"Retained","Churned"),"")</f>
        <v>Churned</v>
      </c>
      <c r="L1161" s="24">
        <f>_xlfn.MINIFS($E:$E,$B:$B,B1161)</f>
        <v>44659</v>
      </c>
      <c r="M1161" s="24" t="str">
        <f>INDEX($C:$C,MATCH($L1161,$E:$E,0))</f>
        <v>Basic</v>
      </c>
      <c r="N1161" s="24" t="str">
        <f>INDEX($D:$D,MATCH($L1161,$E:$E,0))</f>
        <v>Monthly</v>
      </c>
      <c r="O1161" s="23" t="str">
        <f>INDEX('Step 2-12'!$W:$W,MATCH('Step 2-12'!$B1161,'Step 2-12'!$R:$R,0))</f>
        <v>Education</v>
      </c>
      <c r="P1161" s="23" t="str">
        <f>INDEX('Step 2-12'!$Z:$Z,MATCH('Step 2-12'!$B1161,'Step 2-12'!$R:$R,0))</f>
        <v>Social Media</v>
      </c>
      <c r="AG1161" t="s">
        <v>2953</v>
      </c>
      <c r="AH1161" t="s">
        <v>1327</v>
      </c>
      <c r="AI1161" t="s">
        <v>1332</v>
      </c>
      <c r="AJ1161" s="1">
        <v>45573</v>
      </c>
      <c r="AK1161" t="s">
        <v>86</v>
      </c>
      <c r="AL1161" t="s">
        <v>18</v>
      </c>
      <c r="AM1161">
        <v>315</v>
      </c>
      <c r="AN1161">
        <v>267.75</v>
      </c>
      <c r="AO1161" s="24" t="str">
        <f>INDEX('Step 2-12'!$Z:$Z,MATCH('Step 2-12'!$AH1161,'Step 2-12'!$R:$R,0))</f>
        <v>Paid Search</v>
      </c>
      <c r="AP1161" s="24" t="str">
        <f>INDEX('Step 2-12'!$V:$V,MATCH('Step 2-12'!$AH1161,'Step 2-12'!$R:$R,0))</f>
        <v>Europe</v>
      </c>
      <c r="AQ1161" s="24" t="str">
        <f>INDEX('Step 2-12'!$W:$W,MATCH('Step 2-12'!$AH1161,'Step 2-12'!$R:$R,0))</f>
        <v>Tech</v>
      </c>
      <c r="AR1161" s="24" t="str">
        <f>INDEX('Step 2-12'!$X:$X,MATCH('Step 2-12'!$AH1161,'Step 2-12'!$R:$R,0))</f>
        <v>Mid-Market</v>
      </c>
      <c r="AS1161" s="23" t="str">
        <f>INDEX('Step 2-12'!$AA:$AA,MATCH('Step 2-12'!$AH1161,'Step 2-12'!$R:$R,0))</f>
        <v>Basic</v>
      </c>
      <c r="AT1161" s="23" t="str">
        <f>INDEX('Step 2-12'!$AB:$AB,MATCH('Step 2-12'!$AH1161,'Step 2-12'!$R:$R,0))</f>
        <v>Monthly</v>
      </c>
      <c r="AU1161" s="23" t="str">
        <f>INDEX($J$20:$J$1603,MATCH($AH1161,$B$20:$B$1603,0))</f>
        <v/>
      </c>
    </row>
    <row r="1162" spans="1:47" x14ac:dyDescent="0.25">
      <c r="A1162" t="s">
        <v>1297</v>
      </c>
      <c r="B1162" t="s">
        <v>1288</v>
      </c>
      <c r="C1162" t="s">
        <v>50</v>
      </c>
      <c r="D1162" t="s">
        <v>18</v>
      </c>
      <c r="E1162" s="1">
        <v>44938</v>
      </c>
      <c r="F1162" s="1">
        <v>44962</v>
      </c>
      <c r="G1162" t="s">
        <v>47</v>
      </c>
      <c r="H1162">
        <v>135</v>
      </c>
      <c r="I1162" s="23" t="str">
        <f>IF(AND(E1162&lt;=EOMONTH('Step 1'!$C$7,0),F1162&gt;='Step 1'!$C$7),"Yes","No")</f>
        <v>Yes</v>
      </c>
      <c r="J1162" s="23" t="str">
        <f>IF(I1162="Yes",IF(COUNTIFS($B$21:$B1162,B1162,$I$21:$I1162,"Yes")=1,"Yes",""),"")</f>
        <v/>
      </c>
      <c r="K1162" s="23" t="str">
        <f>IF(J1162="Yes",IF(COUNTIFS($B:$B,B1162,$F:$F,"&gt;="&amp;'Step 1'!$C$8)&gt;0,"Retained","Churned"),"")</f>
        <v/>
      </c>
      <c r="L1162" s="24">
        <f>_xlfn.MINIFS($E:$E,$B:$B,B1162)</f>
        <v>44659</v>
      </c>
      <c r="M1162" s="24" t="str">
        <f>INDEX($C:$C,MATCH($L1162,$E:$E,0))</f>
        <v>Basic</v>
      </c>
      <c r="N1162" s="24" t="str">
        <f>INDEX($D:$D,MATCH($L1162,$E:$E,0))</f>
        <v>Monthly</v>
      </c>
      <c r="O1162" s="23" t="str">
        <f>INDEX('Step 2-12'!$W:$W,MATCH('Step 2-12'!$B1162,'Step 2-12'!$R:$R,0))</f>
        <v>Education</v>
      </c>
      <c r="P1162" s="23" t="str">
        <f>INDEX('Step 2-12'!$Z:$Z,MATCH('Step 2-12'!$B1162,'Step 2-12'!$R:$R,0))</f>
        <v>Social Media</v>
      </c>
      <c r="AG1162" t="s">
        <v>2954</v>
      </c>
      <c r="AH1162" t="s">
        <v>1327</v>
      </c>
      <c r="AI1162" t="s">
        <v>1333</v>
      </c>
      <c r="AJ1162" s="1">
        <v>45574</v>
      </c>
      <c r="AK1162" t="s">
        <v>86</v>
      </c>
      <c r="AL1162" t="s">
        <v>18</v>
      </c>
      <c r="AM1162">
        <v>315</v>
      </c>
      <c r="AN1162">
        <v>267.75</v>
      </c>
      <c r="AO1162" s="24" t="str">
        <f>INDEX('Step 2-12'!$Z:$Z,MATCH('Step 2-12'!$AH1162,'Step 2-12'!$R:$R,0))</f>
        <v>Paid Search</v>
      </c>
      <c r="AP1162" s="24" t="str">
        <f>INDEX('Step 2-12'!$V:$V,MATCH('Step 2-12'!$AH1162,'Step 2-12'!$R:$R,0))</f>
        <v>Europe</v>
      </c>
      <c r="AQ1162" s="24" t="str">
        <f>INDEX('Step 2-12'!$W:$W,MATCH('Step 2-12'!$AH1162,'Step 2-12'!$R:$R,0))</f>
        <v>Tech</v>
      </c>
      <c r="AR1162" s="24" t="str">
        <f>INDEX('Step 2-12'!$X:$X,MATCH('Step 2-12'!$AH1162,'Step 2-12'!$R:$R,0))</f>
        <v>Mid-Market</v>
      </c>
      <c r="AS1162" s="23" t="str">
        <f>INDEX('Step 2-12'!$AA:$AA,MATCH('Step 2-12'!$AH1162,'Step 2-12'!$R:$R,0))</f>
        <v>Basic</v>
      </c>
      <c r="AT1162" s="23" t="str">
        <f>INDEX('Step 2-12'!$AB:$AB,MATCH('Step 2-12'!$AH1162,'Step 2-12'!$R:$R,0))</f>
        <v>Monthly</v>
      </c>
      <c r="AU1162" s="23" t="str">
        <f>INDEX($J$20:$J$1603,MATCH($AH1162,$B$20:$B$1603,0))</f>
        <v/>
      </c>
    </row>
    <row r="1163" spans="1:47" x14ac:dyDescent="0.25">
      <c r="A1163" t="s">
        <v>1298</v>
      </c>
      <c r="B1163" t="s">
        <v>1299</v>
      </c>
      <c r="C1163" t="s">
        <v>17</v>
      </c>
      <c r="D1163" t="s">
        <v>51</v>
      </c>
      <c r="E1163" s="1">
        <v>45327</v>
      </c>
      <c r="F1163" s="1">
        <v>45658</v>
      </c>
      <c r="G1163" t="s">
        <v>19</v>
      </c>
      <c r="H1163">
        <v>50</v>
      </c>
      <c r="I1163" s="23" t="str">
        <f>IF(AND(E1163&lt;=EOMONTH('Step 1'!$C$7,0),F1163&gt;='Step 1'!$C$7),"Yes","No")</f>
        <v>No</v>
      </c>
      <c r="J1163" s="23" t="str">
        <f>IF(I1163="Yes",IF(COUNTIFS($B$21:$B1163,B1163,$I$21:$I1163,"Yes")=1,"Yes",""),"")</f>
        <v/>
      </c>
      <c r="K1163" s="23" t="str">
        <f>IF(J1163="Yes",IF(COUNTIFS($B:$B,B1163,$F:$F,"&gt;="&amp;'Step 1'!$C$8)&gt;0,"Retained","Churned"),"")</f>
        <v/>
      </c>
      <c r="L1163" s="24">
        <f>_xlfn.MINIFS($E:$E,$B:$B,B1163)</f>
        <v>45327</v>
      </c>
      <c r="M1163" s="24" t="str">
        <f>INDEX($C:$C,MATCH($L1163,$E:$E,0))</f>
        <v>Basic</v>
      </c>
      <c r="N1163" s="24" t="str">
        <f>INDEX($D:$D,MATCH($L1163,$E:$E,0))</f>
        <v>Annual</v>
      </c>
      <c r="O1163" s="23" t="str">
        <f>INDEX('Step 2-12'!$W:$W,MATCH('Step 2-12'!$B1163,'Step 2-12'!$R:$R,0))</f>
        <v>Healthcare</v>
      </c>
      <c r="P1163" s="23" t="str">
        <f>INDEX('Step 2-12'!$Z:$Z,MATCH('Step 2-12'!$B1163,'Step 2-12'!$R:$R,0))</f>
        <v>Paid Search</v>
      </c>
      <c r="AG1163" t="s">
        <v>2955</v>
      </c>
      <c r="AH1163" t="s">
        <v>1327</v>
      </c>
      <c r="AI1163" t="s">
        <v>1334</v>
      </c>
      <c r="AJ1163" s="1">
        <v>45605</v>
      </c>
      <c r="AK1163" t="s">
        <v>86</v>
      </c>
      <c r="AL1163" t="s">
        <v>18</v>
      </c>
      <c r="AM1163">
        <v>315</v>
      </c>
      <c r="AN1163">
        <v>267.75</v>
      </c>
      <c r="AO1163" s="24" t="str">
        <f>INDEX('Step 2-12'!$Z:$Z,MATCH('Step 2-12'!$AH1163,'Step 2-12'!$R:$R,0))</f>
        <v>Paid Search</v>
      </c>
      <c r="AP1163" s="24" t="str">
        <f>INDEX('Step 2-12'!$V:$V,MATCH('Step 2-12'!$AH1163,'Step 2-12'!$R:$R,0))</f>
        <v>Europe</v>
      </c>
      <c r="AQ1163" s="24" t="str">
        <f>INDEX('Step 2-12'!$W:$W,MATCH('Step 2-12'!$AH1163,'Step 2-12'!$R:$R,0))</f>
        <v>Tech</v>
      </c>
      <c r="AR1163" s="24" t="str">
        <f>INDEX('Step 2-12'!$X:$X,MATCH('Step 2-12'!$AH1163,'Step 2-12'!$R:$R,0))</f>
        <v>Mid-Market</v>
      </c>
      <c r="AS1163" s="23" t="str">
        <f>INDEX('Step 2-12'!$AA:$AA,MATCH('Step 2-12'!$AH1163,'Step 2-12'!$R:$R,0))</f>
        <v>Basic</v>
      </c>
      <c r="AT1163" s="23" t="str">
        <f>INDEX('Step 2-12'!$AB:$AB,MATCH('Step 2-12'!$AH1163,'Step 2-12'!$R:$R,0))</f>
        <v>Monthly</v>
      </c>
      <c r="AU1163" s="23" t="str">
        <f>INDEX($J$20:$J$1603,MATCH($AH1163,$B$20:$B$1603,0))</f>
        <v/>
      </c>
    </row>
    <row r="1164" spans="1:47" x14ac:dyDescent="0.25">
      <c r="A1164" t="s">
        <v>1300</v>
      </c>
      <c r="B1164" t="s">
        <v>1301</v>
      </c>
      <c r="C1164" t="s">
        <v>50</v>
      </c>
      <c r="D1164" t="s">
        <v>18</v>
      </c>
      <c r="E1164" s="1">
        <v>45218</v>
      </c>
      <c r="F1164" s="1">
        <v>45248</v>
      </c>
      <c r="G1164" t="s">
        <v>19</v>
      </c>
      <c r="H1164">
        <v>135</v>
      </c>
      <c r="I1164" s="23" t="str">
        <f>IF(AND(E1164&lt;=EOMONTH('Step 1'!$C$7,0),F1164&gt;='Step 1'!$C$7),"Yes","No")</f>
        <v>No</v>
      </c>
      <c r="J1164" s="23" t="str">
        <f>IF(I1164="Yes",IF(COUNTIFS($B$21:$B1164,B1164,$I$21:$I1164,"Yes")=1,"Yes",""),"")</f>
        <v/>
      </c>
      <c r="K1164" s="23" t="str">
        <f>IF(J1164="Yes",IF(COUNTIFS($B:$B,B1164,$F:$F,"&gt;="&amp;'Step 1'!$C$8)&gt;0,"Retained","Churned"),"")</f>
        <v/>
      </c>
      <c r="L1164" s="24">
        <f>_xlfn.MINIFS($E:$E,$B:$B,B1164)</f>
        <v>45218</v>
      </c>
      <c r="M1164" s="24" t="str">
        <f>INDEX($C:$C,MATCH($L1164,$E:$E,0))</f>
        <v>Pro</v>
      </c>
      <c r="N1164" s="24" t="str">
        <f>INDEX($D:$D,MATCH($L1164,$E:$E,0))</f>
        <v>Monthly</v>
      </c>
      <c r="O1164" s="23" t="str">
        <f>INDEX('Step 2-12'!$W:$W,MATCH('Step 2-12'!$B1164,'Step 2-12'!$R:$R,0))</f>
        <v>Tech</v>
      </c>
      <c r="P1164" s="23" t="str">
        <f>INDEX('Step 2-12'!$Z:$Z,MATCH('Step 2-12'!$B1164,'Step 2-12'!$R:$R,0))</f>
        <v>Email</v>
      </c>
      <c r="AG1164" t="s">
        <v>2956</v>
      </c>
      <c r="AH1164" t="s">
        <v>1327</v>
      </c>
      <c r="AI1164" t="s">
        <v>1334</v>
      </c>
      <c r="AJ1164" s="1">
        <v>45635</v>
      </c>
      <c r="AK1164" t="s">
        <v>86</v>
      </c>
      <c r="AL1164" t="s">
        <v>18</v>
      </c>
      <c r="AM1164">
        <v>315</v>
      </c>
      <c r="AN1164">
        <v>267.75</v>
      </c>
      <c r="AO1164" s="24" t="str">
        <f>INDEX('Step 2-12'!$Z:$Z,MATCH('Step 2-12'!$AH1164,'Step 2-12'!$R:$R,0))</f>
        <v>Paid Search</v>
      </c>
      <c r="AP1164" s="24" t="str">
        <f>INDEX('Step 2-12'!$V:$V,MATCH('Step 2-12'!$AH1164,'Step 2-12'!$R:$R,0))</f>
        <v>Europe</v>
      </c>
      <c r="AQ1164" s="24" t="str">
        <f>INDEX('Step 2-12'!$W:$W,MATCH('Step 2-12'!$AH1164,'Step 2-12'!$R:$R,0))</f>
        <v>Tech</v>
      </c>
      <c r="AR1164" s="24" t="str">
        <f>INDEX('Step 2-12'!$X:$X,MATCH('Step 2-12'!$AH1164,'Step 2-12'!$R:$R,0))</f>
        <v>Mid-Market</v>
      </c>
      <c r="AS1164" s="23" t="str">
        <f>INDEX('Step 2-12'!$AA:$AA,MATCH('Step 2-12'!$AH1164,'Step 2-12'!$R:$R,0))</f>
        <v>Basic</v>
      </c>
      <c r="AT1164" s="23" t="str">
        <f>INDEX('Step 2-12'!$AB:$AB,MATCH('Step 2-12'!$AH1164,'Step 2-12'!$R:$R,0))</f>
        <v>Monthly</v>
      </c>
      <c r="AU1164" s="23" t="str">
        <f>INDEX($J$20:$J$1603,MATCH($AH1164,$B$20:$B$1603,0))</f>
        <v/>
      </c>
    </row>
    <row r="1165" spans="1:47" x14ac:dyDescent="0.25">
      <c r="A1165" t="s">
        <v>1302</v>
      </c>
      <c r="B1165" t="s">
        <v>1301</v>
      </c>
      <c r="C1165" t="s">
        <v>50</v>
      </c>
      <c r="D1165" t="s">
        <v>18</v>
      </c>
      <c r="E1165" s="1">
        <v>45249</v>
      </c>
      <c r="F1165" s="1">
        <v>45279</v>
      </c>
      <c r="G1165" t="s">
        <v>19</v>
      </c>
      <c r="H1165">
        <v>135</v>
      </c>
      <c r="I1165" s="23" t="str">
        <f>IF(AND(E1165&lt;=EOMONTH('Step 1'!$C$7,0),F1165&gt;='Step 1'!$C$7),"Yes","No")</f>
        <v>No</v>
      </c>
      <c r="J1165" s="23" t="str">
        <f>IF(I1165="Yes",IF(COUNTIFS($B$21:$B1165,B1165,$I$21:$I1165,"Yes")=1,"Yes",""),"")</f>
        <v/>
      </c>
      <c r="K1165" s="23" t="str">
        <f>IF(J1165="Yes",IF(COUNTIFS($B:$B,B1165,$F:$F,"&gt;="&amp;'Step 1'!$C$8)&gt;0,"Retained","Churned"),"")</f>
        <v/>
      </c>
      <c r="L1165" s="24">
        <f>_xlfn.MINIFS($E:$E,$B:$B,B1165)</f>
        <v>45218</v>
      </c>
      <c r="M1165" s="24" t="str">
        <f>INDEX($C:$C,MATCH($L1165,$E:$E,0))</f>
        <v>Pro</v>
      </c>
      <c r="N1165" s="24" t="str">
        <f>INDEX($D:$D,MATCH($L1165,$E:$E,0))</f>
        <v>Monthly</v>
      </c>
      <c r="O1165" s="23" t="str">
        <f>INDEX('Step 2-12'!$W:$W,MATCH('Step 2-12'!$B1165,'Step 2-12'!$R:$R,0))</f>
        <v>Tech</v>
      </c>
      <c r="P1165" s="23" t="str">
        <f>INDEX('Step 2-12'!$Z:$Z,MATCH('Step 2-12'!$B1165,'Step 2-12'!$R:$R,0))</f>
        <v>Email</v>
      </c>
      <c r="AG1165" t="s">
        <v>2957</v>
      </c>
      <c r="AH1165" t="s">
        <v>1327</v>
      </c>
      <c r="AI1165" t="s">
        <v>1335</v>
      </c>
      <c r="AJ1165" s="1">
        <v>45636</v>
      </c>
      <c r="AK1165" t="s">
        <v>86</v>
      </c>
      <c r="AL1165" t="s">
        <v>18</v>
      </c>
      <c r="AM1165">
        <v>315</v>
      </c>
      <c r="AN1165">
        <v>267.75</v>
      </c>
      <c r="AO1165" s="24" t="str">
        <f>INDEX('Step 2-12'!$Z:$Z,MATCH('Step 2-12'!$AH1165,'Step 2-12'!$R:$R,0))</f>
        <v>Paid Search</v>
      </c>
      <c r="AP1165" s="24" t="str">
        <f>INDEX('Step 2-12'!$V:$V,MATCH('Step 2-12'!$AH1165,'Step 2-12'!$R:$R,0))</f>
        <v>Europe</v>
      </c>
      <c r="AQ1165" s="24" t="str">
        <f>INDEX('Step 2-12'!$W:$W,MATCH('Step 2-12'!$AH1165,'Step 2-12'!$R:$R,0))</f>
        <v>Tech</v>
      </c>
      <c r="AR1165" s="24" t="str">
        <f>INDEX('Step 2-12'!$X:$X,MATCH('Step 2-12'!$AH1165,'Step 2-12'!$R:$R,0))</f>
        <v>Mid-Market</v>
      </c>
      <c r="AS1165" s="23" t="str">
        <f>INDEX('Step 2-12'!$AA:$AA,MATCH('Step 2-12'!$AH1165,'Step 2-12'!$R:$R,0))</f>
        <v>Basic</v>
      </c>
      <c r="AT1165" s="23" t="str">
        <f>INDEX('Step 2-12'!$AB:$AB,MATCH('Step 2-12'!$AH1165,'Step 2-12'!$R:$R,0))</f>
        <v>Monthly</v>
      </c>
      <c r="AU1165" s="23" t="str">
        <f>INDEX($J$20:$J$1603,MATCH($AH1165,$B$20:$B$1603,0))</f>
        <v/>
      </c>
    </row>
    <row r="1166" spans="1:47" x14ac:dyDescent="0.25">
      <c r="A1166" t="s">
        <v>1303</v>
      </c>
      <c r="B1166" t="s">
        <v>1301</v>
      </c>
      <c r="C1166" t="s">
        <v>50</v>
      </c>
      <c r="D1166" t="s">
        <v>18</v>
      </c>
      <c r="E1166" s="1">
        <v>45280</v>
      </c>
      <c r="F1166" s="1">
        <v>45300</v>
      </c>
      <c r="G1166" t="s">
        <v>47</v>
      </c>
      <c r="H1166">
        <v>135</v>
      </c>
      <c r="I1166" s="23" t="str">
        <f>IF(AND(E1166&lt;=EOMONTH('Step 1'!$C$7,0),F1166&gt;='Step 1'!$C$7),"Yes","No")</f>
        <v>No</v>
      </c>
      <c r="J1166" s="23" t="str">
        <f>IF(I1166="Yes",IF(COUNTIFS($B$21:$B1166,B1166,$I$21:$I1166,"Yes")=1,"Yes",""),"")</f>
        <v/>
      </c>
      <c r="K1166" s="23" t="str">
        <f>IF(J1166="Yes",IF(COUNTIFS($B:$B,B1166,$F:$F,"&gt;="&amp;'Step 1'!$C$8)&gt;0,"Retained","Churned"),"")</f>
        <v/>
      </c>
      <c r="L1166" s="24">
        <f>_xlfn.MINIFS($E:$E,$B:$B,B1166)</f>
        <v>45218</v>
      </c>
      <c r="M1166" s="24" t="str">
        <f>INDEX($C:$C,MATCH($L1166,$E:$E,0))</f>
        <v>Pro</v>
      </c>
      <c r="N1166" s="24" t="str">
        <f>INDEX($D:$D,MATCH($L1166,$E:$E,0))</f>
        <v>Monthly</v>
      </c>
      <c r="O1166" s="23" t="str">
        <f>INDEX('Step 2-12'!$W:$W,MATCH('Step 2-12'!$B1166,'Step 2-12'!$R:$R,0))</f>
        <v>Tech</v>
      </c>
      <c r="P1166" s="23" t="str">
        <f>INDEX('Step 2-12'!$Z:$Z,MATCH('Step 2-12'!$B1166,'Step 2-12'!$R:$R,0))</f>
        <v>Email</v>
      </c>
      <c r="AG1166" t="s">
        <v>2958</v>
      </c>
      <c r="AH1166" t="s">
        <v>1347</v>
      </c>
      <c r="AI1166" t="s">
        <v>1346</v>
      </c>
      <c r="AJ1166" s="1">
        <v>44911</v>
      </c>
      <c r="AK1166" t="s">
        <v>17</v>
      </c>
      <c r="AL1166" t="s">
        <v>51</v>
      </c>
      <c r="AM1166">
        <v>600</v>
      </c>
      <c r="AN1166">
        <v>480</v>
      </c>
      <c r="AO1166" s="24" t="str">
        <f>INDEX('Step 2-12'!$Z:$Z,MATCH('Step 2-12'!$AH1166,'Step 2-12'!$R:$R,0))</f>
        <v>Social Media</v>
      </c>
      <c r="AP1166" s="24" t="str">
        <f>INDEX('Step 2-12'!$V:$V,MATCH('Step 2-12'!$AH1166,'Step 2-12'!$R:$R,0))</f>
        <v>North America</v>
      </c>
      <c r="AQ1166" s="24" t="str">
        <f>INDEX('Step 2-12'!$W:$W,MATCH('Step 2-12'!$AH1166,'Step 2-12'!$R:$R,0))</f>
        <v>Education</v>
      </c>
      <c r="AR1166" s="24" t="str">
        <f>INDEX('Step 2-12'!$X:$X,MATCH('Step 2-12'!$AH1166,'Step 2-12'!$R:$R,0))</f>
        <v>Mid-Market</v>
      </c>
      <c r="AS1166" s="23" t="str">
        <f>INDEX('Step 2-12'!$AA:$AA,MATCH('Step 2-12'!$AH1166,'Step 2-12'!$R:$R,0))</f>
        <v>Pro</v>
      </c>
      <c r="AT1166" s="23" t="str">
        <f>INDEX('Step 2-12'!$AB:$AB,MATCH('Step 2-12'!$AH1166,'Step 2-12'!$R:$R,0))</f>
        <v>Monthly</v>
      </c>
      <c r="AU1166" s="23" t="str">
        <f>INDEX($J$20:$J$1603,MATCH($AH1166,$B$20:$B$1603,0))</f>
        <v>Yes</v>
      </c>
    </row>
    <row r="1167" spans="1:47" x14ac:dyDescent="0.25">
      <c r="A1167" t="s">
        <v>1304</v>
      </c>
      <c r="B1167" t="s">
        <v>1305</v>
      </c>
      <c r="C1167" t="s">
        <v>50</v>
      </c>
      <c r="D1167" t="s">
        <v>51</v>
      </c>
      <c r="E1167" s="1">
        <v>45631</v>
      </c>
      <c r="F1167" s="1">
        <v>45658</v>
      </c>
      <c r="G1167" t="s">
        <v>19</v>
      </c>
      <c r="H1167">
        <v>120</v>
      </c>
      <c r="I1167" s="23" t="str">
        <f>IF(AND(E1167&lt;=EOMONTH('Step 1'!$C$7,0),F1167&gt;='Step 1'!$C$7),"Yes","No")</f>
        <v>No</v>
      </c>
      <c r="J1167" s="23" t="str">
        <f>IF(I1167="Yes",IF(COUNTIFS($B$21:$B1167,B1167,$I$21:$I1167,"Yes")=1,"Yes",""),"")</f>
        <v/>
      </c>
      <c r="K1167" s="23" t="str">
        <f>IF(J1167="Yes",IF(COUNTIFS($B:$B,B1167,$F:$F,"&gt;="&amp;'Step 1'!$C$8)&gt;0,"Retained","Churned"),"")</f>
        <v/>
      </c>
      <c r="L1167" s="24">
        <f>_xlfn.MINIFS($E:$E,$B:$B,B1167)</f>
        <v>45631</v>
      </c>
      <c r="M1167" s="24" t="str">
        <f>INDEX($C:$C,MATCH($L1167,$E:$E,0))</f>
        <v>Pro</v>
      </c>
      <c r="N1167" s="24" t="str">
        <f>INDEX($D:$D,MATCH($L1167,$E:$E,0))</f>
        <v>Monthly</v>
      </c>
      <c r="O1167" s="23" t="str">
        <f>INDEX('Step 2-12'!$W:$W,MATCH('Step 2-12'!$B1167,'Step 2-12'!$R:$R,0))</f>
        <v>Healthcare</v>
      </c>
      <c r="P1167" s="23" t="str">
        <f>INDEX('Step 2-12'!$Z:$Z,MATCH('Step 2-12'!$B1167,'Step 2-12'!$R:$R,0))</f>
        <v>Content</v>
      </c>
      <c r="AG1167" t="s">
        <v>2959</v>
      </c>
      <c r="AH1167" t="s">
        <v>1347</v>
      </c>
      <c r="AI1167" t="s">
        <v>1346</v>
      </c>
      <c r="AJ1167" s="1">
        <v>45276</v>
      </c>
      <c r="AK1167" t="s">
        <v>17</v>
      </c>
      <c r="AL1167" t="s">
        <v>51</v>
      </c>
      <c r="AM1167">
        <v>600</v>
      </c>
      <c r="AN1167">
        <v>480</v>
      </c>
      <c r="AO1167" s="24" t="str">
        <f>INDEX('Step 2-12'!$Z:$Z,MATCH('Step 2-12'!$AH1167,'Step 2-12'!$R:$R,0))</f>
        <v>Social Media</v>
      </c>
      <c r="AP1167" s="24" t="str">
        <f>INDEX('Step 2-12'!$V:$V,MATCH('Step 2-12'!$AH1167,'Step 2-12'!$R:$R,0))</f>
        <v>North America</v>
      </c>
      <c r="AQ1167" s="24" t="str">
        <f>INDEX('Step 2-12'!$W:$W,MATCH('Step 2-12'!$AH1167,'Step 2-12'!$R:$R,0))</f>
        <v>Education</v>
      </c>
      <c r="AR1167" s="24" t="str">
        <f>INDEX('Step 2-12'!$X:$X,MATCH('Step 2-12'!$AH1167,'Step 2-12'!$R:$R,0))</f>
        <v>Mid-Market</v>
      </c>
      <c r="AS1167" s="23" t="str">
        <f>INDEX('Step 2-12'!$AA:$AA,MATCH('Step 2-12'!$AH1167,'Step 2-12'!$R:$R,0))</f>
        <v>Pro</v>
      </c>
      <c r="AT1167" s="23" t="str">
        <f>INDEX('Step 2-12'!$AB:$AB,MATCH('Step 2-12'!$AH1167,'Step 2-12'!$R:$R,0))</f>
        <v>Monthly</v>
      </c>
      <c r="AU1167" s="23" t="str">
        <f>INDEX($J$20:$J$1603,MATCH($AH1167,$B$20:$B$1603,0))</f>
        <v>Yes</v>
      </c>
    </row>
    <row r="1168" spans="1:47" x14ac:dyDescent="0.25">
      <c r="A1168" t="s">
        <v>1306</v>
      </c>
      <c r="B1168" t="s">
        <v>1307</v>
      </c>
      <c r="C1168" t="s">
        <v>17</v>
      </c>
      <c r="D1168" t="s">
        <v>18</v>
      </c>
      <c r="E1168" s="1">
        <v>44788</v>
      </c>
      <c r="F1168" s="1">
        <v>44818</v>
      </c>
      <c r="G1168" t="s">
        <v>19</v>
      </c>
      <c r="H1168">
        <v>75</v>
      </c>
      <c r="I1168" s="23" t="str">
        <f>IF(AND(E1168&lt;=EOMONTH('Step 1'!$C$7,0),F1168&gt;='Step 1'!$C$7),"Yes","No")</f>
        <v>No</v>
      </c>
      <c r="J1168" s="23" t="str">
        <f>IF(I1168="Yes",IF(COUNTIFS($B$21:$B1168,B1168,$I$21:$I1168,"Yes")=1,"Yes",""),"")</f>
        <v/>
      </c>
      <c r="K1168" s="23" t="str">
        <f>IF(J1168="Yes",IF(COUNTIFS($B:$B,B1168,$F:$F,"&gt;="&amp;'Step 1'!$C$8)&gt;0,"Retained","Churned"),"")</f>
        <v/>
      </c>
      <c r="L1168" s="24">
        <f>_xlfn.MINIFS($E:$E,$B:$B,B1168)</f>
        <v>44788</v>
      </c>
      <c r="M1168" s="24" t="str">
        <f>INDEX($C:$C,MATCH($L1168,$E:$E,0))</f>
        <v>Basic</v>
      </c>
      <c r="N1168" s="24" t="str">
        <f>INDEX($D:$D,MATCH($L1168,$E:$E,0))</f>
        <v>Monthly</v>
      </c>
      <c r="O1168" s="23" t="str">
        <f>INDEX('Step 2-12'!$W:$W,MATCH('Step 2-12'!$B1168,'Step 2-12'!$R:$R,0))</f>
        <v>Other</v>
      </c>
      <c r="P1168" s="23" t="str">
        <f>INDEX('Step 2-12'!$Z:$Z,MATCH('Step 2-12'!$B1168,'Step 2-12'!$R:$R,0))</f>
        <v>Paid Search</v>
      </c>
      <c r="AG1168" t="s">
        <v>2960</v>
      </c>
      <c r="AH1168" t="s">
        <v>1347</v>
      </c>
      <c r="AI1168" t="s">
        <v>1348</v>
      </c>
      <c r="AJ1168" s="1">
        <v>45277</v>
      </c>
      <c r="AK1168" t="s">
        <v>17</v>
      </c>
      <c r="AL1168" t="s">
        <v>51</v>
      </c>
      <c r="AM1168">
        <v>600</v>
      </c>
      <c r="AN1168">
        <v>480</v>
      </c>
      <c r="AO1168" s="24" t="str">
        <f>INDEX('Step 2-12'!$Z:$Z,MATCH('Step 2-12'!$AH1168,'Step 2-12'!$R:$R,0))</f>
        <v>Social Media</v>
      </c>
      <c r="AP1168" s="24" t="str">
        <f>INDEX('Step 2-12'!$V:$V,MATCH('Step 2-12'!$AH1168,'Step 2-12'!$R:$R,0))</f>
        <v>North America</v>
      </c>
      <c r="AQ1168" s="24" t="str">
        <f>INDEX('Step 2-12'!$W:$W,MATCH('Step 2-12'!$AH1168,'Step 2-12'!$R:$R,0))</f>
        <v>Education</v>
      </c>
      <c r="AR1168" s="24" t="str">
        <f>INDEX('Step 2-12'!$X:$X,MATCH('Step 2-12'!$AH1168,'Step 2-12'!$R:$R,0))</f>
        <v>Mid-Market</v>
      </c>
      <c r="AS1168" s="23" t="str">
        <f>INDEX('Step 2-12'!$AA:$AA,MATCH('Step 2-12'!$AH1168,'Step 2-12'!$R:$R,0))</f>
        <v>Pro</v>
      </c>
      <c r="AT1168" s="23" t="str">
        <f>INDEX('Step 2-12'!$AB:$AB,MATCH('Step 2-12'!$AH1168,'Step 2-12'!$R:$R,0))</f>
        <v>Monthly</v>
      </c>
      <c r="AU1168" s="23" t="str">
        <f>INDEX($J$20:$J$1603,MATCH($AH1168,$B$20:$B$1603,0))</f>
        <v>Yes</v>
      </c>
    </row>
    <row r="1169" spans="1:47" x14ac:dyDescent="0.25">
      <c r="A1169" t="s">
        <v>1308</v>
      </c>
      <c r="B1169" t="s">
        <v>1307</v>
      </c>
      <c r="C1169" t="s">
        <v>17</v>
      </c>
      <c r="D1169" t="s">
        <v>18</v>
      </c>
      <c r="E1169" s="1">
        <v>44819</v>
      </c>
      <c r="F1169" s="1">
        <v>44849</v>
      </c>
      <c r="G1169" t="s">
        <v>19</v>
      </c>
      <c r="H1169">
        <v>75</v>
      </c>
      <c r="I1169" s="23" t="str">
        <f>IF(AND(E1169&lt;=EOMONTH('Step 1'!$C$7,0),F1169&gt;='Step 1'!$C$7),"Yes","No")</f>
        <v>No</v>
      </c>
      <c r="J1169" s="23" t="str">
        <f>IF(I1169="Yes",IF(COUNTIFS($B$21:$B1169,B1169,$I$21:$I1169,"Yes")=1,"Yes",""),"")</f>
        <v/>
      </c>
      <c r="K1169" s="23" t="str">
        <f>IF(J1169="Yes",IF(COUNTIFS($B:$B,B1169,$F:$F,"&gt;="&amp;'Step 1'!$C$8)&gt;0,"Retained","Churned"),"")</f>
        <v/>
      </c>
      <c r="L1169" s="24">
        <f>_xlfn.MINIFS($E:$E,$B:$B,B1169)</f>
        <v>44788</v>
      </c>
      <c r="M1169" s="24" t="str">
        <f>INDEX($C:$C,MATCH($L1169,$E:$E,0))</f>
        <v>Basic</v>
      </c>
      <c r="N1169" s="24" t="str">
        <f>INDEX($D:$D,MATCH($L1169,$E:$E,0))</f>
        <v>Monthly</v>
      </c>
      <c r="O1169" s="23" t="str">
        <f>INDEX('Step 2-12'!$W:$W,MATCH('Step 2-12'!$B1169,'Step 2-12'!$R:$R,0))</f>
        <v>Other</v>
      </c>
      <c r="P1169" s="23" t="str">
        <f>INDEX('Step 2-12'!$Z:$Z,MATCH('Step 2-12'!$B1169,'Step 2-12'!$R:$R,0))</f>
        <v>Paid Search</v>
      </c>
      <c r="AG1169" t="s">
        <v>2961</v>
      </c>
      <c r="AH1169" t="s">
        <v>1347</v>
      </c>
      <c r="AI1169" t="s">
        <v>1349</v>
      </c>
      <c r="AJ1169" s="1">
        <v>45643</v>
      </c>
      <c r="AK1169" t="s">
        <v>17</v>
      </c>
      <c r="AL1169" t="s">
        <v>51</v>
      </c>
      <c r="AM1169">
        <v>600</v>
      </c>
      <c r="AN1169">
        <v>480</v>
      </c>
      <c r="AO1169" s="24" t="str">
        <f>INDEX('Step 2-12'!$Z:$Z,MATCH('Step 2-12'!$AH1169,'Step 2-12'!$R:$R,0))</f>
        <v>Social Media</v>
      </c>
      <c r="AP1169" s="24" t="str">
        <f>INDEX('Step 2-12'!$V:$V,MATCH('Step 2-12'!$AH1169,'Step 2-12'!$R:$R,0))</f>
        <v>North America</v>
      </c>
      <c r="AQ1169" s="24" t="str">
        <f>INDEX('Step 2-12'!$W:$W,MATCH('Step 2-12'!$AH1169,'Step 2-12'!$R:$R,0))</f>
        <v>Education</v>
      </c>
      <c r="AR1169" s="24" t="str">
        <f>INDEX('Step 2-12'!$X:$X,MATCH('Step 2-12'!$AH1169,'Step 2-12'!$R:$R,0))</f>
        <v>Mid-Market</v>
      </c>
      <c r="AS1169" s="23" t="str">
        <f>INDEX('Step 2-12'!$AA:$AA,MATCH('Step 2-12'!$AH1169,'Step 2-12'!$R:$R,0))</f>
        <v>Pro</v>
      </c>
      <c r="AT1169" s="23" t="str">
        <f>INDEX('Step 2-12'!$AB:$AB,MATCH('Step 2-12'!$AH1169,'Step 2-12'!$R:$R,0))</f>
        <v>Monthly</v>
      </c>
      <c r="AU1169" s="23" t="str">
        <f>INDEX($J$20:$J$1603,MATCH($AH1169,$B$20:$B$1603,0))</f>
        <v>Yes</v>
      </c>
    </row>
    <row r="1170" spans="1:47" x14ac:dyDescent="0.25">
      <c r="A1170" t="s">
        <v>1309</v>
      </c>
      <c r="B1170" t="s">
        <v>1307</v>
      </c>
      <c r="C1170" t="s">
        <v>17</v>
      </c>
      <c r="D1170" t="s">
        <v>18</v>
      </c>
      <c r="E1170" s="1">
        <v>44850</v>
      </c>
      <c r="F1170" s="1">
        <v>44880</v>
      </c>
      <c r="G1170" t="s">
        <v>19</v>
      </c>
      <c r="H1170">
        <v>75</v>
      </c>
      <c r="I1170" s="23" t="str">
        <f>IF(AND(E1170&lt;=EOMONTH('Step 1'!$C$7,0),F1170&gt;='Step 1'!$C$7),"Yes","No")</f>
        <v>No</v>
      </c>
      <c r="J1170" s="23" t="str">
        <f>IF(I1170="Yes",IF(COUNTIFS($B$21:$B1170,B1170,$I$21:$I1170,"Yes")=1,"Yes",""),"")</f>
        <v/>
      </c>
      <c r="K1170" s="23" t="str">
        <f>IF(J1170="Yes",IF(COUNTIFS($B:$B,B1170,$F:$F,"&gt;="&amp;'Step 1'!$C$8)&gt;0,"Retained","Churned"),"")</f>
        <v/>
      </c>
      <c r="L1170" s="24">
        <f>_xlfn.MINIFS($E:$E,$B:$B,B1170)</f>
        <v>44788</v>
      </c>
      <c r="M1170" s="24" t="str">
        <f>INDEX($C:$C,MATCH($L1170,$E:$E,0))</f>
        <v>Basic</v>
      </c>
      <c r="N1170" s="24" t="str">
        <f>INDEX($D:$D,MATCH($L1170,$E:$E,0))</f>
        <v>Monthly</v>
      </c>
      <c r="O1170" s="23" t="str">
        <f>INDEX('Step 2-12'!$W:$W,MATCH('Step 2-12'!$B1170,'Step 2-12'!$R:$R,0))</f>
        <v>Other</v>
      </c>
      <c r="P1170" s="23" t="str">
        <f>INDEX('Step 2-12'!$Z:$Z,MATCH('Step 2-12'!$B1170,'Step 2-12'!$R:$R,0))</f>
        <v>Paid Search</v>
      </c>
      <c r="AG1170" t="s">
        <v>2962</v>
      </c>
      <c r="AH1170" t="s">
        <v>512</v>
      </c>
      <c r="AI1170" t="s">
        <v>511</v>
      </c>
      <c r="AJ1170" s="1">
        <v>45300</v>
      </c>
      <c r="AK1170" t="s">
        <v>17</v>
      </c>
      <c r="AL1170" t="s">
        <v>18</v>
      </c>
      <c r="AM1170">
        <v>75</v>
      </c>
      <c r="AN1170">
        <v>60</v>
      </c>
      <c r="AO1170" s="24" t="str">
        <f>INDEX('Step 2-12'!$Z:$Z,MATCH('Step 2-12'!$AH1170,'Step 2-12'!$R:$R,0))</f>
        <v>Email</v>
      </c>
      <c r="AP1170" s="24" t="str">
        <f>INDEX('Step 2-12'!$V:$V,MATCH('Step 2-12'!$AH1170,'Step 2-12'!$R:$R,0))</f>
        <v>Europe</v>
      </c>
      <c r="AQ1170" s="24" t="str">
        <f>INDEX('Step 2-12'!$W:$W,MATCH('Step 2-12'!$AH1170,'Step 2-12'!$R:$R,0))</f>
        <v>Healthcare</v>
      </c>
      <c r="AR1170" s="24" t="str">
        <f>INDEX('Step 2-12'!$X:$X,MATCH('Step 2-12'!$AH1170,'Step 2-12'!$R:$R,0))</f>
        <v>SMBs</v>
      </c>
      <c r="AS1170" s="23" t="str">
        <f>INDEX('Step 2-12'!$AA:$AA,MATCH('Step 2-12'!$AH1170,'Step 2-12'!$R:$R,0))</f>
        <v>Basic</v>
      </c>
      <c r="AT1170" s="23" t="str">
        <f>INDEX('Step 2-12'!$AB:$AB,MATCH('Step 2-12'!$AH1170,'Step 2-12'!$R:$R,0))</f>
        <v>Monthly</v>
      </c>
      <c r="AU1170" s="23" t="str">
        <f>INDEX($J$20:$J$1603,MATCH($AH1170,$B$20:$B$1603,0))</f>
        <v/>
      </c>
    </row>
    <row r="1171" spans="1:47" x14ac:dyDescent="0.25">
      <c r="A1171" t="s">
        <v>1310</v>
      </c>
      <c r="B1171" t="s">
        <v>1307</v>
      </c>
      <c r="C1171" t="s">
        <v>17</v>
      </c>
      <c r="D1171" t="s">
        <v>18</v>
      </c>
      <c r="E1171" s="1">
        <v>44881</v>
      </c>
      <c r="F1171" s="1">
        <v>44911</v>
      </c>
      <c r="G1171" t="s">
        <v>19</v>
      </c>
      <c r="H1171">
        <v>75</v>
      </c>
      <c r="I1171" s="23" t="str">
        <f>IF(AND(E1171&lt;=EOMONTH('Step 1'!$C$7,0),F1171&gt;='Step 1'!$C$7),"Yes","No")</f>
        <v>No</v>
      </c>
      <c r="J1171" s="23" t="str">
        <f>IF(I1171="Yes",IF(COUNTIFS($B$21:$B1171,B1171,$I$21:$I1171,"Yes")=1,"Yes",""),"")</f>
        <v/>
      </c>
      <c r="K1171" s="23" t="str">
        <f>IF(J1171="Yes",IF(COUNTIFS($B:$B,B1171,$F:$F,"&gt;="&amp;'Step 1'!$C$8)&gt;0,"Retained","Churned"),"")</f>
        <v/>
      </c>
      <c r="L1171" s="24">
        <f>_xlfn.MINIFS($E:$E,$B:$B,B1171)</f>
        <v>44788</v>
      </c>
      <c r="M1171" s="24" t="str">
        <f>INDEX($C:$C,MATCH($L1171,$E:$E,0))</f>
        <v>Basic</v>
      </c>
      <c r="N1171" s="24" t="str">
        <f>INDEX($D:$D,MATCH($L1171,$E:$E,0))</f>
        <v>Monthly</v>
      </c>
      <c r="O1171" s="23" t="str">
        <f>INDEX('Step 2-12'!$W:$W,MATCH('Step 2-12'!$B1171,'Step 2-12'!$R:$R,0))</f>
        <v>Other</v>
      </c>
      <c r="P1171" s="23" t="str">
        <f>INDEX('Step 2-12'!$Z:$Z,MATCH('Step 2-12'!$B1171,'Step 2-12'!$R:$R,0))</f>
        <v>Paid Search</v>
      </c>
      <c r="AG1171" t="s">
        <v>2963</v>
      </c>
      <c r="AH1171" t="s">
        <v>512</v>
      </c>
      <c r="AI1171" t="s">
        <v>513</v>
      </c>
      <c r="AJ1171" s="1">
        <v>45331</v>
      </c>
      <c r="AK1171" t="s">
        <v>50</v>
      </c>
      <c r="AL1171" t="s">
        <v>18</v>
      </c>
      <c r="AM1171">
        <v>135</v>
      </c>
      <c r="AN1171">
        <v>110.7</v>
      </c>
      <c r="AO1171" s="24" t="str">
        <f>INDEX('Step 2-12'!$Z:$Z,MATCH('Step 2-12'!$AH1171,'Step 2-12'!$R:$R,0))</f>
        <v>Email</v>
      </c>
      <c r="AP1171" s="24" t="str">
        <f>INDEX('Step 2-12'!$V:$V,MATCH('Step 2-12'!$AH1171,'Step 2-12'!$R:$R,0))</f>
        <v>Europe</v>
      </c>
      <c r="AQ1171" s="24" t="str">
        <f>INDEX('Step 2-12'!$W:$W,MATCH('Step 2-12'!$AH1171,'Step 2-12'!$R:$R,0))</f>
        <v>Healthcare</v>
      </c>
      <c r="AR1171" s="24" t="str">
        <f>INDEX('Step 2-12'!$X:$X,MATCH('Step 2-12'!$AH1171,'Step 2-12'!$R:$R,0))</f>
        <v>SMBs</v>
      </c>
      <c r="AS1171" s="23" t="str">
        <f>INDEX('Step 2-12'!$AA:$AA,MATCH('Step 2-12'!$AH1171,'Step 2-12'!$R:$R,0))</f>
        <v>Basic</v>
      </c>
      <c r="AT1171" s="23" t="str">
        <f>INDEX('Step 2-12'!$AB:$AB,MATCH('Step 2-12'!$AH1171,'Step 2-12'!$R:$R,0))</f>
        <v>Monthly</v>
      </c>
      <c r="AU1171" s="23" t="str">
        <f>INDEX($J$20:$J$1603,MATCH($AH1171,$B$20:$B$1603,0))</f>
        <v/>
      </c>
    </row>
    <row r="1172" spans="1:47" x14ac:dyDescent="0.25">
      <c r="A1172" t="s">
        <v>1311</v>
      </c>
      <c r="B1172" t="s">
        <v>1307</v>
      </c>
      <c r="C1172" t="s">
        <v>17</v>
      </c>
      <c r="D1172" t="s">
        <v>18</v>
      </c>
      <c r="E1172" s="1">
        <v>44912</v>
      </c>
      <c r="F1172" s="1">
        <v>44942</v>
      </c>
      <c r="G1172" t="s">
        <v>19</v>
      </c>
      <c r="H1172">
        <v>75</v>
      </c>
      <c r="I1172" s="23" t="str">
        <f>IF(AND(E1172&lt;=EOMONTH('Step 1'!$C$7,0),F1172&gt;='Step 1'!$C$7),"Yes","No")</f>
        <v>Yes</v>
      </c>
      <c r="J1172" s="23" t="str">
        <f>IF(I1172="Yes",IF(COUNTIFS($B$21:$B1172,B1172,$I$21:$I1172,"Yes")=1,"Yes",""),"")</f>
        <v>Yes</v>
      </c>
      <c r="K1172" s="23" t="str">
        <f>IF(J1172="Yes",IF(COUNTIFS($B:$B,B1172,$F:$F,"&gt;="&amp;'Step 1'!$C$8)&gt;0,"Retained","Churned"),"")</f>
        <v>Churned</v>
      </c>
      <c r="L1172" s="24">
        <f>_xlfn.MINIFS($E:$E,$B:$B,B1172)</f>
        <v>44788</v>
      </c>
      <c r="M1172" s="24" t="str">
        <f>INDEX($C:$C,MATCH($L1172,$E:$E,0))</f>
        <v>Basic</v>
      </c>
      <c r="N1172" s="24" t="str">
        <f>INDEX($D:$D,MATCH($L1172,$E:$E,0))</f>
        <v>Monthly</v>
      </c>
      <c r="O1172" s="23" t="str">
        <f>INDEX('Step 2-12'!$W:$W,MATCH('Step 2-12'!$B1172,'Step 2-12'!$R:$R,0))</f>
        <v>Other</v>
      </c>
      <c r="P1172" s="23" t="str">
        <f>INDEX('Step 2-12'!$Z:$Z,MATCH('Step 2-12'!$B1172,'Step 2-12'!$R:$R,0))</f>
        <v>Paid Search</v>
      </c>
      <c r="AG1172" t="s">
        <v>2964</v>
      </c>
      <c r="AH1172" t="s">
        <v>512</v>
      </c>
      <c r="AI1172" t="s">
        <v>513</v>
      </c>
      <c r="AJ1172" s="1">
        <v>45360</v>
      </c>
      <c r="AK1172" t="s">
        <v>50</v>
      </c>
      <c r="AL1172" t="s">
        <v>18</v>
      </c>
      <c r="AM1172">
        <v>135</v>
      </c>
      <c r="AN1172">
        <v>110.7</v>
      </c>
      <c r="AO1172" s="24" t="str">
        <f>INDEX('Step 2-12'!$Z:$Z,MATCH('Step 2-12'!$AH1172,'Step 2-12'!$R:$R,0))</f>
        <v>Email</v>
      </c>
      <c r="AP1172" s="24" t="str">
        <f>INDEX('Step 2-12'!$V:$V,MATCH('Step 2-12'!$AH1172,'Step 2-12'!$R:$R,0))</f>
        <v>Europe</v>
      </c>
      <c r="AQ1172" s="24" t="str">
        <f>INDEX('Step 2-12'!$W:$W,MATCH('Step 2-12'!$AH1172,'Step 2-12'!$R:$R,0))</f>
        <v>Healthcare</v>
      </c>
      <c r="AR1172" s="24" t="str">
        <f>INDEX('Step 2-12'!$X:$X,MATCH('Step 2-12'!$AH1172,'Step 2-12'!$R:$R,0))</f>
        <v>SMBs</v>
      </c>
      <c r="AS1172" s="23" t="str">
        <f>INDEX('Step 2-12'!$AA:$AA,MATCH('Step 2-12'!$AH1172,'Step 2-12'!$R:$R,0))</f>
        <v>Basic</v>
      </c>
      <c r="AT1172" s="23" t="str">
        <f>INDEX('Step 2-12'!$AB:$AB,MATCH('Step 2-12'!$AH1172,'Step 2-12'!$R:$R,0))</f>
        <v>Monthly</v>
      </c>
      <c r="AU1172" s="23" t="str">
        <f>INDEX($J$20:$J$1603,MATCH($AH1172,$B$20:$B$1603,0))</f>
        <v/>
      </c>
    </row>
    <row r="1173" spans="1:47" x14ac:dyDescent="0.25">
      <c r="A1173" t="s">
        <v>1312</v>
      </c>
      <c r="B1173" t="s">
        <v>1307</v>
      </c>
      <c r="C1173" t="s">
        <v>17</v>
      </c>
      <c r="D1173" t="s">
        <v>18</v>
      </c>
      <c r="E1173" s="1">
        <v>44943</v>
      </c>
      <c r="F1173" s="1">
        <v>44973</v>
      </c>
      <c r="G1173" t="s">
        <v>19</v>
      </c>
      <c r="H1173">
        <v>75</v>
      </c>
      <c r="I1173" s="23" t="str">
        <f>IF(AND(E1173&lt;=EOMONTH('Step 1'!$C$7,0),F1173&gt;='Step 1'!$C$7),"Yes","No")</f>
        <v>Yes</v>
      </c>
      <c r="J1173" s="23" t="str">
        <f>IF(I1173="Yes",IF(COUNTIFS($B$21:$B1173,B1173,$I$21:$I1173,"Yes")=1,"Yes",""),"")</f>
        <v/>
      </c>
      <c r="K1173" s="23" t="str">
        <f>IF(J1173="Yes",IF(COUNTIFS($B:$B,B1173,$F:$F,"&gt;="&amp;'Step 1'!$C$8)&gt;0,"Retained","Churned"),"")</f>
        <v/>
      </c>
      <c r="L1173" s="24">
        <f>_xlfn.MINIFS($E:$E,$B:$B,B1173)</f>
        <v>44788</v>
      </c>
      <c r="M1173" s="24" t="str">
        <f>INDEX($C:$C,MATCH($L1173,$E:$E,0))</f>
        <v>Basic</v>
      </c>
      <c r="N1173" s="24" t="str">
        <f>INDEX($D:$D,MATCH($L1173,$E:$E,0))</f>
        <v>Monthly</v>
      </c>
      <c r="O1173" s="23" t="str">
        <f>INDEX('Step 2-12'!$W:$W,MATCH('Step 2-12'!$B1173,'Step 2-12'!$R:$R,0))</f>
        <v>Other</v>
      </c>
      <c r="P1173" s="23" t="str">
        <f>INDEX('Step 2-12'!$Z:$Z,MATCH('Step 2-12'!$B1173,'Step 2-12'!$R:$R,0))</f>
        <v>Paid Search</v>
      </c>
      <c r="AG1173" t="s">
        <v>2965</v>
      </c>
      <c r="AH1173" t="s">
        <v>512</v>
      </c>
      <c r="AI1173" t="s">
        <v>514</v>
      </c>
      <c r="AJ1173" s="1">
        <v>45362</v>
      </c>
      <c r="AK1173" t="s">
        <v>50</v>
      </c>
      <c r="AL1173" t="s">
        <v>18</v>
      </c>
      <c r="AM1173">
        <v>135</v>
      </c>
      <c r="AN1173">
        <v>110.7</v>
      </c>
      <c r="AO1173" s="24" t="str">
        <f>INDEX('Step 2-12'!$Z:$Z,MATCH('Step 2-12'!$AH1173,'Step 2-12'!$R:$R,0))</f>
        <v>Email</v>
      </c>
      <c r="AP1173" s="24" t="str">
        <f>INDEX('Step 2-12'!$V:$V,MATCH('Step 2-12'!$AH1173,'Step 2-12'!$R:$R,0))</f>
        <v>Europe</v>
      </c>
      <c r="AQ1173" s="24" t="str">
        <f>INDEX('Step 2-12'!$W:$W,MATCH('Step 2-12'!$AH1173,'Step 2-12'!$R:$R,0))</f>
        <v>Healthcare</v>
      </c>
      <c r="AR1173" s="24" t="str">
        <f>INDEX('Step 2-12'!$X:$X,MATCH('Step 2-12'!$AH1173,'Step 2-12'!$R:$R,0))</f>
        <v>SMBs</v>
      </c>
      <c r="AS1173" s="23" t="str">
        <f>INDEX('Step 2-12'!$AA:$AA,MATCH('Step 2-12'!$AH1173,'Step 2-12'!$R:$R,0))</f>
        <v>Basic</v>
      </c>
      <c r="AT1173" s="23" t="str">
        <f>INDEX('Step 2-12'!$AB:$AB,MATCH('Step 2-12'!$AH1173,'Step 2-12'!$R:$R,0))</f>
        <v>Monthly</v>
      </c>
      <c r="AU1173" s="23" t="str">
        <f>INDEX($J$20:$J$1603,MATCH($AH1173,$B$20:$B$1603,0))</f>
        <v/>
      </c>
    </row>
    <row r="1174" spans="1:47" x14ac:dyDescent="0.25">
      <c r="A1174" t="s">
        <v>1313</v>
      </c>
      <c r="B1174" t="s">
        <v>1307</v>
      </c>
      <c r="C1174" t="s">
        <v>17</v>
      </c>
      <c r="D1174" t="s">
        <v>18</v>
      </c>
      <c r="E1174" s="1">
        <v>44974</v>
      </c>
      <c r="F1174" s="1">
        <v>45004</v>
      </c>
      <c r="G1174" t="s">
        <v>19</v>
      </c>
      <c r="H1174">
        <v>75</v>
      </c>
      <c r="I1174" s="23" t="str">
        <f>IF(AND(E1174&lt;=EOMONTH('Step 1'!$C$7,0),F1174&gt;='Step 1'!$C$7),"Yes","No")</f>
        <v>No</v>
      </c>
      <c r="J1174" s="23" t="str">
        <f>IF(I1174="Yes",IF(COUNTIFS($B$21:$B1174,B1174,$I$21:$I1174,"Yes")=1,"Yes",""),"")</f>
        <v/>
      </c>
      <c r="K1174" s="23" t="str">
        <f>IF(J1174="Yes",IF(COUNTIFS($B:$B,B1174,$F:$F,"&gt;="&amp;'Step 1'!$C$8)&gt;0,"Retained","Churned"),"")</f>
        <v/>
      </c>
      <c r="L1174" s="24">
        <f>_xlfn.MINIFS($E:$E,$B:$B,B1174)</f>
        <v>44788</v>
      </c>
      <c r="M1174" s="24" t="str">
        <f>INDEX($C:$C,MATCH($L1174,$E:$E,0))</f>
        <v>Basic</v>
      </c>
      <c r="N1174" s="24" t="str">
        <f>INDEX($D:$D,MATCH($L1174,$E:$E,0))</f>
        <v>Monthly</v>
      </c>
      <c r="O1174" s="23" t="str">
        <f>INDEX('Step 2-12'!$W:$W,MATCH('Step 2-12'!$B1174,'Step 2-12'!$R:$R,0))</f>
        <v>Other</v>
      </c>
      <c r="P1174" s="23" t="str">
        <f>INDEX('Step 2-12'!$Z:$Z,MATCH('Step 2-12'!$B1174,'Step 2-12'!$R:$R,0))</f>
        <v>Paid Search</v>
      </c>
      <c r="AG1174" t="s">
        <v>2966</v>
      </c>
      <c r="AH1174" t="s">
        <v>512</v>
      </c>
      <c r="AI1174" t="s">
        <v>515</v>
      </c>
      <c r="AJ1174" s="1">
        <v>45393</v>
      </c>
      <c r="AK1174" t="s">
        <v>50</v>
      </c>
      <c r="AL1174" t="s">
        <v>18</v>
      </c>
      <c r="AM1174">
        <v>135</v>
      </c>
      <c r="AN1174">
        <v>110.7</v>
      </c>
      <c r="AO1174" s="24" t="str">
        <f>INDEX('Step 2-12'!$Z:$Z,MATCH('Step 2-12'!$AH1174,'Step 2-12'!$R:$R,0))</f>
        <v>Email</v>
      </c>
      <c r="AP1174" s="24" t="str">
        <f>INDEX('Step 2-12'!$V:$V,MATCH('Step 2-12'!$AH1174,'Step 2-12'!$R:$R,0))</f>
        <v>Europe</v>
      </c>
      <c r="AQ1174" s="24" t="str">
        <f>INDEX('Step 2-12'!$W:$W,MATCH('Step 2-12'!$AH1174,'Step 2-12'!$R:$R,0))</f>
        <v>Healthcare</v>
      </c>
      <c r="AR1174" s="24" t="str">
        <f>INDEX('Step 2-12'!$X:$X,MATCH('Step 2-12'!$AH1174,'Step 2-12'!$R:$R,0))</f>
        <v>SMBs</v>
      </c>
      <c r="AS1174" s="23" t="str">
        <f>INDEX('Step 2-12'!$AA:$AA,MATCH('Step 2-12'!$AH1174,'Step 2-12'!$R:$R,0))</f>
        <v>Basic</v>
      </c>
      <c r="AT1174" s="23" t="str">
        <f>INDEX('Step 2-12'!$AB:$AB,MATCH('Step 2-12'!$AH1174,'Step 2-12'!$R:$R,0))</f>
        <v>Monthly</v>
      </c>
      <c r="AU1174" s="23" t="str">
        <f>INDEX($J$20:$J$1603,MATCH($AH1174,$B$20:$B$1603,0))</f>
        <v/>
      </c>
    </row>
    <row r="1175" spans="1:47" x14ac:dyDescent="0.25">
      <c r="A1175" t="s">
        <v>1314</v>
      </c>
      <c r="B1175" t="s">
        <v>1307</v>
      </c>
      <c r="C1175" t="s">
        <v>17</v>
      </c>
      <c r="D1175" t="s">
        <v>18</v>
      </c>
      <c r="E1175" s="1">
        <v>45005</v>
      </c>
      <c r="F1175" s="1">
        <v>45035</v>
      </c>
      <c r="G1175" t="s">
        <v>73</v>
      </c>
      <c r="H1175">
        <v>75</v>
      </c>
      <c r="I1175" s="23" t="str">
        <f>IF(AND(E1175&lt;=EOMONTH('Step 1'!$C$7,0),F1175&gt;='Step 1'!$C$7),"Yes","No")</f>
        <v>No</v>
      </c>
      <c r="J1175" s="23" t="str">
        <f>IF(I1175="Yes",IF(COUNTIFS($B$21:$B1175,B1175,$I$21:$I1175,"Yes")=1,"Yes",""),"")</f>
        <v/>
      </c>
      <c r="K1175" s="23" t="str">
        <f>IF(J1175="Yes",IF(COUNTIFS($B:$B,B1175,$F:$F,"&gt;="&amp;'Step 1'!$C$8)&gt;0,"Retained","Churned"),"")</f>
        <v/>
      </c>
      <c r="L1175" s="24">
        <f>_xlfn.MINIFS($E:$E,$B:$B,B1175)</f>
        <v>44788</v>
      </c>
      <c r="M1175" s="24" t="str">
        <f>INDEX($C:$C,MATCH($L1175,$E:$E,0))</f>
        <v>Basic</v>
      </c>
      <c r="N1175" s="24" t="str">
        <f>INDEX($D:$D,MATCH($L1175,$E:$E,0))</f>
        <v>Monthly</v>
      </c>
      <c r="O1175" s="23" t="str">
        <f>INDEX('Step 2-12'!$W:$W,MATCH('Step 2-12'!$B1175,'Step 2-12'!$R:$R,0))</f>
        <v>Other</v>
      </c>
      <c r="P1175" s="23" t="str">
        <f>INDEX('Step 2-12'!$Z:$Z,MATCH('Step 2-12'!$B1175,'Step 2-12'!$R:$R,0))</f>
        <v>Paid Search</v>
      </c>
      <c r="AG1175" t="s">
        <v>2967</v>
      </c>
      <c r="AH1175" t="s">
        <v>512</v>
      </c>
      <c r="AI1175" t="s">
        <v>515</v>
      </c>
      <c r="AJ1175" s="1">
        <v>45423</v>
      </c>
      <c r="AK1175" t="s">
        <v>50</v>
      </c>
      <c r="AL1175" t="s">
        <v>18</v>
      </c>
      <c r="AM1175">
        <v>135</v>
      </c>
      <c r="AN1175">
        <v>110.7</v>
      </c>
      <c r="AO1175" s="24" t="str">
        <f>INDEX('Step 2-12'!$Z:$Z,MATCH('Step 2-12'!$AH1175,'Step 2-12'!$R:$R,0))</f>
        <v>Email</v>
      </c>
      <c r="AP1175" s="24" t="str">
        <f>INDEX('Step 2-12'!$V:$V,MATCH('Step 2-12'!$AH1175,'Step 2-12'!$R:$R,0))</f>
        <v>Europe</v>
      </c>
      <c r="AQ1175" s="24" t="str">
        <f>INDEX('Step 2-12'!$W:$W,MATCH('Step 2-12'!$AH1175,'Step 2-12'!$R:$R,0))</f>
        <v>Healthcare</v>
      </c>
      <c r="AR1175" s="24" t="str">
        <f>INDEX('Step 2-12'!$X:$X,MATCH('Step 2-12'!$AH1175,'Step 2-12'!$R:$R,0))</f>
        <v>SMBs</v>
      </c>
      <c r="AS1175" s="23" t="str">
        <f>INDEX('Step 2-12'!$AA:$AA,MATCH('Step 2-12'!$AH1175,'Step 2-12'!$R:$R,0))</f>
        <v>Basic</v>
      </c>
      <c r="AT1175" s="23" t="str">
        <f>INDEX('Step 2-12'!$AB:$AB,MATCH('Step 2-12'!$AH1175,'Step 2-12'!$R:$R,0))</f>
        <v>Monthly</v>
      </c>
      <c r="AU1175" s="23" t="str">
        <f>INDEX($J$20:$J$1603,MATCH($AH1175,$B$20:$B$1603,0))</f>
        <v/>
      </c>
    </row>
    <row r="1176" spans="1:47" x14ac:dyDescent="0.25">
      <c r="A1176" t="s">
        <v>1315</v>
      </c>
      <c r="B1176" t="s">
        <v>1307</v>
      </c>
      <c r="C1176" t="s">
        <v>50</v>
      </c>
      <c r="D1176" t="s">
        <v>18</v>
      </c>
      <c r="E1176" s="1">
        <v>45036</v>
      </c>
      <c r="F1176" s="1">
        <v>45066</v>
      </c>
      <c r="G1176" t="s">
        <v>73</v>
      </c>
      <c r="H1176">
        <v>135</v>
      </c>
      <c r="I1176" s="23" t="str">
        <f>IF(AND(E1176&lt;=EOMONTH('Step 1'!$C$7,0),F1176&gt;='Step 1'!$C$7),"Yes","No")</f>
        <v>No</v>
      </c>
      <c r="J1176" s="23" t="str">
        <f>IF(I1176="Yes",IF(COUNTIFS($B$21:$B1176,B1176,$I$21:$I1176,"Yes")=1,"Yes",""),"")</f>
        <v/>
      </c>
      <c r="K1176" s="23" t="str">
        <f>IF(J1176="Yes",IF(COUNTIFS($B:$B,B1176,$F:$F,"&gt;="&amp;'Step 1'!$C$8)&gt;0,"Retained","Churned"),"")</f>
        <v/>
      </c>
      <c r="L1176" s="24">
        <f>_xlfn.MINIFS($E:$E,$B:$B,B1176)</f>
        <v>44788</v>
      </c>
      <c r="M1176" s="24" t="str">
        <f>INDEX($C:$C,MATCH($L1176,$E:$E,0))</f>
        <v>Basic</v>
      </c>
      <c r="N1176" s="24" t="str">
        <f>INDEX($D:$D,MATCH($L1176,$E:$E,0))</f>
        <v>Monthly</v>
      </c>
      <c r="O1176" s="23" t="str">
        <f>INDEX('Step 2-12'!$W:$W,MATCH('Step 2-12'!$B1176,'Step 2-12'!$R:$R,0))</f>
        <v>Other</v>
      </c>
      <c r="P1176" s="23" t="str">
        <f>INDEX('Step 2-12'!$Z:$Z,MATCH('Step 2-12'!$B1176,'Step 2-12'!$R:$R,0))</f>
        <v>Paid Search</v>
      </c>
      <c r="AG1176" t="s">
        <v>2968</v>
      </c>
      <c r="AH1176" t="s">
        <v>512</v>
      </c>
      <c r="AI1176" t="s">
        <v>516</v>
      </c>
      <c r="AJ1176" s="1">
        <v>45424</v>
      </c>
      <c r="AK1176" t="s">
        <v>50</v>
      </c>
      <c r="AL1176" t="s">
        <v>18</v>
      </c>
      <c r="AM1176">
        <v>135</v>
      </c>
      <c r="AN1176">
        <v>110.7</v>
      </c>
      <c r="AO1176" s="24" t="str">
        <f>INDEX('Step 2-12'!$Z:$Z,MATCH('Step 2-12'!$AH1176,'Step 2-12'!$R:$R,0))</f>
        <v>Email</v>
      </c>
      <c r="AP1176" s="24" t="str">
        <f>INDEX('Step 2-12'!$V:$V,MATCH('Step 2-12'!$AH1176,'Step 2-12'!$R:$R,0))</f>
        <v>Europe</v>
      </c>
      <c r="AQ1176" s="24" t="str">
        <f>INDEX('Step 2-12'!$W:$W,MATCH('Step 2-12'!$AH1176,'Step 2-12'!$R:$R,0))</f>
        <v>Healthcare</v>
      </c>
      <c r="AR1176" s="24" t="str">
        <f>INDEX('Step 2-12'!$X:$X,MATCH('Step 2-12'!$AH1176,'Step 2-12'!$R:$R,0))</f>
        <v>SMBs</v>
      </c>
      <c r="AS1176" s="23" t="str">
        <f>INDEX('Step 2-12'!$AA:$AA,MATCH('Step 2-12'!$AH1176,'Step 2-12'!$R:$R,0))</f>
        <v>Basic</v>
      </c>
      <c r="AT1176" s="23" t="str">
        <f>INDEX('Step 2-12'!$AB:$AB,MATCH('Step 2-12'!$AH1176,'Step 2-12'!$R:$R,0))</f>
        <v>Monthly</v>
      </c>
      <c r="AU1176" s="23" t="str">
        <f>INDEX($J$20:$J$1603,MATCH($AH1176,$B$20:$B$1603,0))</f>
        <v/>
      </c>
    </row>
    <row r="1177" spans="1:47" x14ac:dyDescent="0.25">
      <c r="A1177" t="s">
        <v>1316</v>
      </c>
      <c r="B1177" t="s">
        <v>1307</v>
      </c>
      <c r="C1177" t="s">
        <v>86</v>
      </c>
      <c r="D1177" t="s">
        <v>18</v>
      </c>
      <c r="E1177" s="1">
        <v>45067</v>
      </c>
      <c r="F1177" s="1">
        <v>45094</v>
      </c>
      <c r="G1177" t="s">
        <v>47</v>
      </c>
      <c r="H1177">
        <v>315</v>
      </c>
      <c r="I1177" s="23" t="str">
        <f>IF(AND(E1177&lt;=EOMONTH('Step 1'!$C$7,0),F1177&gt;='Step 1'!$C$7),"Yes","No")</f>
        <v>No</v>
      </c>
      <c r="J1177" s="23" t="str">
        <f>IF(I1177="Yes",IF(COUNTIFS($B$21:$B1177,B1177,$I$21:$I1177,"Yes")=1,"Yes",""),"")</f>
        <v/>
      </c>
      <c r="K1177" s="23" t="str">
        <f>IF(J1177="Yes",IF(COUNTIFS($B:$B,B1177,$F:$F,"&gt;="&amp;'Step 1'!$C$8)&gt;0,"Retained","Churned"),"")</f>
        <v/>
      </c>
      <c r="L1177" s="24">
        <f>_xlfn.MINIFS($E:$E,$B:$B,B1177)</f>
        <v>44788</v>
      </c>
      <c r="M1177" s="24" t="str">
        <f>INDEX($C:$C,MATCH($L1177,$E:$E,0))</f>
        <v>Basic</v>
      </c>
      <c r="N1177" s="24" t="str">
        <f>INDEX($D:$D,MATCH($L1177,$E:$E,0))</f>
        <v>Monthly</v>
      </c>
      <c r="O1177" s="23" t="str">
        <f>INDEX('Step 2-12'!$W:$W,MATCH('Step 2-12'!$B1177,'Step 2-12'!$R:$R,0))</f>
        <v>Other</v>
      </c>
      <c r="P1177" s="23" t="str">
        <f>INDEX('Step 2-12'!$Z:$Z,MATCH('Step 2-12'!$B1177,'Step 2-12'!$R:$R,0))</f>
        <v>Paid Search</v>
      </c>
      <c r="AG1177" t="s">
        <v>2969</v>
      </c>
      <c r="AH1177" t="s">
        <v>512</v>
      </c>
      <c r="AI1177" t="s">
        <v>517</v>
      </c>
      <c r="AJ1177" s="1">
        <v>45455</v>
      </c>
      <c r="AK1177" t="s">
        <v>50</v>
      </c>
      <c r="AL1177" t="s">
        <v>18</v>
      </c>
      <c r="AM1177">
        <v>135</v>
      </c>
      <c r="AN1177">
        <v>110.7</v>
      </c>
      <c r="AO1177" s="24" t="str">
        <f>INDEX('Step 2-12'!$Z:$Z,MATCH('Step 2-12'!$AH1177,'Step 2-12'!$R:$R,0))</f>
        <v>Email</v>
      </c>
      <c r="AP1177" s="24" t="str">
        <f>INDEX('Step 2-12'!$V:$V,MATCH('Step 2-12'!$AH1177,'Step 2-12'!$R:$R,0))</f>
        <v>Europe</v>
      </c>
      <c r="AQ1177" s="24" t="str">
        <f>INDEX('Step 2-12'!$W:$W,MATCH('Step 2-12'!$AH1177,'Step 2-12'!$R:$R,0))</f>
        <v>Healthcare</v>
      </c>
      <c r="AR1177" s="24" t="str">
        <f>INDEX('Step 2-12'!$X:$X,MATCH('Step 2-12'!$AH1177,'Step 2-12'!$R:$R,0))</f>
        <v>SMBs</v>
      </c>
      <c r="AS1177" s="23" t="str">
        <f>INDEX('Step 2-12'!$AA:$AA,MATCH('Step 2-12'!$AH1177,'Step 2-12'!$R:$R,0))</f>
        <v>Basic</v>
      </c>
      <c r="AT1177" s="23" t="str">
        <f>INDEX('Step 2-12'!$AB:$AB,MATCH('Step 2-12'!$AH1177,'Step 2-12'!$R:$R,0))</f>
        <v>Monthly</v>
      </c>
      <c r="AU1177" s="23" t="str">
        <f>INDEX($J$20:$J$1603,MATCH($AH1177,$B$20:$B$1603,0))</f>
        <v/>
      </c>
    </row>
    <row r="1178" spans="1:47" x14ac:dyDescent="0.25">
      <c r="A1178" t="s">
        <v>1317</v>
      </c>
      <c r="B1178" t="s">
        <v>1318</v>
      </c>
      <c r="C1178" t="s">
        <v>17</v>
      </c>
      <c r="D1178" t="s">
        <v>51</v>
      </c>
      <c r="E1178" s="1">
        <v>44764</v>
      </c>
      <c r="F1178" s="1">
        <v>45129</v>
      </c>
      <c r="G1178" t="s">
        <v>19</v>
      </c>
      <c r="H1178">
        <v>50</v>
      </c>
      <c r="I1178" s="23" t="str">
        <f>IF(AND(E1178&lt;=EOMONTH('Step 1'!$C$7,0),F1178&gt;='Step 1'!$C$7),"Yes","No")</f>
        <v>Yes</v>
      </c>
      <c r="J1178" s="23" t="str">
        <f>IF(I1178="Yes",IF(COUNTIFS($B$21:$B1178,B1178,$I$21:$I1178,"Yes")=1,"Yes",""),"")</f>
        <v>Yes</v>
      </c>
      <c r="K1178" s="23" t="str">
        <f>IF(J1178="Yes",IF(COUNTIFS($B:$B,B1178,$F:$F,"&gt;="&amp;'Step 1'!$C$8)&gt;0,"Retained","Churned"),"")</f>
        <v>Churned</v>
      </c>
      <c r="L1178" s="24">
        <f>_xlfn.MINIFS($E:$E,$B:$B,B1178)</f>
        <v>44764</v>
      </c>
      <c r="M1178" s="24" t="str">
        <f>INDEX($C:$C,MATCH($L1178,$E:$E,0))</f>
        <v>Basic</v>
      </c>
      <c r="N1178" s="24" t="str">
        <f>INDEX($D:$D,MATCH($L1178,$E:$E,0))</f>
        <v>Annual</v>
      </c>
      <c r="O1178" s="23" t="str">
        <f>INDEX('Step 2-12'!$W:$W,MATCH('Step 2-12'!$B1178,'Step 2-12'!$R:$R,0))</f>
        <v>Retail</v>
      </c>
      <c r="P1178" s="23" t="str">
        <f>INDEX('Step 2-12'!$Z:$Z,MATCH('Step 2-12'!$B1178,'Step 2-12'!$R:$R,0))</f>
        <v>Content</v>
      </c>
      <c r="AG1178" t="s">
        <v>2970</v>
      </c>
      <c r="AH1178" t="s">
        <v>512</v>
      </c>
      <c r="AI1178" t="s">
        <v>517</v>
      </c>
      <c r="AJ1178" s="1">
        <v>45485</v>
      </c>
      <c r="AK1178" t="s">
        <v>50</v>
      </c>
      <c r="AL1178" t="s">
        <v>18</v>
      </c>
      <c r="AM1178">
        <v>135</v>
      </c>
      <c r="AN1178">
        <v>110.7</v>
      </c>
      <c r="AO1178" s="24" t="str">
        <f>INDEX('Step 2-12'!$Z:$Z,MATCH('Step 2-12'!$AH1178,'Step 2-12'!$R:$R,0))</f>
        <v>Email</v>
      </c>
      <c r="AP1178" s="24" t="str">
        <f>INDEX('Step 2-12'!$V:$V,MATCH('Step 2-12'!$AH1178,'Step 2-12'!$R:$R,0))</f>
        <v>Europe</v>
      </c>
      <c r="AQ1178" s="24" t="str">
        <f>INDEX('Step 2-12'!$W:$W,MATCH('Step 2-12'!$AH1178,'Step 2-12'!$R:$R,0))</f>
        <v>Healthcare</v>
      </c>
      <c r="AR1178" s="24" t="str">
        <f>INDEX('Step 2-12'!$X:$X,MATCH('Step 2-12'!$AH1178,'Step 2-12'!$R:$R,0))</f>
        <v>SMBs</v>
      </c>
      <c r="AS1178" s="23" t="str">
        <f>INDEX('Step 2-12'!$AA:$AA,MATCH('Step 2-12'!$AH1178,'Step 2-12'!$R:$R,0))</f>
        <v>Basic</v>
      </c>
      <c r="AT1178" s="23" t="str">
        <f>INDEX('Step 2-12'!$AB:$AB,MATCH('Step 2-12'!$AH1178,'Step 2-12'!$R:$R,0))</f>
        <v>Monthly</v>
      </c>
      <c r="AU1178" s="23" t="str">
        <f>INDEX($J$20:$J$1603,MATCH($AH1178,$B$20:$B$1603,0))</f>
        <v/>
      </c>
    </row>
    <row r="1179" spans="1:47" x14ac:dyDescent="0.25">
      <c r="A1179" t="s">
        <v>1319</v>
      </c>
      <c r="B1179" t="s">
        <v>1318</v>
      </c>
      <c r="C1179" t="s">
        <v>17</v>
      </c>
      <c r="D1179" t="s">
        <v>51</v>
      </c>
      <c r="E1179" s="1">
        <v>45130</v>
      </c>
      <c r="F1179" s="1">
        <v>45169</v>
      </c>
      <c r="G1179" t="s">
        <v>47</v>
      </c>
      <c r="H1179">
        <v>50</v>
      </c>
      <c r="I1179" s="23" t="str">
        <f>IF(AND(E1179&lt;=EOMONTH('Step 1'!$C$7,0),F1179&gt;='Step 1'!$C$7),"Yes","No")</f>
        <v>No</v>
      </c>
      <c r="J1179" s="23" t="str">
        <f>IF(I1179="Yes",IF(COUNTIFS($B$21:$B1179,B1179,$I$21:$I1179,"Yes")=1,"Yes",""),"")</f>
        <v/>
      </c>
      <c r="K1179" s="23" t="str">
        <f>IF(J1179="Yes",IF(COUNTIFS($B:$B,B1179,$F:$F,"&gt;="&amp;'Step 1'!$C$8)&gt;0,"Retained","Churned"),"")</f>
        <v/>
      </c>
      <c r="L1179" s="24">
        <f>_xlfn.MINIFS($E:$E,$B:$B,B1179)</f>
        <v>44764</v>
      </c>
      <c r="M1179" s="24" t="str">
        <f>INDEX($C:$C,MATCH($L1179,$E:$E,0))</f>
        <v>Basic</v>
      </c>
      <c r="N1179" s="24" t="str">
        <f>INDEX($D:$D,MATCH($L1179,$E:$E,0))</f>
        <v>Annual</v>
      </c>
      <c r="O1179" s="23" t="str">
        <f>INDEX('Step 2-12'!$W:$W,MATCH('Step 2-12'!$B1179,'Step 2-12'!$R:$R,0))</f>
        <v>Retail</v>
      </c>
      <c r="P1179" s="23" t="str">
        <f>INDEX('Step 2-12'!$Z:$Z,MATCH('Step 2-12'!$B1179,'Step 2-12'!$R:$R,0))</f>
        <v>Content</v>
      </c>
      <c r="AG1179" t="s">
        <v>2971</v>
      </c>
      <c r="AH1179" t="s">
        <v>512</v>
      </c>
      <c r="AI1179" t="s">
        <v>518</v>
      </c>
      <c r="AJ1179" s="1">
        <v>45486</v>
      </c>
      <c r="AK1179" t="s">
        <v>86</v>
      </c>
      <c r="AL1179" t="s">
        <v>18</v>
      </c>
      <c r="AM1179">
        <v>315</v>
      </c>
      <c r="AN1179">
        <v>267.75</v>
      </c>
      <c r="AO1179" s="24" t="str">
        <f>INDEX('Step 2-12'!$Z:$Z,MATCH('Step 2-12'!$AH1179,'Step 2-12'!$R:$R,0))</f>
        <v>Email</v>
      </c>
      <c r="AP1179" s="24" t="str">
        <f>INDEX('Step 2-12'!$V:$V,MATCH('Step 2-12'!$AH1179,'Step 2-12'!$R:$R,0))</f>
        <v>Europe</v>
      </c>
      <c r="AQ1179" s="24" t="str">
        <f>INDEX('Step 2-12'!$W:$W,MATCH('Step 2-12'!$AH1179,'Step 2-12'!$R:$R,0))</f>
        <v>Healthcare</v>
      </c>
      <c r="AR1179" s="24" t="str">
        <f>INDEX('Step 2-12'!$X:$X,MATCH('Step 2-12'!$AH1179,'Step 2-12'!$R:$R,0))</f>
        <v>SMBs</v>
      </c>
      <c r="AS1179" s="23" t="str">
        <f>INDEX('Step 2-12'!$AA:$AA,MATCH('Step 2-12'!$AH1179,'Step 2-12'!$R:$R,0))</f>
        <v>Basic</v>
      </c>
      <c r="AT1179" s="23" t="str">
        <f>INDEX('Step 2-12'!$AB:$AB,MATCH('Step 2-12'!$AH1179,'Step 2-12'!$R:$R,0))</f>
        <v>Monthly</v>
      </c>
      <c r="AU1179" s="23" t="str">
        <f>INDEX($J$20:$J$1603,MATCH($AH1179,$B$20:$B$1603,0))</f>
        <v/>
      </c>
    </row>
    <row r="1180" spans="1:47" x14ac:dyDescent="0.25">
      <c r="A1180" t="s">
        <v>1320</v>
      </c>
      <c r="B1180" t="s">
        <v>1321</v>
      </c>
      <c r="C1180" t="s">
        <v>86</v>
      </c>
      <c r="D1180" t="s">
        <v>51</v>
      </c>
      <c r="E1180" s="1">
        <v>45620</v>
      </c>
      <c r="F1180" s="1">
        <v>45658</v>
      </c>
      <c r="G1180" t="s">
        <v>19</v>
      </c>
      <c r="H1180">
        <v>300</v>
      </c>
      <c r="I1180" s="23" t="str">
        <f>IF(AND(E1180&lt;=EOMONTH('Step 1'!$C$7,0),F1180&gt;='Step 1'!$C$7),"Yes","No")</f>
        <v>No</v>
      </c>
      <c r="J1180" s="23" t="str">
        <f>IF(I1180="Yes",IF(COUNTIFS($B$21:$B1180,B1180,$I$21:$I1180,"Yes")=1,"Yes",""),"")</f>
        <v/>
      </c>
      <c r="K1180" s="23" t="str">
        <f>IF(J1180="Yes",IF(COUNTIFS($B:$B,B1180,$F:$F,"&gt;="&amp;'Step 1'!$C$8)&gt;0,"Retained","Churned"),"")</f>
        <v/>
      </c>
      <c r="L1180" s="24">
        <f>_xlfn.MINIFS($E:$E,$B:$B,B1180)</f>
        <v>45620</v>
      </c>
      <c r="M1180" s="24" t="str">
        <f>INDEX($C:$C,MATCH($L1180,$E:$E,0))</f>
        <v>Basic</v>
      </c>
      <c r="N1180" s="24" t="str">
        <f>INDEX($D:$D,MATCH($L1180,$E:$E,0))</f>
        <v>Monthly</v>
      </c>
      <c r="O1180" s="23" t="str">
        <f>INDEX('Step 2-12'!$W:$W,MATCH('Step 2-12'!$B1180,'Step 2-12'!$R:$R,0))</f>
        <v>Tech</v>
      </c>
      <c r="P1180" s="23" t="str">
        <f>INDEX('Step 2-12'!$Z:$Z,MATCH('Step 2-12'!$B1180,'Step 2-12'!$R:$R,0))</f>
        <v>Affiliate</v>
      </c>
      <c r="AG1180" t="s">
        <v>2972</v>
      </c>
      <c r="AH1180" t="s">
        <v>512</v>
      </c>
      <c r="AI1180" t="s">
        <v>519</v>
      </c>
      <c r="AJ1180" s="1">
        <v>45517</v>
      </c>
      <c r="AK1180" t="s">
        <v>86</v>
      </c>
      <c r="AL1180" t="s">
        <v>18</v>
      </c>
      <c r="AM1180">
        <v>315</v>
      </c>
      <c r="AN1180">
        <v>267.75</v>
      </c>
      <c r="AO1180" s="24" t="str">
        <f>INDEX('Step 2-12'!$Z:$Z,MATCH('Step 2-12'!$AH1180,'Step 2-12'!$R:$R,0))</f>
        <v>Email</v>
      </c>
      <c r="AP1180" s="24" t="str">
        <f>INDEX('Step 2-12'!$V:$V,MATCH('Step 2-12'!$AH1180,'Step 2-12'!$R:$R,0))</f>
        <v>Europe</v>
      </c>
      <c r="AQ1180" s="24" t="str">
        <f>INDEX('Step 2-12'!$W:$W,MATCH('Step 2-12'!$AH1180,'Step 2-12'!$R:$R,0))</f>
        <v>Healthcare</v>
      </c>
      <c r="AR1180" s="24" t="str">
        <f>INDEX('Step 2-12'!$X:$X,MATCH('Step 2-12'!$AH1180,'Step 2-12'!$R:$R,0))</f>
        <v>SMBs</v>
      </c>
      <c r="AS1180" s="23" t="str">
        <f>INDEX('Step 2-12'!$AA:$AA,MATCH('Step 2-12'!$AH1180,'Step 2-12'!$R:$R,0))</f>
        <v>Basic</v>
      </c>
      <c r="AT1180" s="23" t="str">
        <f>INDEX('Step 2-12'!$AB:$AB,MATCH('Step 2-12'!$AH1180,'Step 2-12'!$R:$R,0))</f>
        <v>Monthly</v>
      </c>
      <c r="AU1180" s="23" t="str">
        <f>INDEX($J$20:$J$1603,MATCH($AH1180,$B$20:$B$1603,0))</f>
        <v/>
      </c>
    </row>
    <row r="1181" spans="1:47" x14ac:dyDescent="0.25">
      <c r="A1181" t="s">
        <v>1322</v>
      </c>
      <c r="B1181" t="s">
        <v>1323</v>
      </c>
      <c r="C1181" t="s">
        <v>17</v>
      </c>
      <c r="D1181" t="s">
        <v>18</v>
      </c>
      <c r="E1181" s="1">
        <v>45173</v>
      </c>
      <c r="F1181" s="1">
        <v>45203</v>
      </c>
      <c r="G1181" t="s">
        <v>19</v>
      </c>
      <c r="H1181">
        <v>75</v>
      </c>
      <c r="I1181" s="23" t="str">
        <f>IF(AND(E1181&lt;=EOMONTH('Step 1'!$C$7,0),F1181&gt;='Step 1'!$C$7),"Yes","No")</f>
        <v>No</v>
      </c>
      <c r="J1181" s="23" t="str">
        <f>IF(I1181="Yes",IF(COUNTIFS($B$21:$B1181,B1181,$I$21:$I1181,"Yes")=1,"Yes",""),"")</f>
        <v/>
      </c>
      <c r="K1181" s="23" t="str">
        <f>IF(J1181="Yes",IF(COUNTIFS($B:$B,B1181,$F:$F,"&gt;="&amp;'Step 1'!$C$8)&gt;0,"Retained","Churned"),"")</f>
        <v/>
      </c>
      <c r="L1181" s="24">
        <f>_xlfn.MINIFS($E:$E,$B:$B,B1181)</f>
        <v>45173</v>
      </c>
      <c r="M1181" s="24" t="str">
        <f>INDEX($C:$C,MATCH($L1181,$E:$E,0))</f>
        <v>Basic</v>
      </c>
      <c r="N1181" s="24" t="str">
        <f>INDEX($D:$D,MATCH($L1181,$E:$E,0))</f>
        <v>Monthly</v>
      </c>
      <c r="O1181" s="23" t="str">
        <f>INDEX('Step 2-12'!$W:$W,MATCH('Step 2-12'!$B1181,'Step 2-12'!$R:$R,0))</f>
        <v>Retail</v>
      </c>
      <c r="P1181" s="23" t="str">
        <f>INDEX('Step 2-12'!$Z:$Z,MATCH('Step 2-12'!$B1181,'Step 2-12'!$R:$R,0))</f>
        <v>Paid Search</v>
      </c>
      <c r="AG1181" t="s">
        <v>2973</v>
      </c>
      <c r="AH1181" t="s">
        <v>512</v>
      </c>
      <c r="AI1181" t="s">
        <v>520</v>
      </c>
      <c r="AJ1181" s="1">
        <v>45548</v>
      </c>
      <c r="AK1181" t="s">
        <v>86</v>
      </c>
      <c r="AL1181" t="s">
        <v>18</v>
      </c>
      <c r="AM1181">
        <v>315</v>
      </c>
      <c r="AN1181">
        <v>267.75</v>
      </c>
      <c r="AO1181" s="24" t="str">
        <f>INDEX('Step 2-12'!$Z:$Z,MATCH('Step 2-12'!$AH1181,'Step 2-12'!$R:$R,0))</f>
        <v>Email</v>
      </c>
      <c r="AP1181" s="24" t="str">
        <f>INDEX('Step 2-12'!$V:$V,MATCH('Step 2-12'!$AH1181,'Step 2-12'!$R:$R,0))</f>
        <v>Europe</v>
      </c>
      <c r="AQ1181" s="24" t="str">
        <f>INDEX('Step 2-12'!$W:$W,MATCH('Step 2-12'!$AH1181,'Step 2-12'!$R:$R,0))</f>
        <v>Healthcare</v>
      </c>
      <c r="AR1181" s="24" t="str">
        <f>INDEX('Step 2-12'!$X:$X,MATCH('Step 2-12'!$AH1181,'Step 2-12'!$R:$R,0))</f>
        <v>SMBs</v>
      </c>
      <c r="AS1181" s="23" t="str">
        <f>INDEX('Step 2-12'!$AA:$AA,MATCH('Step 2-12'!$AH1181,'Step 2-12'!$R:$R,0))</f>
        <v>Basic</v>
      </c>
      <c r="AT1181" s="23" t="str">
        <f>INDEX('Step 2-12'!$AB:$AB,MATCH('Step 2-12'!$AH1181,'Step 2-12'!$R:$R,0))</f>
        <v>Monthly</v>
      </c>
      <c r="AU1181" s="23" t="str">
        <f>INDEX($J$20:$J$1603,MATCH($AH1181,$B$20:$B$1603,0))</f>
        <v/>
      </c>
    </row>
    <row r="1182" spans="1:47" x14ac:dyDescent="0.25">
      <c r="A1182" t="s">
        <v>1324</v>
      </c>
      <c r="B1182" t="s">
        <v>1323</v>
      </c>
      <c r="C1182" t="s">
        <v>17</v>
      </c>
      <c r="D1182" t="s">
        <v>18</v>
      </c>
      <c r="E1182" s="1">
        <v>45204</v>
      </c>
      <c r="F1182" s="1">
        <v>45234</v>
      </c>
      <c r="G1182" t="s">
        <v>19</v>
      </c>
      <c r="H1182">
        <v>75</v>
      </c>
      <c r="I1182" s="23" t="str">
        <f>IF(AND(E1182&lt;=EOMONTH('Step 1'!$C$7,0),F1182&gt;='Step 1'!$C$7),"Yes","No")</f>
        <v>No</v>
      </c>
      <c r="J1182" s="23" t="str">
        <f>IF(I1182="Yes",IF(COUNTIFS($B$21:$B1182,B1182,$I$21:$I1182,"Yes")=1,"Yes",""),"")</f>
        <v/>
      </c>
      <c r="K1182" s="23" t="str">
        <f>IF(J1182="Yes",IF(COUNTIFS($B:$B,B1182,$F:$F,"&gt;="&amp;'Step 1'!$C$8)&gt;0,"Retained","Churned"),"")</f>
        <v/>
      </c>
      <c r="L1182" s="24">
        <f>_xlfn.MINIFS($E:$E,$B:$B,B1182)</f>
        <v>45173</v>
      </c>
      <c r="M1182" s="24" t="str">
        <f>INDEX($C:$C,MATCH($L1182,$E:$E,0))</f>
        <v>Basic</v>
      </c>
      <c r="N1182" s="24" t="str">
        <f>INDEX($D:$D,MATCH($L1182,$E:$E,0))</f>
        <v>Monthly</v>
      </c>
      <c r="O1182" s="23" t="str">
        <f>INDEX('Step 2-12'!$W:$W,MATCH('Step 2-12'!$B1182,'Step 2-12'!$R:$R,0))</f>
        <v>Retail</v>
      </c>
      <c r="P1182" s="23" t="str">
        <f>INDEX('Step 2-12'!$Z:$Z,MATCH('Step 2-12'!$B1182,'Step 2-12'!$R:$R,0))</f>
        <v>Paid Search</v>
      </c>
      <c r="AG1182" t="s">
        <v>2974</v>
      </c>
      <c r="AH1182" t="s">
        <v>512</v>
      </c>
      <c r="AI1182" t="s">
        <v>520</v>
      </c>
      <c r="AJ1182" s="1">
        <v>45578</v>
      </c>
      <c r="AK1182" t="s">
        <v>86</v>
      </c>
      <c r="AL1182" t="s">
        <v>18</v>
      </c>
      <c r="AM1182">
        <v>315</v>
      </c>
      <c r="AN1182">
        <v>267.75</v>
      </c>
      <c r="AO1182" s="24" t="str">
        <f>INDEX('Step 2-12'!$Z:$Z,MATCH('Step 2-12'!$AH1182,'Step 2-12'!$R:$R,0))</f>
        <v>Email</v>
      </c>
      <c r="AP1182" s="24" t="str">
        <f>INDEX('Step 2-12'!$V:$V,MATCH('Step 2-12'!$AH1182,'Step 2-12'!$R:$R,0))</f>
        <v>Europe</v>
      </c>
      <c r="AQ1182" s="24" t="str">
        <f>INDEX('Step 2-12'!$W:$W,MATCH('Step 2-12'!$AH1182,'Step 2-12'!$R:$R,0))</f>
        <v>Healthcare</v>
      </c>
      <c r="AR1182" s="24" t="str">
        <f>INDEX('Step 2-12'!$X:$X,MATCH('Step 2-12'!$AH1182,'Step 2-12'!$R:$R,0))</f>
        <v>SMBs</v>
      </c>
      <c r="AS1182" s="23" t="str">
        <f>INDEX('Step 2-12'!$AA:$AA,MATCH('Step 2-12'!$AH1182,'Step 2-12'!$R:$R,0))</f>
        <v>Basic</v>
      </c>
      <c r="AT1182" s="23" t="str">
        <f>INDEX('Step 2-12'!$AB:$AB,MATCH('Step 2-12'!$AH1182,'Step 2-12'!$R:$R,0))</f>
        <v>Monthly</v>
      </c>
      <c r="AU1182" s="23" t="str">
        <f>INDEX($J$20:$J$1603,MATCH($AH1182,$B$20:$B$1603,0))</f>
        <v/>
      </c>
    </row>
    <row r="1183" spans="1:47" x14ac:dyDescent="0.25">
      <c r="A1183" t="s">
        <v>1325</v>
      </c>
      <c r="B1183" t="s">
        <v>1323</v>
      </c>
      <c r="C1183" t="s">
        <v>17</v>
      </c>
      <c r="D1183" t="s">
        <v>18</v>
      </c>
      <c r="E1183" s="1">
        <v>45235</v>
      </c>
      <c r="F1183" s="1">
        <v>45242</v>
      </c>
      <c r="G1183" t="s">
        <v>47</v>
      </c>
      <c r="H1183">
        <v>75</v>
      </c>
      <c r="I1183" s="23" t="str">
        <f>IF(AND(E1183&lt;=EOMONTH('Step 1'!$C$7,0),F1183&gt;='Step 1'!$C$7),"Yes","No")</f>
        <v>No</v>
      </c>
      <c r="J1183" s="23" t="str">
        <f>IF(I1183="Yes",IF(COUNTIFS($B$21:$B1183,B1183,$I$21:$I1183,"Yes")=1,"Yes",""),"")</f>
        <v/>
      </c>
      <c r="K1183" s="23" t="str">
        <f>IF(J1183="Yes",IF(COUNTIFS($B:$B,B1183,$F:$F,"&gt;="&amp;'Step 1'!$C$8)&gt;0,"Retained","Churned"),"")</f>
        <v/>
      </c>
      <c r="L1183" s="24">
        <f>_xlfn.MINIFS($E:$E,$B:$B,B1183)</f>
        <v>45173</v>
      </c>
      <c r="M1183" s="24" t="str">
        <f>INDEX($C:$C,MATCH($L1183,$E:$E,0))</f>
        <v>Basic</v>
      </c>
      <c r="N1183" s="24" t="str">
        <f>INDEX($D:$D,MATCH($L1183,$E:$E,0))</f>
        <v>Monthly</v>
      </c>
      <c r="O1183" s="23" t="str">
        <f>INDEX('Step 2-12'!$W:$W,MATCH('Step 2-12'!$B1183,'Step 2-12'!$R:$R,0))</f>
        <v>Retail</v>
      </c>
      <c r="P1183" s="23" t="str">
        <f>INDEX('Step 2-12'!$Z:$Z,MATCH('Step 2-12'!$B1183,'Step 2-12'!$R:$R,0))</f>
        <v>Paid Search</v>
      </c>
      <c r="AG1183" t="s">
        <v>2975</v>
      </c>
      <c r="AH1183" t="s">
        <v>512</v>
      </c>
      <c r="AI1183" t="s">
        <v>521</v>
      </c>
      <c r="AJ1183" s="1">
        <v>45579</v>
      </c>
      <c r="AK1183" t="s">
        <v>86</v>
      </c>
      <c r="AL1183" t="s">
        <v>18</v>
      </c>
      <c r="AM1183">
        <v>315</v>
      </c>
      <c r="AN1183">
        <v>267.75</v>
      </c>
      <c r="AO1183" s="24" t="str">
        <f>INDEX('Step 2-12'!$Z:$Z,MATCH('Step 2-12'!$AH1183,'Step 2-12'!$R:$R,0))</f>
        <v>Email</v>
      </c>
      <c r="AP1183" s="24" t="str">
        <f>INDEX('Step 2-12'!$V:$V,MATCH('Step 2-12'!$AH1183,'Step 2-12'!$R:$R,0))</f>
        <v>Europe</v>
      </c>
      <c r="AQ1183" s="24" t="str">
        <f>INDEX('Step 2-12'!$W:$W,MATCH('Step 2-12'!$AH1183,'Step 2-12'!$R:$R,0))</f>
        <v>Healthcare</v>
      </c>
      <c r="AR1183" s="24" t="str">
        <f>INDEX('Step 2-12'!$X:$X,MATCH('Step 2-12'!$AH1183,'Step 2-12'!$R:$R,0))</f>
        <v>SMBs</v>
      </c>
      <c r="AS1183" s="23" t="str">
        <f>INDEX('Step 2-12'!$AA:$AA,MATCH('Step 2-12'!$AH1183,'Step 2-12'!$R:$R,0))</f>
        <v>Basic</v>
      </c>
      <c r="AT1183" s="23" t="str">
        <f>INDEX('Step 2-12'!$AB:$AB,MATCH('Step 2-12'!$AH1183,'Step 2-12'!$R:$R,0))</f>
        <v>Monthly</v>
      </c>
      <c r="AU1183" s="23" t="str">
        <f>INDEX($J$20:$J$1603,MATCH($AH1183,$B$20:$B$1603,0))</f>
        <v/>
      </c>
    </row>
    <row r="1184" spans="1:47" x14ac:dyDescent="0.25">
      <c r="A1184" t="s">
        <v>1326</v>
      </c>
      <c r="B1184" t="s">
        <v>1327</v>
      </c>
      <c r="C1184" t="s">
        <v>50</v>
      </c>
      <c r="D1184" t="s">
        <v>18</v>
      </c>
      <c r="E1184" s="1">
        <v>45388</v>
      </c>
      <c r="F1184" s="1">
        <v>45418</v>
      </c>
      <c r="G1184" t="s">
        <v>19</v>
      </c>
      <c r="H1184">
        <v>135</v>
      </c>
      <c r="I1184" s="23" t="str">
        <f>IF(AND(E1184&lt;=EOMONTH('Step 1'!$C$7,0),F1184&gt;='Step 1'!$C$7),"Yes","No")</f>
        <v>No</v>
      </c>
      <c r="J1184" s="23" t="str">
        <f>IF(I1184="Yes",IF(COUNTIFS($B$21:$B1184,B1184,$I$21:$I1184,"Yes")=1,"Yes",""),"")</f>
        <v/>
      </c>
      <c r="K1184" s="23" t="str">
        <f>IF(J1184="Yes",IF(COUNTIFS($B:$B,B1184,$F:$F,"&gt;="&amp;'Step 1'!$C$8)&gt;0,"Retained","Churned"),"")</f>
        <v/>
      </c>
      <c r="L1184" s="24">
        <f>_xlfn.MINIFS($E:$E,$B:$B,B1184)</f>
        <v>45388</v>
      </c>
      <c r="M1184" s="24" t="str">
        <f>INDEX($C:$C,MATCH($L1184,$E:$E,0))</f>
        <v>Basic</v>
      </c>
      <c r="N1184" s="24" t="str">
        <f>INDEX($D:$D,MATCH($L1184,$E:$E,0))</f>
        <v>Monthly</v>
      </c>
      <c r="O1184" s="23" t="str">
        <f>INDEX('Step 2-12'!$W:$W,MATCH('Step 2-12'!$B1184,'Step 2-12'!$R:$R,0))</f>
        <v>Tech</v>
      </c>
      <c r="P1184" s="23" t="str">
        <f>INDEX('Step 2-12'!$Z:$Z,MATCH('Step 2-12'!$B1184,'Step 2-12'!$R:$R,0))</f>
        <v>Paid Search</v>
      </c>
      <c r="AG1184" t="s">
        <v>2976</v>
      </c>
      <c r="AH1184" t="s">
        <v>512</v>
      </c>
      <c r="AI1184" t="s">
        <v>522</v>
      </c>
      <c r="AJ1184" s="1">
        <v>45610</v>
      </c>
      <c r="AK1184" t="s">
        <v>86</v>
      </c>
      <c r="AL1184" t="s">
        <v>18</v>
      </c>
      <c r="AM1184">
        <v>315</v>
      </c>
      <c r="AN1184">
        <v>267.75</v>
      </c>
      <c r="AO1184" s="24" t="str">
        <f>INDEX('Step 2-12'!$Z:$Z,MATCH('Step 2-12'!$AH1184,'Step 2-12'!$R:$R,0))</f>
        <v>Email</v>
      </c>
      <c r="AP1184" s="24" t="str">
        <f>INDEX('Step 2-12'!$V:$V,MATCH('Step 2-12'!$AH1184,'Step 2-12'!$R:$R,0))</f>
        <v>Europe</v>
      </c>
      <c r="AQ1184" s="24" t="str">
        <f>INDEX('Step 2-12'!$W:$W,MATCH('Step 2-12'!$AH1184,'Step 2-12'!$R:$R,0))</f>
        <v>Healthcare</v>
      </c>
      <c r="AR1184" s="24" t="str">
        <f>INDEX('Step 2-12'!$X:$X,MATCH('Step 2-12'!$AH1184,'Step 2-12'!$R:$R,0))</f>
        <v>SMBs</v>
      </c>
      <c r="AS1184" s="23" t="str">
        <f>INDEX('Step 2-12'!$AA:$AA,MATCH('Step 2-12'!$AH1184,'Step 2-12'!$R:$R,0))</f>
        <v>Basic</v>
      </c>
      <c r="AT1184" s="23" t="str">
        <f>INDEX('Step 2-12'!$AB:$AB,MATCH('Step 2-12'!$AH1184,'Step 2-12'!$R:$R,0))</f>
        <v>Monthly</v>
      </c>
      <c r="AU1184" s="23" t="str">
        <f>INDEX($J$20:$J$1603,MATCH($AH1184,$B$20:$B$1603,0))</f>
        <v/>
      </c>
    </row>
    <row r="1185" spans="1:47" x14ac:dyDescent="0.25">
      <c r="A1185" t="s">
        <v>1328</v>
      </c>
      <c r="B1185" t="s">
        <v>1327</v>
      </c>
      <c r="C1185" t="s">
        <v>50</v>
      </c>
      <c r="D1185" t="s">
        <v>18</v>
      </c>
      <c r="E1185" s="1">
        <v>45419</v>
      </c>
      <c r="F1185" s="1">
        <v>45449</v>
      </c>
      <c r="G1185" t="s">
        <v>19</v>
      </c>
      <c r="H1185">
        <v>135</v>
      </c>
      <c r="I1185" s="23" t="str">
        <f>IF(AND(E1185&lt;=EOMONTH('Step 1'!$C$7,0),F1185&gt;='Step 1'!$C$7),"Yes","No")</f>
        <v>No</v>
      </c>
      <c r="J1185" s="23" t="str">
        <f>IF(I1185="Yes",IF(COUNTIFS($B$21:$B1185,B1185,$I$21:$I1185,"Yes")=1,"Yes",""),"")</f>
        <v/>
      </c>
      <c r="K1185" s="23" t="str">
        <f>IF(J1185="Yes",IF(COUNTIFS($B:$B,B1185,$F:$F,"&gt;="&amp;'Step 1'!$C$8)&gt;0,"Retained","Churned"),"")</f>
        <v/>
      </c>
      <c r="L1185" s="24">
        <f>_xlfn.MINIFS($E:$E,$B:$B,B1185)</f>
        <v>45388</v>
      </c>
      <c r="M1185" s="24" t="str">
        <f>INDEX($C:$C,MATCH($L1185,$E:$E,0))</f>
        <v>Basic</v>
      </c>
      <c r="N1185" s="24" t="str">
        <f>INDEX($D:$D,MATCH($L1185,$E:$E,0))</f>
        <v>Monthly</v>
      </c>
      <c r="O1185" s="23" t="str">
        <f>INDEX('Step 2-12'!$W:$W,MATCH('Step 2-12'!$B1185,'Step 2-12'!$R:$R,0))</f>
        <v>Tech</v>
      </c>
      <c r="P1185" s="23" t="str">
        <f>INDEX('Step 2-12'!$Z:$Z,MATCH('Step 2-12'!$B1185,'Step 2-12'!$R:$R,0))</f>
        <v>Paid Search</v>
      </c>
      <c r="AG1185" t="s">
        <v>2977</v>
      </c>
      <c r="AH1185" t="s">
        <v>512</v>
      </c>
      <c r="AI1185" t="s">
        <v>522</v>
      </c>
      <c r="AJ1185" s="1">
        <v>45640</v>
      </c>
      <c r="AK1185" t="s">
        <v>86</v>
      </c>
      <c r="AL1185" t="s">
        <v>18</v>
      </c>
      <c r="AM1185">
        <v>315</v>
      </c>
      <c r="AN1185">
        <v>267.75</v>
      </c>
      <c r="AO1185" s="24" t="str">
        <f>INDEX('Step 2-12'!$Z:$Z,MATCH('Step 2-12'!$AH1185,'Step 2-12'!$R:$R,0))</f>
        <v>Email</v>
      </c>
      <c r="AP1185" s="24" t="str">
        <f>INDEX('Step 2-12'!$V:$V,MATCH('Step 2-12'!$AH1185,'Step 2-12'!$R:$R,0))</f>
        <v>Europe</v>
      </c>
      <c r="AQ1185" s="24" t="str">
        <f>INDEX('Step 2-12'!$W:$W,MATCH('Step 2-12'!$AH1185,'Step 2-12'!$R:$R,0))</f>
        <v>Healthcare</v>
      </c>
      <c r="AR1185" s="24" t="str">
        <f>INDEX('Step 2-12'!$X:$X,MATCH('Step 2-12'!$AH1185,'Step 2-12'!$R:$R,0))</f>
        <v>SMBs</v>
      </c>
      <c r="AS1185" s="23" t="str">
        <f>INDEX('Step 2-12'!$AA:$AA,MATCH('Step 2-12'!$AH1185,'Step 2-12'!$R:$R,0))</f>
        <v>Basic</v>
      </c>
      <c r="AT1185" s="23" t="str">
        <f>INDEX('Step 2-12'!$AB:$AB,MATCH('Step 2-12'!$AH1185,'Step 2-12'!$R:$R,0))</f>
        <v>Monthly</v>
      </c>
      <c r="AU1185" s="23" t="str">
        <f>INDEX($J$20:$J$1603,MATCH($AH1185,$B$20:$B$1603,0))</f>
        <v/>
      </c>
    </row>
    <row r="1186" spans="1:47" x14ac:dyDescent="0.25">
      <c r="A1186" t="s">
        <v>1329</v>
      </c>
      <c r="B1186" t="s">
        <v>1327</v>
      </c>
      <c r="C1186" t="s">
        <v>50</v>
      </c>
      <c r="D1186" t="s">
        <v>18</v>
      </c>
      <c r="E1186" s="1">
        <v>45450</v>
      </c>
      <c r="F1186" s="1">
        <v>45480</v>
      </c>
      <c r="G1186" t="s">
        <v>19</v>
      </c>
      <c r="H1186">
        <v>135</v>
      </c>
      <c r="I1186" s="23" t="str">
        <f>IF(AND(E1186&lt;=EOMONTH('Step 1'!$C$7,0),F1186&gt;='Step 1'!$C$7),"Yes","No")</f>
        <v>No</v>
      </c>
      <c r="J1186" s="23" t="str">
        <f>IF(I1186="Yes",IF(COUNTIFS($B$21:$B1186,B1186,$I$21:$I1186,"Yes")=1,"Yes",""),"")</f>
        <v/>
      </c>
      <c r="K1186" s="23" t="str">
        <f>IF(J1186="Yes",IF(COUNTIFS($B:$B,B1186,$F:$F,"&gt;="&amp;'Step 1'!$C$8)&gt;0,"Retained","Churned"),"")</f>
        <v/>
      </c>
      <c r="L1186" s="24">
        <f>_xlfn.MINIFS($E:$E,$B:$B,B1186)</f>
        <v>45388</v>
      </c>
      <c r="M1186" s="24" t="str">
        <f>INDEX($C:$C,MATCH($L1186,$E:$E,0))</f>
        <v>Basic</v>
      </c>
      <c r="N1186" s="24" t="str">
        <f>INDEX($D:$D,MATCH($L1186,$E:$E,0))</f>
        <v>Monthly</v>
      </c>
      <c r="O1186" s="23" t="str">
        <f>INDEX('Step 2-12'!$W:$W,MATCH('Step 2-12'!$B1186,'Step 2-12'!$R:$R,0))</f>
        <v>Tech</v>
      </c>
      <c r="P1186" s="23" t="str">
        <f>INDEX('Step 2-12'!$Z:$Z,MATCH('Step 2-12'!$B1186,'Step 2-12'!$R:$R,0))</f>
        <v>Paid Search</v>
      </c>
      <c r="AG1186" t="s">
        <v>2978</v>
      </c>
      <c r="AH1186" t="s">
        <v>512</v>
      </c>
      <c r="AI1186" t="s">
        <v>523</v>
      </c>
      <c r="AJ1186" s="1">
        <v>45641</v>
      </c>
      <c r="AK1186" t="s">
        <v>86</v>
      </c>
      <c r="AL1186" t="s">
        <v>18</v>
      </c>
      <c r="AM1186">
        <v>315</v>
      </c>
      <c r="AN1186">
        <v>267.75</v>
      </c>
      <c r="AO1186" s="24" t="str">
        <f>INDEX('Step 2-12'!$Z:$Z,MATCH('Step 2-12'!$AH1186,'Step 2-12'!$R:$R,0))</f>
        <v>Email</v>
      </c>
      <c r="AP1186" s="24" t="str">
        <f>INDEX('Step 2-12'!$V:$V,MATCH('Step 2-12'!$AH1186,'Step 2-12'!$R:$R,0))</f>
        <v>Europe</v>
      </c>
      <c r="AQ1186" s="24" t="str">
        <f>INDEX('Step 2-12'!$W:$W,MATCH('Step 2-12'!$AH1186,'Step 2-12'!$R:$R,0))</f>
        <v>Healthcare</v>
      </c>
      <c r="AR1186" s="24" t="str">
        <f>INDEX('Step 2-12'!$X:$X,MATCH('Step 2-12'!$AH1186,'Step 2-12'!$R:$R,0))</f>
        <v>SMBs</v>
      </c>
      <c r="AS1186" s="23" t="str">
        <f>INDEX('Step 2-12'!$AA:$AA,MATCH('Step 2-12'!$AH1186,'Step 2-12'!$R:$R,0))</f>
        <v>Basic</v>
      </c>
      <c r="AT1186" s="23" t="str">
        <f>INDEX('Step 2-12'!$AB:$AB,MATCH('Step 2-12'!$AH1186,'Step 2-12'!$R:$R,0))</f>
        <v>Monthly</v>
      </c>
      <c r="AU1186" s="23" t="str">
        <f>INDEX($J$20:$J$1603,MATCH($AH1186,$B$20:$B$1603,0))</f>
        <v/>
      </c>
    </row>
    <row r="1187" spans="1:47" x14ac:dyDescent="0.25">
      <c r="A1187" t="s">
        <v>1330</v>
      </c>
      <c r="B1187" t="s">
        <v>1327</v>
      </c>
      <c r="C1187" t="s">
        <v>50</v>
      </c>
      <c r="D1187" t="s">
        <v>18</v>
      </c>
      <c r="E1187" s="1">
        <v>45481</v>
      </c>
      <c r="F1187" s="1">
        <v>45511</v>
      </c>
      <c r="G1187" t="s">
        <v>73</v>
      </c>
      <c r="H1187">
        <v>135</v>
      </c>
      <c r="I1187" s="23" t="str">
        <f>IF(AND(E1187&lt;=EOMONTH('Step 1'!$C$7,0),F1187&gt;='Step 1'!$C$7),"Yes","No")</f>
        <v>No</v>
      </c>
      <c r="J1187" s="23" t="str">
        <f>IF(I1187="Yes",IF(COUNTIFS($B$21:$B1187,B1187,$I$21:$I1187,"Yes")=1,"Yes",""),"")</f>
        <v/>
      </c>
      <c r="K1187" s="23" t="str">
        <f>IF(J1187="Yes",IF(COUNTIFS($B:$B,B1187,$F:$F,"&gt;="&amp;'Step 1'!$C$8)&gt;0,"Retained","Churned"),"")</f>
        <v/>
      </c>
      <c r="L1187" s="24">
        <f>_xlfn.MINIFS($E:$E,$B:$B,B1187)</f>
        <v>45388</v>
      </c>
      <c r="M1187" s="24" t="str">
        <f>INDEX($C:$C,MATCH($L1187,$E:$E,0))</f>
        <v>Basic</v>
      </c>
      <c r="N1187" s="24" t="str">
        <f>INDEX($D:$D,MATCH($L1187,$E:$E,0))</f>
        <v>Monthly</v>
      </c>
      <c r="O1187" s="23" t="str">
        <f>INDEX('Step 2-12'!$W:$W,MATCH('Step 2-12'!$B1187,'Step 2-12'!$R:$R,0))</f>
        <v>Tech</v>
      </c>
      <c r="P1187" s="23" t="str">
        <f>INDEX('Step 2-12'!$Z:$Z,MATCH('Step 2-12'!$B1187,'Step 2-12'!$R:$R,0))</f>
        <v>Paid Search</v>
      </c>
      <c r="AG1187" t="s">
        <v>2979</v>
      </c>
      <c r="AH1187" t="s">
        <v>1746</v>
      </c>
      <c r="AI1187" t="s">
        <v>1745</v>
      </c>
      <c r="AJ1187" s="1">
        <v>45300</v>
      </c>
      <c r="AK1187" t="s">
        <v>50</v>
      </c>
      <c r="AL1187" t="s">
        <v>18</v>
      </c>
      <c r="AM1187">
        <v>135</v>
      </c>
      <c r="AN1187">
        <v>110.7</v>
      </c>
      <c r="AO1187" s="24" t="str">
        <f>INDEX('Step 2-12'!$Z:$Z,MATCH('Step 2-12'!$AH1187,'Step 2-12'!$R:$R,0))</f>
        <v>Social Media</v>
      </c>
      <c r="AP1187" s="24" t="str">
        <f>INDEX('Step 2-12'!$V:$V,MATCH('Step 2-12'!$AH1187,'Step 2-12'!$R:$R,0))</f>
        <v>North America</v>
      </c>
      <c r="AQ1187" s="24" t="str">
        <f>INDEX('Step 2-12'!$W:$W,MATCH('Step 2-12'!$AH1187,'Step 2-12'!$R:$R,0))</f>
        <v>Education</v>
      </c>
      <c r="AR1187" s="24" t="str">
        <f>INDEX('Step 2-12'!$X:$X,MATCH('Step 2-12'!$AH1187,'Step 2-12'!$R:$R,0))</f>
        <v>SMBs</v>
      </c>
      <c r="AS1187" s="23" t="str">
        <f>INDEX('Step 2-12'!$AA:$AA,MATCH('Step 2-12'!$AH1187,'Step 2-12'!$R:$R,0))</f>
        <v>Basic</v>
      </c>
      <c r="AT1187" s="23" t="str">
        <f>INDEX('Step 2-12'!$AB:$AB,MATCH('Step 2-12'!$AH1187,'Step 2-12'!$R:$R,0))</f>
        <v>Monthly</v>
      </c>
      <c r="AU1187" s="23" t="str">
        <f>INDEX($J$20:$J$1603,MATCH($AH1187,$B$20:$B$1603,0))</f>
        <v/>
      </c>
    </row>
    <row r="1188" spans="1:47" x14ac:dyDescent="0.25">
      <c r="A1188" t="s">
        <v>1331</v>
      </c>
      <c r="B1188" t="s">
        <v>1327</v>
      </c>
      <c r="C1188" t="s">
        <v>86</v>
      </c>
      <c r="D1188" t="s">
        <v>18</v>
      </c>
      <c r="E1188" s="1">
        <v>45512</v>
      </c>
      <c r="F1188" s="1">
        <v>45542</v>
      </c>
      <c r="G1188" t="s">
        <v>19</v>
      </c>
      <c r="H1188">
        <v>315</v>
      </c>
      <c r="I1188" s="23" t="str">
        <f>IF(AND(E1188&lt;=EOMONTH('Step 1'!$C$7,0),F1188&gt;='Step 1'!$C$7),"Yes","No")</f>
        <v>No</v>
      </c>
      <c r="J1188" s="23" t="str">
        <f>IF(I1188="Yes",IF(COUNTIFS($B$21:$B1188,B1188,$I$21:$I1188,"Yes")=1,"Yes",""),"")</f>
        <v/>
      </c>
      <c r="K1188" s="23" t="str">
        <f>IF(J1188="Yes",IF(COUNTIFS($B:$B,B1188,$F:$F,"&gt;="&amp;'Step 1'!$C$8)&gt;0,"Retained","Churned"),"")</f>
        <v/>
      </c>
      <c r="L1188" s="24">
        <f>_xlfn.MINIFS($E:$E,$B:$B,B1188)</f>
        <v>45388</v>
      </c>
      <c r="M1188" s="24" t="str">
        <f>INDEX($C:$C,MATCH($L1188,$E:$E,0))</f>
        <v>Basic</v>
      </c>
      <c r="N1188" s="24" t="str">
        <f>INDEX($D:$D,MATCH($L1188,$E:$E,0))</f>
        <v>Monthly</v>
      </c>
      <c r="O1188" s="23" t="str">
        <f>INDEX('Step 2-12'!$W:$W,MATCH('Step 2-12'!$B1188,'Step 2-12'!$R:$R,0))</f>
        <v>Tech</v>
      </c>
      <c r="P1188" s="23" t="str">
        <f>INDEX('Step 2-12'!$Z:$Z,MATCH('Step 2-12'!$B1188,'Step 2-12'!$R:$R,0))</f>
        <v>Paid Search</v>
      </c>
      <c r="AG1188" t="s">
        <v>2980</v>
      </c>
      <c r="AH1188" t="s">
        <v>1746</v>
      </c>
      <c r="AI1188" t="s">
        <v>1747</v>
      </c>
      <c r="AJ1188" s="1">
        <v>45331</v>
      </c>
      <c r="AK1188" t="s">
        <v>50</v>
      </c>
      <c r="AL1188" t="s">
        <v>18</v>
      </c>
      <c r="AM1188">
        <v>135</v>
      </c>
      <c r="AN1188">
        <v>110.7</v>
      </c>
      <c r="AO1188" s="24" t="str">
        <f>INDEX('Step 2-12'!$Z:$Z,MATCH('Step 2-12'!$AH1188,'Step 2-12'!$R:$R,0))</f>
        <v>Social Media</v>
      </c>
      <c r="AP1188" s="24" t="str">
        <f>INDEX('Step 2-12'!$V:$V,MATCH('Step 2-12'!$AH1188,'Step 2-12'!$R:$R,0))</f>
        <v>North America</v>
      </c>
      <c r="AQ1188" s="24" t="str">
        <f>INDEX('Step 2-12'!$W:$W,MATCH('Step 2-12'!$AH1188,'Step 2-12'!$R:$R,0))</f>
        <v>Education</v>
      </c>
      <c r="AR1188" s="24" t="str">
        <f>INDEX('Step 2-12'!$X:$X,MATCH('Step 2-12'!$AH1188,'Step 2-12'!$R:$R,0))</f>
        <v>SMBs</v>
      </c>
      <c r="AS1188" s="23" t="str">
        <f>INDEX('Step 2-12'!$AA:$AA,MATCH('Step 2-12'!$AH1188,'Step 2-12'!$R:$R,0))</f>
        <v>Basic</v>
      </c>
      <c r="AT1188" s="23" t="str">
        <f>INDEX('Step 2-12'!$AB:$AB,MATCH('Step 2-12'!$AH1188,'Step 2-12'!$R:$R,0))</f>
        <v>Monthly</v>
      </c>
      <c r="AU1188" s="23" t="str">
        <f>INDEX($J$20:$J$1603,MATCH($AH1188,$B$20:$B$1603,0))</f>
        <v/>
      </c>
    </row>
    <row r="1189" spans="1:47" x14ac:dyDescent="0.25">
      <c r="A1189" t="s">
        <v>1332</v>
      </c>
      <c r="B1189" t="s">
        <v>1327</v>
      </c>
      <c r="C1189" t="s">
        <v>86</v>
      </c>
      <c r="D1189" t="s">
        <v>18</v>
      </c>
      <c r="E1189" s="1">
        <v>45543</v>
      </c>
      <c r="F1189" s="1">
        <v>45573</v>
      </c>
      <c r="G1189" t="s">
        <v>19</v>
      </c>
      <c r="H1189">
        <v>315</v>
      </c>
      <c r="I1189" s="23" t="str">
        <f>IF(AND(E1189&lt;=EOMONTH('Step 1'!$C$7,0),F1189&gt;='Step 1'!$C$7),"Yes","No")</f>
        <v>No</v>
      </c>
      <c r="J1189" s="23" t="str">
        <f>IF(I1189="Yes",IF(COUNTIFS($B$21:$B1189,B1189,$I$21:$I1189,"Yes")=1,"Yes",""),"")</f>
        <v/>
      </c>
      <c r="K1189" s="23" t="str">
        <f>IF(J1189="Yes",IF(COUNTIFS($B:$B,B1189,$F:$F,"&gt;="&amp;'Step 1'!$C$8)&gt;0,"Retained","Churned"),"")</f>
        <v/>
      </c>
      <c r="L1189" s="24">
        <f>_xlfn.MINIFS($E:$E,$B:$B,B1189)</f>
        <v>45388</v>
      </c>
      <c r="M1189" s="24" t="str">
        <f>INDEX($C:$C,MATCH($L1189,$E:$E,0))</f>
        <v>Basic</v>
      </c>
      <c r="N1189" s="24" t="str">
        <f>INDEX($D:$D,MATCH($L1189,$E:$E,0))</f>
        <v>Monthly</v>
      </c>
      <c r="O1189" s="23" t="str">
        <f>INDEX('Step 2-12'!$W:$W,MATCH('Step 2-12'!$B1189,'Step 2-12'!$R:$R,0))</f>
        <v>Tech</v>
      </c>
      <c r="P1189" s="23" t="str">
        <f>INDEX('Step 2-12'!$Z:$Z,MATCH('Step 2-12'!$B1189,'Step 2-12'!$R:$R,0))</f>
        <v>Paid Search</v>
      </c>
      <c r="AG1189" t="s">
        <v>2981</v>
      </c>
      <c r="AH1189" t="s">
        <v>1746</v>
      </c>
      <c r="AI1189" t="s">
        <v>1747</v>
      </c>
      <c r="AJ1189" s="1">
        <v>45360</v>
      </c>
      <c r="AK1189" t="s">
        <v>50</v>
      </c>
      <c r="AL1189" t="s">
        <v>18</v>
      </c>
      <c r="AM1189">
        <v>135</v>
      </c>
      <c r="AN1189">
        <v>110.7</v>
      </c>
      <c r="AO1189" s="24" t="str">
        <f>INDEX('Step 2-12'!$Z:$Z,MATCH('Step 2-12'!$AH1189,'Step 2-12'!$R:$R,0))</f>
        <v>Social Media</v>
      </c>
      <c r="AP1189" s="24" t="str">
        <f>INDEX('Step 2-12'!$V:$V,MATCH('Step 2-12'!$AH1189,'Step 2-12'!$R:$R,0))</f>
        <v>North America</v>
      </c>
      <c r="AQ1189" s="24" t="str">
        <f>INDEX('Step 2-12'!$W:$W,MATCH('Step 2-12'!$AH1189,'Step 2-12'!$R:$R,0))</f>
        <v>Education</v>
      </c>
      <c r="AR1189" s="24" t="str">
        <f>INDEX('Step 2-12'!$X:$X,MATCH('Step 2-12'!$AH1189,'Step 2-12'!$R:$R,0))</f>
        <v>SMBs</v>
      </c>
      <c r="AS1189" s="23" t="str">
        <f>INDEX('Step 2-12'!$AA:$AA,MATCH('Step 2-12'!$AH1189,'Step 2-12'!$R:$R,0))</f>
        <v>Basic</v>
      </c>
      <c r="AT1189" s="23" t="str">
        <f>INDEX('Step 2-12'!$AB:$AB,MATCH('Step 2-12'!$AH1189,'Step 2-12'!$R:$R,0))</f>
        <v>Monthly</v>
      </c>
      <c r="AU1189" s="23" t="str">
        <f>INDEX($J$20:$J$1603,MATCH($AH1189,$B$20:$B$1603,0))</f>
        <v/>
      </c>
    </row>
    <row r="1190" spans="1:47" x14ac:dyDescent="0.25">
      <c r="A1190" t="s">
        <v>1333</v>
      </c>
      <c r="B1190" t="s">
        <v>1327</v>
      </c>
      <c r="C1190" t="s">
        <v>86</v>
      </c>
      <c r="D1190" t="s">
        <v>18</v>
      </c>
      <c r="E1190" s="1">
        <v>45574</v>
      </c>
      <c r="F1190" s="1">
        <v>45604</v>
      </c>
      <c r="G1190" t="s">
        <v>19</v>
      </c>
      <c r="H1190">
        <v>315</v>
      </c>
      <c r="I1190" s="23" t="str">
        <f>IF(AND(E1190&lt;=EOMONTH('Step 1'!$C$7,0),F1190&gt;='Step 1'!$C$7),"Yes","No")</f>
        <v>No</v>
      </c>
      <c r="J1190" s="23" t="str">
        <f>IF(I1190="Yes",IF(COUNTIFS($B$21:$B1190,B1190,$I$21:$I1190,"Yes")=1,"Yes",""),"")</f>
        <v/>
      </c>
      <c r="K1190" s="23" t="str">
        <f>IF(J1190="Yes",IF(COUNTIFS($B:$B,B1190,$F:$F,"&gt;="&amp;'Step 1'!$C$8)&gt;0,"Retained","Churned"),"")</f>
        <v/>
      </c>
      <c r="L1190" s="24">
        <f>_xlfn.MINIFS($E:$E,$B:$B,B1190)</f>
        <v>45388</v>
      </c>
      <c r="M1190" s="24" t="str">
        <f>INDEX($C:$C,MATCH($L1190,$E:$E,0))</f>
        <v>Basic</v>
      </c>
      <c r="N1190" s="24" t="str">
        <f>INDEX($D:$D,MATCH($L1190,$E:$E,0))</f>
        <v>Monthly</v>
      </c>
      <c r="O1190" s="23" t="str">
        <f>INDEX('Step 2-12'!$W:$W,MATCH('Step 2-12'!$B1190,'Step 2-12'!$R:$R,0))</f>
        <v>Tech</v>
      </c>
      <c r="P1190" s="23" t="str">
        <f>INDEX('Step 2-12'!$Z:$Z,MATCH('Step 2-12'!$B1190,'Step 2-12'!$R:$R,0))</f>
        <v>Paid Search</v>
      </c>
      <c r="AG1190" t="s">
        <v>2982</v>
      </c>
      <c r="AH1190" t="s">
        <v>1746</v>
      </c>
      <c r="AI1190" t="s">
        <v>1748</v>
      </c>
      <c r="AJ1190" s="1">
        <v>45362</v>
      </c>
      <c r="AK1190" t="s">
        <v>50</v>
      </c>
      <c r="AL1190" t="s">
        <v>18</v>
      </c>
      <c r="AM1190">
        <v>135</v>
      </c>
      <c r="AN1190">
        <v>110.7</v>
      </c>
      <c r="AO1190" s="24" t="str">
        <f>INDEX('Step 2-12'!$Z:$Z,MATCH('Step 2-12'!$AH1190,'Step 2-12'!$R:$R,0))</f>
        <v>Social Media</v>
      </c>
      <c r="AP1190" s="24" t="str">
        <f>INDEX('Step 2-12'!$V:$V,MATCH('Step 2-12'!$AH1190,'Step 2-12'!$R:$R,0))</f>
        <v>North America</v>
      </c>
      <c r="AQ1190" s="24" t="str">
        <f>INDEX('Step 2-12'!$W:$W,MATCH('Step 2-12'!$AH1190,'Step 2-12'!$R:$R,0))</f>
        <v>Education</v>
      </c>
      <c r="AR1190" s="24" t="str">
        <f>INDEX('Step 2-12'!$X:$X,MATCH('Step 2-12'!$AH1190,'Step 2-12'!$R:$R,0))</f>
        <v>SMBs</v>
      </c>
      <c r="AS1190" s="23" t="str">
        <f>INDEX('Step 2-12'!$AA:$AA,MATCH('Step 2-12'!$AH1190,'Step 2-12'!$R:$R,0))</f>
        <v>Basic</v>
      </c>
      <c r="AT1190" s="23" t="str">
        <f>INDEX('Step 2-12'!$AB:$AB,MATCH('Step 2-12'!$AH1190,'Step 2-12'!$R:$R,0))</f>
        <v>Monthly</v>
      </c>
      <c r="AU1190" s="23" t="str">
        <f>INDEX($J$20:$J$1603,MATCH($AH1190,$B$20:$B$1603,0))</f>
        <v/>
      </c>
    </row>
    <row r="1191" spans="1:47" x14ac:dyDescent="0.25">
      <c r="A1191" t="s">
        <v>1334</v>
      </c>
      <c r="B1191" t="s">
        <v>1327</v>
      </c>
      <c r="C1191" t="s">
        <v>86</v>
      </c>
      <c r="D1191" t="s">
        <v>18</v>
      </c>
      <c r="E1191" s="1">
        <v>45605</v>
      </c>
      <c r="F1191" s="1">
        <v>45635</v>
      </c>
      <c r="G1191" t="s">
        <v>19</v>
      </c>
      <c r="H1191">
        <v>315</v>
      </c>
      <c r="I1191" s="23" t="str">
        <f>IF(AND(E1191&lt;=EOMONTH('Step 1'!$C$7,0),F1191&gt;='Step 1'!$C$7),"Yes","No")</f>
        <v>No</v>
      </c>
      <c r="J1191" s="23" t="str">
        <f>IF(I1191="Yes",IF(COUNTIFS($B$21:$B1191,B1191,$I$21:$I1191,"Yes")=1,"Yes",""),"")</f>
        <v/>
      </c>
      <c r="K1191" s="23" t="str">
        <f>IF(J1191="Yes",IF(COUNTIFS($B:$B,B1191,$F:$F,"&gt;="&amp;'Step 1'!$C$8)&gt;0,"Retained","Churned"),"")</f>
        <v/>
      </c>
      <c r="L1191" s="24">
        <f>_xlfn.MINIFS($E:$E,$B:$B,B1191)</f>
        <v>45388</v>
      </c>
      <c r="M1191" s="24" t="str">
        <f>INDEX($C:$C,MATCH($L1191,$E:$E,0))</f>
        <v>Basic</v>
      </c>
      <c r="N1191" s="24" t="str">
        <f>INDEX($D:$D,MATCH($L1191,$E:$E,0))</f>
        <v>Monthly</v>
      </c>
      <c r="O1191" s="23" t="str">
        <f>INDEX('Step 2-12'!$W:$W,MATCH('Step 2-12'!$B1191,'Step 2-12'!$R:$R,0))</f>
        <v>Tech</v>
      </c>
      <c r="P1191" s="23" t="str">
        <f>INDEX('Step 2-12'!$Z:$Z,MATCH('Step 2-12'!$B1191,'Step 2-12'!$R:$R,0))</f>
        <v>Paid Search</v>
      </c>
      <c r="AG1191" t="s">
        <v>2983</v>
      </c>
      <c r="AH1191" t="s">
        <v>1746</v>
      </c>
      <c r="AI1191" t="s">
        <v>1749</v>
      </c>
      <c r="AJ1191" s="1">
        <v>45393</v>
      </c>
      <c r="AK1191" t="s">
        <v>50</v>
      </c>
      <c r="AL1191" t="s">
        <v>18</v>
      </c>
      <c r="AM1191">
        <v>135</v>
      </c>
      <c r="AN1191">
        <v>110.7</v>
      </c>
      <c r="AO1191" s="24" t="str">
        <f>INDEX('Step 2-12'!$Z:$Z,MATCH('Step 2-12'!$AH1191,'Step 2-12'!$R:$R,0))</f>
        <v>Social Media</v>
      </c>
      <c r="AP1191" s="24" t="str">
        <f>INDEX('Step 2-12'!$V:$V,MATCH('Step 2-12'!$AH1191,'Step 2-12'!$R:$R,0))</f>
        <v>North America</v>
      </c>
      <c r="AQ1191" s="24" t="str">
        <f>INDEX('Step 2-12'!$W:$W,MATCH('Step 2-12'!$AH1191,'Step 2-12'!$R:$R,0))</f>
        <v>Education</v>
      </c>
      <c r="AR1191" s="24" t="str">
        <f>INDEX('Step 2-12'!$X:$X,MATCH('Step 2-12'!$AH1191,'Step 2-12'!$R:$R,0))</f>
        <v>SMBs</v>
      </c>
      <c r="AS1191" s="23" t="str">
        <f>INDEX('Step 2-12'!$AA:$AA,MATCH('Step 2-12'!$AH1191,'Step 2-12'!$R:$R,0))</f>
        <v>Basic</v>
      </c>
      <c r="AT1191" s="23" t="str">
        <f>INDEX('Step 2-12'!$AB:$AB,MATCH('Step 2-12'!$AH1191,'Step 2-12'!$R:$R,0))</f>
        <v>Monthly</v>
      </c>
      <c r="AU1191" s="23" t="str">
        <f>INDEX($J$20:$J$1603,MATCH($AH1191,$B$20:$B$1603,0))</f>
        <v/>
      </c>
    </row>
    <row r="1192" spans="1:47" x14ac:dyDescent="0.25">
      <c r="A1192" t="s">
        <v>1335</v>
      </c>
      <c r="B1192" t="s">
        <v>1327</v>
      </c>
      <c r="C1192" t="s">
        <v>86</v>
      </c>
      <c r="D1192" t="s">
        <v>18</v>
      </c>
      <c r="E1192" s="1">
        <v>45636</v>
      </c>
      <c r="F1192" s="1">
        <v>45658</v>
      </c>
      <c r="G1192" t="s">
        <v>19</v>
      </c>
      <c r="H1192">
        <v>315</v>
      </c>
      <c r="I1192" s="23" t="str">
        <f>IF(AND(E1192&lt;=EOMONTH('Step 1'!$C$7,0),F1192&gt;='Step 1'!$C$7),"Yes","No")</f>
        <v>No</v>
      </c>
      <c r="J1192" s="23" t="str">
        <f>IF(I1192="Yes",IF(COUNTIFS($B$21:$B1192,B1192,$I$21:$I1192,"Yes")=1,"Yes",""),"")</f>
        <v/>
      </c>
      <c r="K1192" s="23" t="str">
        <f>IF(J1192="Yes",IF(COUNTIFS($B:$B,B1192,$F:$F,"&gt;="&amp;'Step 1'!$C$8)&gt;0,"Retained","Churned"),"")</f>
        <v/>
      </c>
      <c r="L1192" s="24">
        <f>_xlfn.MINIFS($E:$E,$B:$B,B1192)</f>
        <v>45388</v>
      </c>
      <c r="M1192" s="24" t="str">
        <f>INDEX($C:$C,MATCH($L1192,$E:$E,0))</f>
        <v>Basic</v>
      </c>
      <c r="N1192" s="24" t="str">
        <f>INDEX($D:$D,MATCH($L1192,$E:$E,0))</f>
        <v>Monthly</v>
      </c>
      <c r="O1192" s="23" t="str">
        <f>INDEX('Step 2-12'!$W:$W,MATCH('Step 2-12'!$B1192,'Step 2-12'!$R:$R,0))</f>
        <v>Tech</v>
      </c>
      <c r="P1192" s="23" t="str">
        <f>INDEX('Step 2-12'!$Z:$Z,MATCH('Step 2-12'!$B1192,'Step 2-12'!$R:$R,0))</f>
        <v>Paid Search</v>
      </c>
      <c r="AG1192" t="s">
        <v>2984</v>
      </c>
      <c r="AH1192" t="s">
        <v>1746</v>
      </c>
      <c r="AI1192" t="s">
        <v>1749</v>
      </c>
      <c r="AJ1192" s="1">
        <v>45423</v>
      </c>
      <c r="AK1192" t="s">
        <v>50</v>
      </c>
      <c r="AL1192" t="s">
        <v>18</v>
      </c>
      <c r="AM1192">
        <v>135</v>
      </c>
      <c r="AN1192">
        <v>110.7</v>
      </c>
      <c r="AO1192" s="24" t="str">
        <f>INDEX('Step 2-12'!$Z:$Z,MATCH('Step 2-12'!$AH1192,'Step 2-12'!$R:$R,0))</f>
        <v>Social Media</v>
      </c>
      <c r="AP1192" s="24" t="str">
        <f>INDEX('Step 2-12'!$V:$V,MATCH('Step 2-12'!$AH1192,'Step 2-12'!$R:$R,0))</f>
        <v>North America</v>
      </c>
      <c r="AQ1192" s="24" t="str">
        <f>INDEX('Step 2-12'!$W:$W,MATCH('Step 2-12'!$AH1192,'Step 2-12'!$R:$R,0))</f>
        <v>Education</v>
      </c>
      <c r="AR1192" s="24" t="str">
        <f>INDEX('Step 2-12'!$X:$X,MATCH('Step 2-12'!$AH1192,'Step 2-12'!$R:$R,0))</f>
        <v>SMBs</v>
      </c>
      <c r="AS1192" s="23" t="str">
        <f>INDEX('Step 2-12'!$AA:$AA,MATCH('Step 2-12'!$AH1192,'Step 2-12'!$R:$R,0))</f>
        <v>Basic</v>
      </c>
      <c r="AT1192" s="23" t="str">
        <f>INDEX('Step 2-12'!$AB:$AB,MATCH('Step 2-12'!$AH1192,'Step 2-12'!$R:$R,0))</f>
        <v>Monthly</v>
      </c>
      <c r="AU1192" s="23" t="str">
        <f>INDEX($J$20:$J$1603,MATCH($AH1192,$B$20:$B$1603,0))</f>
        <v/>
      </c>
    </row>
    <row r="1193" spans="1:47" x14ac:dyDescent="0.25">
      <c r="A1193" t="s">
        <v>1336</v>
      </c>
      <c r="B1193" t="s">
        <v>1337</v>
      </c>
      <c r="C1193" t="s">
        <v>17</v>
      </c>
      <c r="D1193" t="s">
        <v>18</v>
      </c>
      <c r="E1193" s="1">
        <v>45475</v>
      </c>
      <c r="F1193" s="1">
        <v>45505</v>
      </c>
      <c r="G1193" t="s">
        <v>19</v>
      </c>
      <c r="H1193">
        <v>75</v>
      </c>
      <c r="I1193" s="23" t="str">
        <f>IF(AND(E1193&lt;=EOMONTH('Step 1'!$C$7,0),F1193&gt;='Step 1'!$C$7),"Yes","No")</f>
        <v>No</v>
      </c>
      <c r="J1193" s="23" t="str">
        <f>IF(I1193="Yes",IF(COUNTIFS($B$21:$B1193,B1193,$I$21:$I1193,"Yes")=1,"Yes",""),"")</f>
        <v/>
      </c>
      <c r="K1193" s="23" t="str">
        <f>IF(J1193="Yes",IF(COUNTIFS($B:$B,B1193,$F:$F,"&gt;="&amp;'Step 1'!$C$8)&gt;0,"Retained","Churned"),"")</f>
        <v/>
      </c>
      <c r="L1193" s="24">
        <f>_xlfn.MINIFS($E:$E,$B:$B,B1193)</f>
        <v>45475</v>
      </c>
      <c r="M1193" s="24" t="str">
        <f>INDEX($C:$C,MATCH($L1193,$E:$E,0))</f>
        <v>Basic</v>
      </c>
      <c r="N1193" s="24" t="str">
        <f>INDEX($D:$D,MATCH($L1193,$E:$E,0))</f>
        <v>Monthly</v>
      </c>
      <c r="O1193" s="23" t="str">
        <f>INDEX('Step 2-12'!$W:$W,MATCH('Step 2-12'!$B1193,'Step 2-12'!$R:$R,0))</f>
        <v>Tech</v>
      </c>
      <c r="P1193" s="23" t="str">
        <f>INDEX('Step 2-12'!$Z:$Z,MATCH('Step 2-12'!$B1193,'Step 2-12'!$R:$R,0))</f>
        <v>Email</v>
      </c>
      <c r="AG1193" t="s">
        <v>2985</v>
      </c>
      <c r="AH1193" t="s">
        <v>1746</v>
      </c>
      <c r="AI1193" t="s">
        <v>1750</v>
      </c>
      <c r="AJ1193" s="1">
        <v>45424</v>
      </c>
      <c r="AK1193" t="s">
        <v>50</v>
      </c>
      <c r="AL1193" t="s">
        <v>18</v>
      </c>
      <c r="AM1193">
        <v>135</v>
      </c>
      <c r="AN1193">
        <v>110.7</v>
      </c>
      <c r="AO1193" s="24" t="str">
        <f>INDEX('Step 2-12'!$Z:$Z,MATCH('Step 2-12'!$AH1193,'Step 2-12'!$R:$R,0))</f>
        <v>Social Media</v>
      </c>
      <c r="AP1193" s="24" t="str">
        <f>INDEX('Step 2-12'!$V:$V,MATCH('Step 2-12'!$AH1193,'Step 2-12'!$R:$R,0))</f>
        <v>North America</v>
      </c>
      <c r="AQ1193" s="24" t="str">
        <f>INDEX('Step 2-12'!$W:$W,MATCH('Step 2-12'!$AH1193,'Step 2-12'!$R:$R,0))</f>
        <v>Education</v>
      </c>
      <c r="AR1193" s="24" t="str">
        <f>INDEX('Step 2-12'!$X:$X,MATCH('Step 2-12'!$AH1193,'Step 2-12'!$R:$R,0))</f>
        <v>SMBs</v>
      </c>
      <c r="AS1193" s="23" t="str">
        <f>INDEX('Step 2-12'!$AA:$AA,MATCH('Step 2-12'!$AH1193,'Step 2-12'!$R:$R,0))</f>
        <v>Basic</v>
      </c>
      <c r="AT1193" s="23" t="str">
        <f>INDEX('Step 2-12'!$AB:$AB,MATCH('Step 2-12'!$AH1193,'Step 2-12'!$R:$R,0))</f>
        <v>Monthly</v>
      </c>
      <c r="AU1193" s="23" t="str">
        <f>INDEX($J$20:$J$1603,MATCH($AH1193,$B$20:$B$1603,0))</f>
        <v/>
      </c>
    </row>
    <row r="1194" spans="1:47" x14ac:dyDescent="0.25">
      <c r="A1194" t="s">
        <v>1338</v>
      </c>
      <c r="B1194" t="s">
        <v>1337</v>
      </c>
      <c r="C1194" t="s">
        <v>17</v>
      </c>
      <c r="D1194" t="s">
        <v>18</v>
      </c>
      <c r="E1194" s="1">
        <v>45506</v>
      </c>
      <c r="F1194" s="1">
        <v>45536</v>
      </c>
      <c r="G1194" t="s">
        <v>19</v>
      </c>
      <c r="H1194">
        <v>75</v>
      </c>
      <c r="I1194" s="23" t="str">
        <f>IF(AND(E1194&lt;=EOMONTH('Step 1'!$C$7,0),F1194&gt;='Step 1'!$C$7),"Yes","No")</f>
        <v>No</v>
      </c>
      <c r="J1194" s="23" t="str">
        <f>IF(I1194="Yes",IF(COUNTIFS($B$21:$B1194,B1194,$I$21:$I1194,"Yes")=1,"Yes",""),"")</f>
        <v/>
      </c>
      <c r="K1194" s="23" t="str">
        <f>IF(J1194="Yes",IF(COUNTIFS($B:$B,B1194,$F:$F,"&gt;="&amp;'Step 1'!$C$8)&gt;0,"Retained","Churned"),"")</f>
        <v/>
      </c>
      <c r="L1194" s="24">
        <f>_xlfn.MINIFS($E:$E,$B:$B,B1194)</f>
        <v>45475</v>
      </c>
      <c r="M1194" s="24" t="str">
        <f>INDEX($C:$C,MATCH($L1194,$E:$E,0))</f>
        <v>Basic</v>
      </c>
      <c r="N1194" s="24" t="str">
        <f>INDEX($D:$D,MATCH($L1194,$E:$E,0))</f>
        <v>Monthly</v>
      </c>
      <c r="O1194" s="23" t="str">
        <f>INDEX('Step 2-12'!$W:$W,MATCH('Step 2-12'!$B1194,'Step 2-12'!$R:$R,0))</f>
        <v>Tech</v>
      </c>
      <c r="P1194" s="23" t="str">
        <f>INDEX('Step 2-12'!$Z:$Z,MATCH('Step 2-12'!$B1194,'Step 2-12'!$R:$R,0))</f>
        <v>Email</v>
      </c>
      <c r="AG1194" t="s">
        <v>2986</v>
      </c>
      <c r="AH1194" t="s">
        <v>1746</v>
      </c>
      <c r="AI1194" t="s">
        <v>1751</v>
      </c>
      <c r="AJ1194" s="1">
        <v>45455</v>
      </c>
      <c r="AK1194" t="s">
        <v>50</v>
      </c>
      <c r="AL1194" t="s">
        <v>18</v>
      </c>
      <c r="AM1194">
        <v>135</v>
      </c>
      <c r="AN1194">
        <v>110.7</v>
      </c>
      <c r="AO1194" s="24" t="str">
        <f>INDEX('Step 2-12'!$Z:$Z,MATCH('Step 2-12'!$AH1194,'Step 2-12'!$R:$R,0))</f>
        <v>Social Media</v>
      </c>
      <c r="AP1194" s="24" t="str">
        <f>INDEX('Step 2-12'!$V:$V,MATCH('Step 2-12'!$AH1194,'Step 2-12'!$R:$R,0))</f>
        <v>North America</v>
      </c>
      <c r="AQ1194" s="24" t="str">
        <f>INDEX('Step 2-12'!$W:$W,MATCH('Step 2-12'!$AH1194,'Step 2-12'!$R:$R,0))</f>
        <v>Education</v>
      </c>
      <c r="AR1194" s="24" t="str">
        <f>INDEX('Step 2-12'!$X:$X,MATCH('Step 2-12'!$AH1194,'Step 2-12'!$R:$R,0))</f>
        <v>SMBs</v>
      </c>
      <c r="AS1194" s="23" t="str">
        <f>INDEX('Step 2-12'!$AA:$AA,MATCH('Step 2-12'!$AH1194,'Step 2-12'!$R:$R,0))</f>
        <v>Basic</v>
      </c>
      <c r="AT1194" s="23" t="str">
        <f>INDEX('Step 2-12'!$AB:$AB,MATCH('Step 2-12'!$AH1194,'Step 2-12'!$R:$R,0))</f>
        <v>Monthly</v>
      </c>
      <c r="AU1194" s="23" t="str">
        <f>INDEX($J$20:$J$1603,MATCH($AH1194,$B$20:$B$1603,0))</f>
        <v/>
      </c>
    </row>
    <row r="1195" spans="1:47" x14ac:dyDescent="0.25">
      <c r="A1195" t="s">
        <v>1339</v>
      </c>
      <c r="B1195" t="s">
        <v>1337</v>
      </c>
      <c r="C1195" t="s">
        <v>17</v>
      </c>
      <c r="D1195" t="s">
        <v>18</v>
      </c>
      <c r="E1195" s="1">
        <v>45537</v>
      </c>
      <c r="F1195" s="1">
        <v>45567</v>
      </c>
      <c r="G1195" t="s">
        <v>19</v>
      </c>
      <c r="H1195">
        <v>75</v>
      </c>
      <c r="I1195" s="23" t="str">
        <f>IF(AND(E1195&lt;=EOMONTH('Step 1'!$C$7,0),F1195&gt;='Step 1'!$C$7),"Yes","No")</f>
        <v>No</v>
      </c>
      <c r="J1195" s="23" t="str">
        <f>IF(I1195="Yes",IF(COUNTIFS($B$21:$B1195,B1195,$I$21:$I1195,"Yes")=1,"Yes",""),"")</f>
        <v/>
      </c>
      <c r="K1195" s="23" t="str">
        <f>IF(J1195="Yes",IF(COUNTIFS($B:$B,B1195,$F:$F,"&gt;="&amp;'Step 1'!$C$8)&gt;0,"Retained","Churned"),"")</f>
        <v/>
      </c>
      <c r="L1195" s="24">
        <f>_xlfn.MINIFS($E:$E,$B:$B,B1195)</f>
        <v>45475</v>
      </c>
      <c r="M1195" s="24" t="str">
        <f>INDEX($C:$C,MATCH($L1195,$E:$E,0))</f>
        <v>Basic</v>
      </c>
      <c r="N1195" s="24" t="str">
        <f>INDEX($D:$D,MATCH($L1195,$E:$E,0))</f>
        <v>Monthly</v>
      </c>
      <c r="O1195" s="23" t="str">
        <f>INDEX('Step 2-12'!$W:$W,MATCH('Step 2-12'!$B1195,'Step 2-12'!$R:$R,0))</f>
        <v>Tech</v>
      </c>
      <c r="P1195" s="23" t="str">
        <f>INDEX('Step 2-12'!$Z:$Z,MATCH('Step 2-12'!$B1195,'Step 2-12'!$R:$R,0))</f>
        <v>Email</v>
      </c>
      <c r="AG1195" t="s">
        <v>2987</v>
      </c>
      <c r="AH1195" t="s">
        <v>1746</v>
      </c>
      <c r="AI1195" t="s">
        <v>1751</v>
      </c>
      <c r="AJ1195" s="1">
        <v>45485</v>
      </c>
      <c r="AK1195" t="s">
        <v>50</v>
      </c>
      <c r="AL1195" t="s">
        <v>18</v>
      </c>
      <c r="AM1195">
        <v>135</v>
      </c>
      <c r="AN1195">
        <v>110.7</v>
      </c>
      <c r="AO1195" s="24" t="str">
        <f>INDEX('Step 2-12'!$Z:$Z,MATCH('Step 2-12'!$AH1195,'Step 2-12'!$R:$R,0))</f>
        <v>Social Media</v>
      </c>
      <c r="AP1195" s="24" t="str">
        <f>INDEX('Step 2-12'!$V:$V,MATCH('Step 2-12'!$AH1195,'Step 2-12'!$R:$R,0))</f>
        <v>North America</v>
      </c>
      <c r="AQ1195" s="24" t="str">
        <f>INDEX('Step 2-12'!$W:$W,MATCH('Step 2-12'!$AH1195,'Step 2-12'!$R:$R,0))</f>
        <v>Education</v>
      </c>
      <c r="AR1195" s="24" t="str">
        <f>INDEX('Step 2-12'!$X:$X,MATCH('Step 2-12'!$AH1195,'Step 2-12'!$R:$R,0))</f>
        <v>SMBs</v>
      </c>
      <c r="AS1195" s="23" t="str">
        <f>INDEX('Step 2-12'!$AA:$AA,MATCH('Step 2-12'!$AH1195,'Step 2-12'!$R:$R,0))</f>
        <v>Basic</v>
      </c>
      <c r="AT1195" s="23" t="str">
        <f>INDEX('Step 2-12'!$AB:$AB,MATCH('Step 2-12'!$AH1195,'Step 2-12'!$R:$R,0))</f>
        <v>Monthly</v>
      </c>
      <c r="AU1195" s="23" t="str">
        <f>INDEX($J$20:$J$1603,MATCH($AH1195,$B$20:$B$1603,0))</f>
        <v/>
      </c>
    </row>
    <row r="1196" spans="1:47" x14ac:dyDescent="0.25">
      <c r="A1196" t="s">
        <v>1340</v>
      </c>
      <c r="B1196" t="s">
        <v>1337</v>
      </c>
      <c r="C1196" t="s">
        <v>17</v>
      </c>
      <c r="D1196" t="s">
        <v>18</v>
      </c>
      <c r="E1196" s="1">
        <v>45568</v>
      </c>
      <c r="F1196" s="1">
        <v>45598</v>
      </c>
      <c r="G1196" t="s">
        <v>19</v>
      </c>
      <c r="H1196">
        <v>75</v>
      </c>
      <c r="I1196" s="23" t="str">
        <f>IF(AND(E1196&lt;=EOMONTH('Step 1'!$C$7,0),F1196&gt;='Step 1'!$C$7),"Yes","No")</f>
        <v>No</v>
      </c>
      <c r="J1196" s="23" t="str">
        <f>IF(I1196="Yes",IF(COUNTIFS($B$21:$B1196,B1196,$I$21:$I1196,"Yes")=1,"Yes",""),"")</f>
        <v/>
      </c>
      <c r="K1196" s="23" t="str">
        <f>IF(J1196="Yes",IF(COUNTIFS($B:$B,B1196,$F:$F,"&gt;="&amp;'Step 1'!$C$8)&gt;0,"Retained","Churned"),"")</f>
        <v/>
      </c>
      <c r="L1196" s="24">
        <f>_xlfn.MINIFS($E:$E,$B:$B,B1196)</f>
        <v>45475</v>
      </c>
      <c r="M1196" s="24" t="str">
        <f>INDEX($C:$C,MATCH($L1196,$E:$E,0))</f>
        <v>Basic</v>
      </c>
      <c r="N1196" s="24" t="str">
        <f>INDEX($D:$D,MATCH($L1196,$E:$E,0))</f>
        <v>Monthly</v>
      </c>
      <c r="O1196" s="23" t="str">
        <f>INDEX('Step 2-12'!$W:$W,MATCH('Step 2-12'!$B1196,'Step 2-12'!$R:$R,0))</f>
        <v>Tech</v>
      </c>
      <c r="P1196" s="23" t="str">
        <f>INDEX('Step 2-12'!$Z:$Z,MATCH('Step 2-12'!$B1196,'Step 2-12'!$R:$R,0))</f>
        <v>Email</v>
      </c>
      <c r="AG1196" t="s">
        <v>2988</v>
      </c>
      <c r="AH1196" t="s">
        <v>1746</v>
      </c>
      <c r="AI1196" t="s">
        <v>1752</v>
      </c>
      <c r="AJ1196" s="1">
        <v>45486</v>
      </c>
      <c r="AK1196" t="s">
        <v>50</v>
      </c>
      <c r="AL1196" t="s">
        <v>18</v>
      </c>
      <c r="AM1196">
        <v>135</v>
      </c>
      <c r="AN1196">
        <v>110.7</v>
      </c>
      <c r="AO1196" s="24" t="str">
        <f>INDEX('Step 2-12'!$Z:$Z,MATCH('Step 2-12'!$AH1196,'Step 2-12'!$R:$R,0))</f>
        <v>Social Media</v>
      </c>
      <c r="AP1196" s="24" t="str">
        <f>INDEX('Step 2-12'!$V:$V,MATCH('Step 2-12'!$AH1196,'Step 2-12'!$R:$R,0))</f>
        <v>North America</v>
      </c>
      <c r="AQ1196" s="24" t="str">
        <f>INDEX('Step 2-12'!$W:$W,MATCH('Step 2-12'!$AH1196,'Step 2-12'!$R:$R,0))</f>
        <v>Education</v>
      </c>
      <c r="AR1196" s="24" t="str">
        <f>INDEX('Step 2-12'!$X:$X,MATCH('Step 2-12'!$AH1196,'Step 2-12'!$R:$R,0))</f>
        <v>SMBs</v>
      </c>
      <c r="AS1196" s="23" t="str">
        <f>INDEX('Step 2-12'!$AA:$AA,MATCH('Step 2-12'!$AH1196,'Step 2-12'!$R:$R,0))</f>
        <v>Basic</v>
      </c>
      <c r="AT1196" s="23" t="str">
        <f>INDEX('Step 2-12'!$AB:$AB,MATCH('Step 2-12'!$AH1196,'Step 2-12'!$R:$R,0))</f>
        <v>Monthly</v>
      </c>
      <c r="AU1196" s="23" t="str">
        <f>INDEX($J$20:$J$1603,MATCH($AH1196,$B$20:$B$1603,0))</f>
        <v/>
      </c>
    </row>
    <row r="1197" spans="1:47" x14ac:dyDescent="0.25">
      <c r="A1197" t="s">
        <v>1341</v>
      </c>
      <c r="B1197" t="s">
        <v>1337</v>
      </c>
      <c r="C1197" t="s">
        <v>17</v>
      </c>
      <c r="D1197" t="s">
        <v>18</v>
      </c>
      <c r="E1197" s="1">
        <v>45599</v>
      </c>
      <c r="F1197" s="1">
        <v>45629</v>
      </c>
      <c r="G1197" t="s">
        <v>19</v>
      </c>
      <c r="H1197">
        <v>75</v>
      </c>
      <c r="I1197" s="23" t="str">
        <f>IF(AND(E1197&lt;=EOMONTH('Step 1'!$C$7,0),F1197&gt;='Step 1'!$C$7),"Yes","No")</f>
        <v>No</v>
      </c>
      <c r="J1197" s="23" t="str">
        <f>IF(I1197="Yes",IF(COUNTIFS($B$21:$B1197,B1197,$I$21:$I1197,"Yes")=1,"Yes",""),"")</f>
        <v/>
      </c>
      <c r="K1197" s="23" t="str">
        <f>IF(J1197="Yes",IF(COUNTIFS($B:$B,B1197,$F:$F,"&gt;="&amp;'Step 1'!$C$8)&gt;0,"Retained","Churned"),"")</f>
        <v/>
      </c>
      <c r="L1197" s="24">
        <f>_xlfn.MINIFS($E:$E,$B:$B,B1197)</f>
        <v>45475</v>
      </c>
      <c r="M1197" s="24" t="str">
        <f>INDEX($C:$C,MATCH($L1197,$E:$E,0))</f>
        <v>Basic</v>
      </c>
      <c r="N1197" s="24" t="str">
        <f>INDEX($D:$D,MATCH($L1197,$E:$E,0))</f>
        <v>Monthly</v>
      </c>
      <c r="O1197" s="23" t="str">
        <f>INDEX('Step 2-12'!$W:$W,MATCH('Step 2-12'!$B1197,'Step 2-12'!$R:$R,0))</f>
        <v>Tech</v>
      </c>
      <c r="P1197" s="23" t="str">
        <f>INDEX('Step 2-12'!$Z:$Z,MATCH('Step 2-12'!$B1197,'Step 2-12'!$R:$R,0))</f>
        <v>Email</v>
      </c>
      <c r="AG1197" t="s">
        <v>2989</v>
      </c>
      <c r="AH1197" t="s">
        <v>1746</v>
      </c>
      <c r="AI1197" t="s">
        <v>1753</v>
      </c>
      <c r="AJ1197" s="1">
        <v>45517</v>
      </c>
      <c r="AK1197" t="s">
        <v>86</v>
      </c>
      <c r="AL1197" t="s">
        <v>18</v>
      </c>
      <c r="AM1197">
        <v>315</v>
      </c>
      <c r="AN1197">
        <v>267.75</v>
      </c>
      <c r="AO1197" s="24" t="str">
        <f>INDEX('Step 2-12'!$Z:$Z,MATCH('Step 2-12'!$AH1197,'Step 2-12'!$R:$R,0))</f>
        <v>Social Media</v>
      </c>
      <c r="AP1197" s="24" t="str">
        <f>INDEX('Step 2-12'!$V:$V,MATCH('Step 2-12'!$AH1197,'Step 2-12'!$R:$R,0))</f>
        <v>North America</v>
      </c>
      <c r="AQ1197" s="24" t="str">
        <f>INDEX('Step 2-12'!$W:$W,MATCH('Step 2-12'!$AH1197,'Step 2-12'!$R:$R,0))</f>
        <v>Education</v>
      </c>
      <c r="AR1197" s="24" t="str">
        <f>INDEX('Step 2-12'!$X:$X,MATCH('Step 2-12'!$AH1197,'Step 2-12'!$R:$R,0))</f>
        <v>SMBs</v>
      </c>
      <c r="AS1197" s="23" t="str">
        <f>INDEX('Step 2-12'!$AA:$AA,MATCH('Step 2-12'!$AH1197,'Step 2-12'!$R:$R,0))</f>
        <v>Basic</v>
      </c>
      <c r="AT1197" s="23" t="str">
        <f>INDEX('Step 2-12'!$AB:$AB,MATCH('Step 2-12'!$AH1197,'Step 2-12'!$R:$R,0))</f>
        <v>Monthly</v>
      </c>
      <c r="AU1197" s="23" t="str">
        <f>INDEX($J$20:$J$1603,MATCH($AH1197,$B$20:$B$1603,0))</f>
        <v/>
      </c>
    </row>
    <row r="1198" spans="1:47" x14ac:dyDescent="0.25">
      <c r="A1198" t="s">
        <v>1342</v>
      </c>
      <c r="B1198" t="s">
        <v>1337</v>
      </c>
      <c r="C1198" t="s">
        <v>17</v>
      </c>
      <c r="D1198" t="s">
        <v>18</v>
      </c>
      <c r="E1198" s="1">
        <v>45630</v>
      </c>
      <c r="F1198" s="1">
        <v>45658</v>
      </c>
      <c r="G1198" t="s">
        <v>19</v>
      </c>
      <c r="H1198">
        <v>75</v>
      </c>
      <c r="I1198" s="23" t="str">
        <f>IF(AND(E1198&lt;=EOMONTH('Step 1'!$C$7,0),F1198&gt;='Step 1'!$C$7),"Yes","No")</f>
        <v>No</v>
      </c>
      <c r="J1198" s="23" t="str">
        <f>IF(I1198="Yes",IF(COUNTIFS($B$21:$B1198,B1198,$I$21:$I1198,"Yes")=1,"Yes",""),"")</f>
        <v/>
      </c>
      <c r="K1198" s="23" t="str">
        <f>IF(J1198="Yes",IF(COUNTIFS($B:$B,B1198,$F:$F,"&gt;="&amp;'Step 1'!$C$8)&gt;0,"Retained","Churned"),"")</f>
        <v/>
      </c>
      <c r="L1198" s="24">
        <f>_xlfn.MINIFS($E:$E,$B:$B,B1198)</f>
        <v>45475</v>
      </c>
      <c r="M1198" s="24" t="str">
        <f>INDEX($C:$C,MATCH($L1198,$E:$E,0))</f>
        <v>Basic</v>
      </c>
      <c r="N1198" s="24" t="str">
        <f>INDEX($D:$D,MATCH($L1198,$E:$E,0))</f>
        <v>Monthly</v>
      </c>
      <c r="O1198" s="23" t="str">
        <f>INDEX('Step 2-12'!$W:$W,MATCH('Step 2-12'!$B1198,'Step 2-12'!$R:$R,0))</f>
        <v>Tech</v>
      </c>
      <c r="P1198" s="23" t="str">
        <f>INDEX('Step 2-12'!$Z:$Z,MATCH('Step 2-12'!$B1198,'Step 2-12'!$R:$R,0))</f>
        <v>Email</v>
      </c>
      <c r="AG1198" t="s">
        <v>2990</v>
      </c>
      <c r="AH1198" t="s">
        <v>1746</v>
      </c>
      <c r="AI1198" t="s">
        <v>1754</v>
      </c>
      <c r="AJ1198" s="1">
        <v>45548</v>
      </c>
      <c r="AK1198" t="s">
        <v>86</v>
      </c>
      <c r="AL1198" t="s">
        <v>18</v>
      </c>
      <c r="AM1198">
        <v>315</v>
      </c>
      <c r="AN1198">
        <v>267.75</v>
      </c>
      <c r="AO1198" s="24" t="str">
        <f>INDEX('Step 2-12'!$Z:$Z,MATCH('Step 2-12'!$AH1198,'Step 2-12'!$R:$R,0))</f>
        <v>Social Media</v>
      </c>
      <c r="AP1198" s="24" t="str">
        <f>INDEX('Step 2-12'!$V:$V,MATCH('Step 2-12'!$AH1198,'Step 2-12'!$R:$R,0))</f>
        <v>North America</v>
      </c>
      <c r="AQ1198" s="24" t="str">
        <f>INDEX('Step 2-12'!$W:$W,MATCH('Step 2-12'!$AH1198,'Step 2-12'!$R:$R,0))</f>
        <v>Education</v>
      </c>
      <c r="AR1198" s="24" t="str">
        <f>INDEX('Step 2-12'!$X:$X,MATCH('Step 2-12'!$AH1198,'Step 2-12'!$R:$R,0))</f>
        <v>SMBs</v>
      </c>
      <c r="AS1198" s="23" t="str">
        <f>INDEX('Step 2-12'!$AA:$AA,MATCH('Step 2-12'!$AH1198,'Step 2-12'!$R:$R,0))</f>
        <v>Basic</v>
      </c>
      <c r="AT1198" s="23" t="str">
        <f>INDEX('Step 2-12'!$AB:$AB,MATCH('Step 2-12'!$AH1198,'Step 2-12'!$R:$R,0))</f>
        <v>Monthly</v>
      </c>
      <c r="AU1198" s="23" t="str">
        <f>INDEX($J$20:$J$1603,MATCH($AH1198,$B$20:$B$1603,0))</f>
        <v/>
      </c>
    </row>
    <row r="1199" spans="1:47" x14ac:dyDescent="0.25">
      <c r="A1199" t="s">
        <v>1343</v>
      </c>
      <c r="B1199" t="s">
        <v>1344</v>
      </c>
      <c r="C1199" t="s">
        <v>17</v>
      </c>
      <c r="D1199" t="s">
        <v>18</v>
      </c>
      <c r="E1199" s="1">
        <v>45615</v>
      </c>
      <c r="F1199" s="1">
        <v>45645</v>
      </c>
      <c r="G1199" t="s">
        <v>19</v>
      </c>
      <c r="H1199">
        <v>75</v>
      </c>
      <c r="I1199" s="23" t="str">
        <f>IF(AND(E1199&lt;=EOMONTH('Step 1'!$C$7,0),F1199&gt;='Step 1'!$C$7),"Yes","No")</f>
        <v>No</v>
      </c>
      <c r="J1199" s="23" t="str">
        <f>IF(I1199="Yes",IF(COUNTIFS($B$21:$B1199,B1199,$I$21:$I1199,"Yes")=1,"Yes",""),"")</f>
        <v/>
      </c>
      <c r="K1199" s="23" t="str">
        <f>IF(J1199="Yes",IF(COUNTIFS($B:$B,B1199,$F:$F,"&gt;="&amp;'Step 1'!$C$8)&gt;0,"Retained","Churned"),"")</f>
        <v/>
      </c>
      <c r="L1199" s="24">
        <f>_xlfn.MINIFS($E:$E,$B:$B,B1199)</f>
        <v>45615</v>
      </c>
      <c r="M1199" s="24" t="str">
        <f>INDEX($C:$C,MATCH($L1199,$E:$E,0))</f>
        <v>Basic</v>
      </c>
      <c r="N1199" s="24" t="str">
        <f>INDEX($D:$D,MATCH($L1199,$E:$E,0))</f>
        <v>Monthly</v>
      </c>
      <c r="O1199" s="23" t="str">
        <f>INDEX('Step 2-12'!$W:$W,MATCH('Step 2-12'!$B1199,'Step 2-12'!$R:$R,0))</f>
        <v>Retail</v>
      </c>
      <c r="P1199" s="23" t="str">
        <f>INDEX('Step 2-12'!$Z:$Z,MATCH('Step 2-12'!$B1199,'Step 2-12'!$R:$R,0))</f>
        <v>Email</v>
      </c>
      <c r="AG1199" t="s">
        <v>2991</v>
      </c>
      <c r="AH1199" t="s">
        <v>1746</v>
      </c>
      <c r="AI1199" t="s">
        <v>1754</v>
      </c>
      <c r="AJ1199" s="1">
        <v>45578</v>
      </c>
      <c r="AK1199" t="s">
        <v>86</v>
      </c>
      <c r="AL1199" t="s">
        <v>18</v>
      </c>
      <c r="AM1199">
        <v>315</v>
      </c>
      <c r="AN1199">
        <v>267.75</v>
      </c>
      <c r="AO1199" s="24" t="str">
        <f>INDEX('Step 2-12'!$Z:$Z,MATCH('Step 2-12'!$AH1199,'Step 2-12'!$R:$R,0))</f>
        <v>Social Media</v>
      </c>
      <c r="AP1199" s="24" t="str">
        <f>INDEX('Step 2-12'!$V:$V,MATCH('Step 2-12'!$AH1199,'Step 2-12'!$R:$R,0))</f>
        <v>North America</v>
      </c>
      <c r="AQ1199" s="24" t="str">
        <f>INDEX('Step 2-12'!$W:$W,MATCH('Step 2-12'!$AH1199,'Step 2-12'!$R:$R,0))</f>
        <v>Education</v>
      </c>
      <c r="AR1199" s="24" t="str">
        <f>INDEX('Step 2-12'!$X:$X,MATCH('Step 2-12'!$AH1199,'Step 2-12'!$R:$R,0))</f>
        <v>SMBs</v>
      </c>
      <c r="AS1199" s="23" t="str">
        <f>INDEX('Step 2-12'!$AA:$AA,MATCH('Step 2-12'!$AH1199,'Step 2-12'!$R:$R,0))</f>
        <v>Basic</v>
      </c>
      <c r="AT1199" s="23" t="str">
        <f>INDEX('Step 2-12'!$AB:$AB,MATCH('Step 2-12'!$AH1199,'Step 2-12'!$R:$R,0))</f>
        <v>Monthly</v>
      </c>
      <c r="AU1199" s="23" t="str">
        <f>INDEX($J$20:$J$1603,MATCH($AH1199,$B$20:$B$1603,0))</f>
        <v/>
      </c>
    </row>
    <row r="1200" spans="1:47" x14ac:dyDescent="0.25">
      <c r="A1200" t="s">
        <v>1345</v>
      </c>
      <c r="B1200" t="s">
        <v>1344</v>
      </c>
      <c r="C1200" t="s">
        <v>17</v>
      </c>
      <c r="D1200" t="s">
        <v>18</v>
      </c>
      <c r="E1200" s="1">
        <v>45646</v>
      </c>
      <c r="F1200" s="1">
        <v>45658</v>
      </c>
      <c r="G1200" t="s">
        <v>19</v>
      </c>
      <c r="H1200">
        <v>75</v>
      </c>
      <c r="I1200" s="23" t="str">
        <f>IF(AND(E1200&lt;=EOMONTH('Step 1'!$C$7,0),F1200&gt;='Step 1'!$C$7),"Yes","No")</f>
        <v>No</v>
      </c>
      <c r="J1200" s="23" t="str">
        <f>IF(I1200="Yes",IF(COUNTIFS($B$21:$B1200,B1200,$I$21:$I1200,"Yes")=1,"Yes",""),"")</f>
        <v/>
      </c>
      <c r="K1200" s="23" t="str">
        <f>IF(J1200="Yes",IF(COUNTIFS($B:$B,B1200,$F:$F,"&gt;="&amp;'Step 1'!$C$8)&gt;0,"Retained","Churned"),"")</f>
        <v/>
      </c>
      <c r="L1200" s="24">
        <f>_xlfn.MINIFS($E:$E,$B:$B,B1200)</f>
        <v>45615</v>
      </c>
      <c r="M1200" s="24" t="str">
        <f>INDEX($C:$C,MATCH($L1200,$E:$E,0))</f>
        <v>Basic</v>
      </c>
      <c r="N1200" s="24" t="str">
        <f>INDEX($D:$D,MATCH($L1200,$E:$E,0))</f>
        <v>Monthly</v>
      </c>
      <c r="O1200" s="23" t="str">
        <f>INDEX('Step 2-12'!$W:$W,MATCH('Step 2-12'!$B1200,'Step 2-12'!$R:$R,0))</f>
        <v>Retail</v>
      </c>
      <c r="P1200" s="23" t="str">
        <f>INDEX('Step 2-12'!$Z:$Z,MATCH('Step 2-12'!$B1200,'Step 2-12'!$R:$R,0))</f>
        <v>Email</v>
      </c>
      <c r="AG1200" t="s">
        <v>2992</v>
      </c>
      <c r="AH1200" t="s">
        <v>1746</v>
      </c>
      <c r="AI1200" t="s">
        <v>1755</v>
      </c>
      <c r="AJ1200" s="1">
        <v>45579</v>
      </c>
      <c r="AK1200" t="s">
        <v>86</v>
      </c>
      <c r="AL1200" t="s">
        <v>18</v>
      </c>
      <c r="AM1200">
        <v>315</v>
      </c>
      <c r="AN1200">
        <v>267.75</v>
      </c>
      <c r="AO1200" s="24" t="str">
        <f>INDEX('Step 2-12'!$Z:$Z,MATCH('Step 2-12'!$AH1200,'Step 2-12'!$R:$R,0))</f>
        <v>Social Media</v>
      </c>
      <c r="AP1200" s="24" t="str">
        <f>INDEX('Step 2-12'!$V:$V,MATCH('Step 2-12'!$AH1200,'Step 2-12'!$R:$R,0))</f>
        <v>North America</v>
      </c>
      <c r="AQ1200" s="24" t="str">
        <f>INDEX('Step 2-12'!$W:$W,MATCH('Step 2-12'!$AH1200,'Step 2-12'!$R:$R,0))</f>
        <v>Education</v>
      </c>
      <c r="AR1200" s="24" t="str">
        <f>INDEX('Step 2-12'!$X:$X,MATCH('Step 2-12'!$AH1200,'Step 2-12'!$R:$R,0))</f>
        <v>SMBs</v>
      </c>
      <c r="AS1200" s="23" t="str">
        <f>INDEX('Step 2-12'!$AA:$AA,MATCH('Step 2-12'!$AH1200,'Step 2-12'!$R:$R,0))</f>
        <v>Basic</v>
      </c>
      <c r="AT1200" s="23" t="str">
        <f>INDEX('Step 2-12'!$AB:$AB,MATCH('Step 2-12'!$AH1200,'Step 2-12'!$R:$R,0))</f>
        <v>Monthly</v>
      </c>
      <c r="AU1200" s="23" t="str">
        <f>INDEX($J$20:$J$1603,MATCH($AH1200,$B$20:$B$1603,0))</f>
        <v/>
      </c>
    </row>
    <row r="1201" spans="1:47" x14ac:dyDescent="0.25">
      <c r="A1201" t="s">
        <v>1346</v>
      </c>
      <c r="B1201" t="s">
        <v>1347</v>
      </c>
      <c r="C1201" t="s">
        <v>17</v>
      </c>
      <c r="D1201" t="s">
        <v>51</v>
      </c>
      <c r="E1201" s="1">
        <v>44911</v>
      </c>
      <c r="F1201" s="1">
        <v>45276</v>
      </c>
      <c r="G1201" t="s">
        <v>19</v>
      </c>
      <c r="H1201">
        <v>50</v>
      </c>
      <c r="I1201" s="23" t="str">
        <f>IF(AND(E1201&lt;=EOMONTH('Step 1'!$C$7,0),F1201&gt;='Step 1'!$C$7),"Yes","No")</f>
        <v>Yes</v>
      </c>
      <c r="J1201" s="23" t="str">
        <f>IF(I1201="Yes",IF(COUNTIFS($B$21:$B1201,B1201,$I$21:$I1201,"Yes")=1,"Yes",""),"")</f>
        <v>Yes</v>
      </c>
      <c r="K1201" s="23" t="str">
        <f>IF(J1201="Yes",IF(COUNTIFS($B:$B,B1201,$F:$F,"&gt;="&amp;'Step 1'!$C$8)&gt;0,"Retained","Churned"),"")</f>
        <v>Retained</v>
      </c>
      <c r="L1201" s="24">
        <f>_xlfn.MINIFS($E:$E,$B:$B,B1201)</f>
        <v>44911</v>
      </c>
      <c r="M1201" s="24" t="str">
        <f>INDEX($C:$C,MATCH($L1201,$E:$E,0))</f>
        <v>Pro</v>
      </c>
      <c r="N1201" s="24" t="str">
        <f>INDEX($D:$D,MATCH($L1201,$E:$E,0))</f>
        <v>Monthly</v>
      </c>
      <c r="O1201" s="23" t="str">
        <f>INDEX('Step 2-12'!$W:$W,MATCH('Step 2-12'!$B1201,'Step 2-12'!$R:$R,0))</f>
        <v>Education</v>
      </c>
      <c r="P1201" s="23" t="str">
        <f>INDEX('Step 2-12'!$Z:$Z,MATCH('Step 2-12'!$B1201,'Step 2-12'!$R:$R,0))</f>
        <v>Social Media</v>
      </c>
      <c r="AG1201" t="s">
        <v>2993</v>
      </c>
      <c r="AH1201" t="s">
        <v>1746</v>
      </c>
      <c r="AI1201" t="s">
        <v>1756</v>
      </c>
      <c r="AJ1201" s="1">
        <v>45610</v>
      </c>
      <c r="AK1201" t="s">
        <v>86</v>
      </c>
      <c r="AL1201" t="s">
        <v>18</v>
      </c>
      <c r="AM1201">
        <v>315</v>
      </c>
      <c r="AN1201">
        <v>267.75</v>
      </c>
      <c r="AO1201" s="24" t="str">
        <f>INDEX('Step 2-12'!$Z:$Z,MATCH('Step 2-12'!$AH1201,'Step 2-12'!$R:$R,0))</f>
        <v>Social Media</v>
      </c>
      <c r="AP1201" s="24" t="str">
        <f>INDEX('Step 2-12'!$V:$V,MATCH('Step 2-12'!$AH1201,'Step 2-12'!$R:$R,0))</f>
        <v>North America</v>
      </c>
      <c r="AQ1201" s="24" t="str">
        <f>INDEX('Step 2-12'!$W:$W,MATCH('Step 2-12'!$AH1201,'Step 2-12'!$R:$R,0))</f>
        <v>Education</v>
      </c>
      <c r="AR1201" s="24" t="str">
        <f>INDEX('Step 2-12'!$X:$X,MATCH('Step 2-12'!$AH1201,'Step 2-12'!$R:$R,0))</f>
        <v>SMBs</v>
      </c>
      <c r="AS1201" s="23" t="str">
        <f>INDEX('Step 2-12'!$AA:$AA,MATCH('Step 2-12'!$AH1201,'Step 2-12'!$R:$R,0))</f>
        <v>Basic</v>
      </c>
      <c r="AT1201" s="23" t="str">
        <f>INDEX('Step 2-12'!$AB:$AB,MATCH('Step 2-12'!$AH1201,'Step 2-12'!$R:$R,0))</f>
        <v>Monthly</v>
      </c>
      <c r="AU1201" s="23" t="str">
        <f>INDEX($J$20:$J$1603,MATCH($AH1201,$B$20:$B$1603,0))</f>
        <v/>
      </c>
    </row>
    <row r="1202" spans="1:47" x14ac:dyDescent="0.25">
      <c r="A1202" t="s">
        <v>1348</v>
      </c>
      <c r="B1202" t="s">
        <v>1347</v>
      </c>
      <c r="C1202" t="s">
        <v>17</v>
      </c>
      <c r="D1202" t="s">
        <v>51</v>
      </c>
      <c r="E1202" s="1">
        <v>45277</v>
      </c>
      <c r="F1202" s="1">
        <v>45642</v>
      </c>
      <c r="G1202" t="s">
        <v>19</v>
      </c>
      <c r="H1202">
        <v>50</v>
      </c>
      <c r="I1202" s="23" t="str">
        <f>IF(AND(E1202&lt;=EOMONTH('Step 1'!$C$7,0),F1202&gt;='Step 1'!$C$7),"Yes","No")</f>
        <v>No</v>
      </c>
      <c r="J1202" s="23" t="str">
        <f>IF(I1202="Yes",IF(COUNTIFS($B$21:$B1202,B1202,$I$21:$I1202,"Yes")=1,"Yes",""),"")</f>
        <v/>
      </c>
      <c r="K1202" s="23" t="str">
        <f>IF(J1202="Yes",IF(COUNTIFS($B:$B,B1202,$F:$F,"&gt;="&amp;'Step 1'!$C$8)&gt;0,"Retained","Churned"),"")</f>
        <v/>
      </c>
      <c r="L1202" s="24">
        <f>_xlfn.MINIFS($E:$E,$B:$B,B1202)</f>
        <v>44911</v>
      </c>
      <c r="M1202" s="24" t="str">
        <f>INDEX($C:$C,MATCH($L1202,$E:$E,0))</f>
        <v>Pro</v>
      </c>
      <c r="N1202" s="24" t="str">
        <f>INDEX($D:$D,MATCH($L1202,$E:$E,0))</f>
        <v>Monthly</v>
      </c>
      <c r="O1202" s="23" t="str">
        <f>INDEX('Step 2-12'!$W:$W,MATCH('Step 2-12'!$B1202,'Step 2-12'!$R:$R,0))</f>
        <v>Education</v>
      </c>
      <c r="P1202" s="23" t="str">
        <f>INDEX('Step 2-12'!$Z:$Z,MATCH('Step 2-12'!$B1202,'Step 2-12'!$R:$R,0))</f>
        <v>Social Media</v>
      </c>
      <c r="AG1202" t="s">
        <v>2994</v>
      </c>
      <c r="AH1202" t="s">
        <v>1746</v>
      </c>
      <c r="AI1202" t="s">
        <v>1756</v>
      </c>
      <c r="AJ1202" s="1">
        <v>45640</v>
      </c>
      <c r="AK1202" t="s">
        <v>86</v>
      </c>
      <c r="AL1202" t="s">
        <v>18</v>
      </c>
      <c r="AM1202">
        <v>315</v>
      </c>
      <c r="AN1202">
        <v>267.75</v>
      </c>
      <c r="AO1202" s="24" t="str">
        <f>INDEX('Step 2-12'!$Z:$Z,MATCH('Step 2-12'!$AH1202,'Step 2-12'!$R:$R,0))</f>
        <v>Social Media</v>
      </c>
      <c r="AP1202" s="24" t="str">
        <f>INDEX('Step 2-12'!$V:$V,MATCH('Step 2-12'!$AH1202,'Step 2-12'!$R:$R,0))</f>
        <v>North America</v>
      </c>
      <c r="AQ1202" s="24" t="str">
        <f>INDEX('Step 2-12'!$W:$W,MATCH('Step 2-12'!$AH1202,'Step 2-12'!$R:$R,0))</f>
        <v>Education</v>
      </c>
      <c r="AR1202" s="24" t="str">
        <f>INDEX('Step 2-12'!$X:$X,MATCH('Step 2-12'!$AH1202,'Step 2-12'!$R:$R,0))</f>
        <v>SMBs</v>
      </c>
      <c r="AS1202" s="23" t="str">
        <f>INDEX('Step 2-12'!$AA:$AA,MATCH('Step 2-12'!$AH1202,'Step 2-12'!$R:$R,0))</f>
        <v>Basic</v>
      </c>
      <c r="AT1202" s="23" t="str">
        <f>INDEX('Step 2-12'!$AB:$AB,MATCH('Step 2-12'!$AH1202,'Step 2-12'!$R:$R,0))</f>
        <v>Monthly</v>
      </c>
      <c r="AU1202" s="23" t="str">
        <f>INDEX($J$20:$J$1603,MATCH($AH1202,$B$20:$B$1603,0))</f>
        <v/>
      </c>
    </row>
    <row r="1203" spans="1:47" x14ac:dyDescent="0.25">
      <c r="A1203" t="s">
        <v>1349</v>
      </c>
      <c r="B1203" t="s">
        <v>1347</v>
      </c>
      <c r="C1203" t="s">
        <v>17</v>
      </c>
      <c r="D1203" t="s">
        <v>51</v>
      </c>
      <c r="E1203" s="1">
        <v>45643</v>
      </c>
      <c r="F1203" s="1">
        <v>45658</v>
      </c>
      <c r="G1203" t="s">
        <v>19</v>
      </c>
      <c r="H1203">
        <v>50</v>
      </c>
      <c r="I1203" s="23" t="str">
        <f>IF(AND(E1203&lt;=EOMONTH('Step 1'!$C$7,0),F1203&gt;='Step 1'!$C$7),"Yes","No")</f>
        <v>No</v>
      </c>
      <c r="J1203" s="23" t="str">
        <f>IF(I1203="Yes",IF(COUNTIFS($B$21:$B1203,B1203,$I$21:$I1203,"Yes")=1,"Yes",""),"")</f>
        <v/>
      </c>
      <c r="K1203" s="23" t="str">
        <f>IF(J1203="Yes",IF(COUNTIFS($B:$B,B1203,$F:$F,"&gt;="&amp;'Step 1'!$C$8)&gt;0,"Retained","Churned"),"")</f>
        <v/>
      </c>
      <c r="L1203" s="24">
        <f>_xlfn.MINIFS($E:$E,$B:$B,B1203)</f>
        <v>44911</v>
      </c>
      <c r="M1203" s="24" t="str">
        <f>INDEX($C:$C,MATCH($L1203,$E:$E,0))</f>
        <v>Pro</v>
      </c>
      <c r="N1203" s="24" t="str">
        <f>INDEX($D:$D,MATCH($L1203,$E:$E,0))</f>
        <v>Monthly</v>
      </c>
      <c r="O1203" s="23" t="str">
        <f>INDEX('Step 2-12'!$W:$W,MATCH('Step 2-12'!$B1203,'Step 2-12'!$R:$R,0))</f>
        <v>Education</v>
      </c>
      <c r="P1203" s="23" t="str">
        <f>INDEX('Step 2-12'!$Z:$Z,MATCH('Step 2-12'!$B1203,'Step 2-12'!$R:$R,0))</f>
        <v>Social Media</v>
      </c>
      <c r="AG1203" t="s">
        <v>2995</v>
      </c>
      <c r="AH1203" t="s">
        <v>1746</v>
      </c>
      <c r="AI1203" t="s">
        <v>1757</v>
      </c>
      <c r="AJ1203" s="1">
        <v>45641</v>
      </c>
      <c r="AK1203" t="s">
        <v>50</v>
      </c>
      <c r="AL1203" t="s">
        <v>18</v>
      </c>
      <c r="AM1203">
        <v>135</v>
      </c>
      <c r="AN1203">
        <v>110.7</v>
      </c>
      <c r="AO1203" s="24" t="str">
        <f>INDEX('Step 2-12'!$Z:$Z,MATCH('Step 2-12'!$AH1203,'Step 2-12'!$R:$R,0))</f>
        <v>Social Media</v>
      </c>
      <c r="AP1203" s="24" t="str">
        <f>INDEX('Step 2-12'!$V:$V,MATCH('Step 2-12'!$AH1203,'Step 2-12'!$R:$R,0))</f>
        <v>North America</v>
      </c>
      <c r="AQ1203" s="24" t="str">
        <f>INDEX('Step 2-12'!$W:$W,MATCH('Step 2-12'!$AH1203,'Step 2-12'!$R:$R,0))</f>
        <v>Education</v>
      </c>
      <c r="AR1203" s="24" t="str">
        <f>INDEX('Step 2-12'!$X:$X,MATCH('Step 2-12'!$AH1203,'Step 2-12'!$R:$R,0))</f>
        <v>SMBs</v>
      </c>
      <c r="AS1203" s="23" t="str">
        <f>INDEX('Step 2-12'!$AA:$AA,MATCH('Step 2-12'!$AH1203,'Step 2-12'!$R:$R,0))</f>
        <v>Basic</v>
      </c>
      <c r="AT1203" s="23" t="str">
        <f>INDEX('Step 2-12'!$AB:$AB,MATCH('Step 2-12'!$AH1203,'Step 2-12'!$R:$R,0))</f>
        <v>Monthly</v>
      </c>
      <c r="AU1203" s="23" t="str">
        <f>INDEX($J$20:$J$1603,MATCH($AH1203,$B$20:$B$1603,0))</f>
        <v/>
      </c>
    </row>
    <row r="1204" spans="1:47" x14ac:dyDescent="0.25">
      <c r="A1204" t="s">
        <v>1350</v>
      </c>
      <c r="B1204" t="s">
        <v>1351</v>
      </c>
      <c r="C1204" t="s">
        <v>17</v>
      </c>
      <c r="D1204" t="s">
        <v>51</v>
      </c>
      <c r="E1204" s="1">
        <v>44793</v>
      </c>
      <c r="F1204" s="1">
        <v>45102</v>
      </c>
      <c r="G1204" t="s">
        <v>47</v>
      </c>
      <c r="H1204">
        <v>50</v>
      </c>
      <c r="I1204" s="23" t="str">
        <f>IF(AND(E1204&lt;=EOMONTH('Step 1'!$C$7,0),F1204&gt;='Step 1'!$C$7),"Yes","No")</f>
        <v>Yes</v>
      </c>
      <c r="J1204" s="23" t="str">
        <f>IF(I1204="Yes",IF(COUNTIFS($B$21:$B1204,B1204,$I$21:$I1204,"Yes")=1,"Yes",""),"")</f>
        <v>Yes</v>
      </c>
      <c r="K1204" s="23" t="str">
        <f>IF(J1204="Yes",IF(COUNTIFS($B:$B,B1204,$F:$F,"&gt;="&amp;'Step 1'!$C$8)&gt;0,"Retained","Churned"),"")</f>
        <v>Churned</v>
      </c>
      <c r="L1204" s="24">
        <f>_xlfn.MINIFS($E:$E,$B:$B,B1204)</f>
        <v>44793</v>
      </c>
      <c r="M1204" s="24" t="str">
        <f>INDEX($C:$C,MATCH($L1204,$E:$E,0))</f>
        <v>Basic</v>
      </c>
      <c r="N1204" s="24" t="str">
        <f>INDEX($D:$D,MATCH($L1204,$E:$E,0))</f>
        <v>Annual</v>
      </c>
      <c r="O1204" s="23" t="str">
        <f>INDEX('Step 2-12'!$W:$W,MATCH('Step 2-12'!$B1204,'Step 2-12'!$R:$R,0))</f>
        <v>Retail</v>
      </c>
      <c r="P1204" s="23" t="str">
        <f>INDEX('Step 2-12'!$Z:$Z,MATCH('Step 2-12'!$B1204,'Step 2-12'!$R:$R,0))</f>
        <v>Social Media</v>
      </c>
      <c r="AG1204" t="s">
        <v>2996</v>
      </c>
      <c r="AH1204" t="s">
        <v>580</v>
      </c>
      <c r="AI1204" t="s">
        <v>579</v>
      </c>
      <c r="AJ1204" s="1">
        <v>45328</v>
      </c>
      <c r="AK1204" t="s">
        <v>50</v>
      </c>
      <c r="AL1204" t="s">
        <v>18</v>
      </c>
      <c r="AM1204">
        <v>135</v>
      </c>
      <c r="AN1204">
        <v>110.7</v>
      </c>
      <c r="AO1204" s="24" t="str">
        <f>INDEX('Step 2-12'!$Z:$Z,MATCH('Step 2-12'!$AH1204,'Step 2-12'!$R:$R,0))</f>
        <v>Paid Search</v>
      </c>
      <c r="AP1204" s="24" t="str">
        <f>INDEX('Step 2-12'!$V:$V,MATCH('Step 2-12'!$AH1204,'Step 2-12'!$R:$R,0))</f>
        <v>North America</v>
      </c>
      <c r="AQ1204" s="24" t="str">
        <f>INDEX('Step 2-12'!$W:$W,MATCH('Step 2-12'!$AH1204,'Step 2-12'!$R:$R,0))</f>
        <v>Tech</v>
      </c>
      <c r="AR1204" s="24" t="str">
        <f>INDEX('Step 2-12'!$X:$X,MATCH('Step 2-12'!$AH1204,'Step 2-12'!$R:$R,0))</f>
        <v>SMBs</v>
      </c>
      <c r="AS1204" s="23" t="str">
        <f>INDEX('Step 2-12'!$AA:$AA,MATCH('Step 2-12'!$AH1204,'Step 2-12'!$R:$R,0))</f>
        <v>Pro</v>
      </c>
      <c r="AT1204" s="23" t="str">
        <f>INDEX('Step 2-12'!$AB:$AB,MATCH('Step 2-12'!$AH1204,'Step 2-12'!$R:$R,0))</f>
        <v>Monthly</v>
      </c>
      <c r="AU1204" s="23" t="str">
        <f>INDEX($J$20:$J$1603,MATCH($AH1204,$B$20:$B$1603,0))</f>
        <v/>
      </c>
    </row>
    <row r="1205" spans="1:47" x14ac:dyDescent="0.25">
      <c r="A1205" t="s">
        <v>1352</v>
      </c>
      <c r="B1205" t="s">
        <v>1353</v>
      </c>
      <c r="C1205" t="s">
        <v>17</v>
      </c>
      <c r="D1205" t="s">
        <v>18</v>
      </c>
      <c r="E1205" s="1">
        <v>45126</v>
      </c>
      <c r="F1205" s="1">
        <v>45156</v>
      </c>
      <c r="G1205" t="s">
        <v>19</v>
      </c>
      <c r="H1205">
        <v>75</v>
      </c>
      <c r="I1205" s="23" t="str">
        <f>IF(AND(E1205&lt;=EOMONTH('Step 1'!$C$7,0),F1205&gt;='Step 1'!$C$7),"Yes","No")</f>
        <v>No</v>
      </c>
      <c r="J1205" s="23" t="str">
        <f>IF(I1205="Yes",IF(COUNTIFS($B$21:$B1205,B1205,$I$21:$I1205,"Yes")=1,"Yes",""),"")</f>
        <v/>
      </c>
      <c r="K1205" s="23" t="str">
        <f>IF(J1205="Yes",IF(COUNTIFS($B:$B,B1205,$F:$F,"&gt;="&amp;'Step 1'!$C$8)&gt;0,"Retained","Churned"),"")</f>
        <v/>
      </c>
      <c r="L1205" s="24">
        <f>_xlfn.MINIFS($E:$E,$B:$B,B1205)</f>
        <v>45126</v>
      </c>
      <c r="M1205" s="24" t="str">
        <f>INDEX($C:$C,MATCH($L1205,$E:$E,0))</f>
        <v>Pro</v>
      </c>
      <c r="N1205" s="24" t="str">
        <f>INDEX($D:$D,MATCH($L1205,$E:$E,0))</f>
        <v>Monthly</v>
      </c>
      <c r="O1205" s="23" t="str">
        <f>INDEX('Step 2-12'!$W:$W,MATCH('Step 2-12'!$B1205,'Step 2-12'!$R:$R,0))</f>
        <v>Tech</v>
      </c>
      <c r="P1205" s="23" t="str">
        <f>INDEX('Step 2-12'!$Z:$Z,MATCH('Step 2-12'!$B1205,'Step 2-12'!$R:$R,0))</f>
        <v>Affiliate</v>
      </c>
      <c r="AG1205" t="s">
        <v>2997</v>
      </c>
      <c r="AH1205" t="s">
        <v>580</v>
      </c>
      <c r="AI1205" t="s">
        <v>579</v>
      </c>
      <c r="AJ1205" s="1">
        <v>45357</v>
      </c>
      <c r="AK1205" t="s">
        <v>50</v>
      </c>
      <c r="AL1205" t="s">
        <v>18</v>
      </c>
      <c r="AM1205">
        <v>135</v>
      </c>
      <c r="AN1205">
        <v>110.7</v>
      </c>
      <c r="AO1205" s="24" t="str">
        <f>INDEX('Step 2-12'!$Z:$Z,MATCH('Step 2-12'!$AH1205,'Step 2-12'!$R:$R,0))</f>
        <v>Paid Search</v>
      </c>
      <c r="AP1205" s="24" t="str">
        <f>INDEX('Step 2-12'!$V:$V,MATCH('Step 2-12'!$AH1205,'Step 2-12'!$R:$R,0))</f>
        <v>North America</v>
      </c>
      <c r="AQ1205" s="24" t="str">
        <f>INDEX('Step 2-12'!$W:$W,MATCH('Step 2-12'!$AH1205,'Step 2-12'!$R:$R,0))</f>
        <v>Tech</v>
      </c>
      <c r="AR1205" s="24" t="str">
        <f>INDEX('Step 2-12'!$X:$X,MATCH('Step 2-12'!$AH1205,'Step 2-12'!$R:$R,0))</f>
        <v>SMBs</v>
      </c>
      <c r="AS1205" s="23" t="str">
        <f>INDEX('Step 2-12'!$AA:$AA,MATCH('Step 2-12'!$AH1205,'Step 2-12'!$R:$R,0))</f>
        <v>Pro</v>
      </c>
      <c r="AT1205" s="23" t="str">
        <f>INDEX('Step 2-12'!$AB:$AB,MATCH('Step 2-12'!$AH1205,'Step 2-12'!$R:$R,0))</f>
        <v>Monthly</v>
      </c>
      <c r="AU1205" s="23" t="str">
        <f>INDEX($J$20:$J$1603,MATCH($AH1205,$B$20:$B$1603,0))</f>
        <v/>
      </c>
    </row>
    <row r="1206" spans="1:47" x14ac:dyDescent="0.25">
      <c r="A1206" t="s">
        <v>1354</v>
      </c>
      <c r="B1206" t="s">
        <v>1353</v>
      </c>
      <c r="C1206" t="s">
        <v>17</v>
      </c>
      <c r="D1206" t="s">
        <v>18</v>
      </c>
      <c r="E1206" s="1">
        <v>45157</v>
      </c>
      <c r="F1206" s="1">
        <v>45187</v>
      </c>
      <c r="G1206" t="s">
        <v>19</v>
      </c>
      <c r="H1206">
        <v>75</v>
      </c>
      <c r="I1206" s="23" t="str">
        <f>IF(AND(E1206&lt;=EOMONTH('Step 1'!$C$7,0),F1206&gt;='Step 1'!$C$7),"Yes","No")</f>
        <v>No</v>
      </c>
      <c r="J1206" s="23" t="str">
        <f>IF(I1206="Yes",IF(COUNTIFS($B$21:$B1206,B1206,$I$21:$I1206,"Yes")=1,"Yes",""),"")</f>
        <v/>
      </c>
      <c r="K1206" s="23" t="str">
        <f>IF(J1206="Yes",IF(COUNTIFS($B:$B,B1206,$F:$F,"&gt;="&amp;'Step 1'!$C$8)&gt;0,"Retained","Churned"),"")</f>
        <v/>
      </c>
      <c r="L1206" s="24">
        <f>_xlfn.MINIFS($E:$E,$B:$B,B1206)</f>
        <v>45126</v>
      </c>
      <c r="M1206" s="24" t="str">
        <f>INDEX($C:$C,MATCH($L1206,$E:$E,0))</f>
        <v>Pro</v>
      </c>
      <c r="N1206" s="24" t="str">
        <f>INDEX($D:$D,MATCH($L1206,$E:$E,0))</f>
        <v>Monthly</v>
      </c>
      <c r="O1206" s="23" t="str">
        <f>INDEX('Step 2-12'!$W:$W,MATCH('Step 2-12'!$B1206,'Step 2-12'!$R:$R,0))</f>
        <v>Tech</v>
      </c>
      <c r="P1206" s="23" t="str">
        <f>INDEX('Step 2-12'!$Z:$Z,MATCH('Step 2-12'!$B1206,'Step 2-12'!$R:$R,0))</f>
        <v>Affiliate</v>
      </c>
      <c r="AG1206" t="s">
        <v>2998</v>
      </c>
      <c r="AH1206" t="s">
        <v>580</v>
      </c>
      <c r="AI1206" t="s">
        <v>581</v>
      </c>
      <c r="AJ1206" s="1">
        <v>45359</v>
      </c>
      <c r="AK1206" t="s">
        <v>50</v>
      </c>
      <c r="AL1206" t="s">
        <v>18</v>
      </c>
      <c r="AM1206">
        <v>135</v>
      </c>
      <c r="AN1206">
        <v>110.7</v>
      </c>
      <c r="AO1206" s="24" t="str">
        <f>INDEX('Step 2-12'!$Z:$Z,MATCH('Step 2-12'!$AH1206,'Step 2-12'!$R:$R,0))</f>
        <v>Paid Search</v>
      </c>
      <c r="AP1206" s="24" t="str">
        <f>INDEX('Step 2-12'!$V:$V,MATCH('Step 2-12'!$AH1206,'Step 2-12'!$R:$R,0))</f>
        <v>North America</v>
      </c>
      <c r="AQ1206" s="24" t="str">
        <f>INDEX('Step 2-12'!$W:$W,MATCH('Step 2-12'!$AH1206,'Step 2-12'!$R:$R,0))</f>
        <v>Tech</v>
      </c>
      <c r="AR1206" s="24" t="str">
        <f>INDEX('Step 2-12'!$X:$X,MATCH('Step 2-12'!$AH1206,'Step 2-12'!$R:$R,0))</f>
        <v>SMBs</v>
      </c>
      <c r="AS1206" s="23" t="str">
        <f>INDEX('Step 2-12'!$AA:$AA,MATCH('Step 2-12'!$AH1206,'Step 2-12'!$R:$R,0))</f>
        <v>Pro</v>
      </c>
      <c r="AT1206" s="23" t="str">
        <f>INDEX('Step 2-12'!$AB:$AB,MATCH('Step 2-12'!$AH1206,'Step 2-12'!$R:$R,0))</f>
        <v>Monthly</v>
      </c>
      <c r="AU1206" s="23" t="str">
        <f>INDEX($J$20:$J$1603,MATCH($AH1206,$B$20:$B$1603,0))</f>
        <v/>
      </c>
    </row>
    <row r="1207" spans="1:47" x14ac:dyDescent="0.25">
      <c r="A1207" t="s">
        <v>1355</v>
      </c>
      <c r="B1207" t="s">
        <v>1353</v>
      </c>
      <c r="C1207" t="s">
        <v>17</v>
      </c>
      <c r="D1207" t="s">
        <v>18</v>
      </c>
      <c r="E1207" s="1">
        <v>45188</v>
      </c>
      <c r="F1207" s="1">
        <v>45218</v>
      </c>
      <c r="G1207" t="s">
        <v>19</v>
      </c>
      <c r="H1207">
        <v>75</v>
      </c>
      <c r="I1207" s="23" t="str">
        <f>IF(AND(E1207&lt;=EOMONTH('Step 1'!$C$7,0),F1207&gt;='Step 1'!$C$7),"Yes","No")</f>
        <v>No</v>
      </c>
      <c r="J1207" s="23" t="str">
        <f>IF(I1207="Yes",IF(COUNTIFS($B$21:$B1207,B1207,$I$21:$I1207,"Yes")=1,"Yes",""),"")</f>
        <v/>
      </c>
      <c r="K1207" s="23" t="str">
        <f>IF(J1207="Yes",IF(COUNTIFS($B:$B,B1207,$F:$F,"&gt;="&amp;'Step 1'!$C$8)&gt;0,"Retained","Churned"),"")</f>
        <v/>
      </c>
      <c r="L1207" s="24">
        <f>_xlfn.MINIFS($E:$E,$B:$B,B1207)</f>
        <v>45126</v>
      </c>
      <c r="M1207" s="24" t="str">
        <f>INDEX($C:$C,MATCH($L1207,$E:$E,0))</f>
        <v>Pro</v>
      </c>
      <c r="N1207" s="24" t="str">
        <f>INDEX($D:$D,MATCH($L1207,$E:$E,0))</f>
        <v>Monthly</v>
      </c>
      <c r="O1207" s="23" t="str">
        <f>INDEX('Step 2-12'!$W:$W,MATCH('Step 2-12'!$B1207,'Step 2-12'!$R:$R,0))</f>
        <v>Tech</v>
      </c>
      <c r="P1207" s="23" t="str">
        <f>INDEX('Step 2-12'!$Z:$Z,MATCH('Step 2-12'!$B1207,'Step 2-12'!$R:$R,0))</f>
        <v>Affiliate</v>
      </c>
      <c r="AG1207" t="s">
        <v>2999</v>
      </c>
      <c r="AH1207" t="s">
        <v>580</v>
      </c>
      <c r="AI1207" t="s">
        <v>582</v>
      </c>
      <c r="AJ1207" s="1">
        <v>45390</v>
      </c>
      <c r="AK1207" t="s">
        <v>50</v>
      </c>
      <c r="AL1207" t="s">
        <v>18</v>
      </c>
      <c r="AM1207">
        <v>135</v>
      </c>
      <c r="AN1207">
        <v>110.7</v>
      </c>
      <c r="AO1207" s="24" t="str">
        <f>INDEX('Step 2-12'!$Z:$Z,MATCH('Step 2-12'!$AH1207,'Step 2-12'!$R:$R,0))</f>
        <v>Paid Search</v>
      </c>
      <c r="AP1207" s="24" t="str">
        <f>INDEX('Step 2-12'!$V:$V,MATCH('Step 2-12'!$AH1207,'Step 2-12'!$R:$R,0))</f>
        <v>North America</v>
      </c>
      <c r="AQ1207" s="24" t="str">
        <f>INDEX('Step 2-12'!$W:$W,MATCH('Step 2-12'!$AH1207,'Step 2-12'!$R:$R,0))</f>
        <v>Tech</v>
      </c>
      <c r="AR1207" s="24" t="str">
        <f>INDEX('Step 2-12'!$X:$X,MATCH('Step 2-12'!$AH1207,'Step 2-12'!$R:$R,0))</f>
        <v>SMBs</v>
      </c>
      <c r="AS1207" s="23" t="str">
        <f>INDEX('Step 2-12'!$AA:$AA,MATCH('Step 2-12'!$AH1207,'Step 2-12'!$R:$R,0))</f>
        <v>Pro</v>
      </c>
      <c r="AT1207" s="23" t="str">
        <f>INDEX('Step 2-12'!$AB:$AB,MATCH('Step 2-12'!$AH1207,'Step 2-12'!$R:$R,0))</f>
        <v>Monthly</v>
      </c>
      <c r="AU1207" s="23" t="str">
        <f>INDEX($J$20:$J$1603,MATCH($AH1207,$B$20:$B$1603,0))</f>
        <v/>
      </c>
    </row>
    <row r="1208" spans="1:47" x14ac:dyDescent="0.25">
      <c r="A1208" t="s">
        <v>1356</v>
      </c>
      <c r="B1208" t="s">
        <v>1353</v>
      </c>
      <c r="C1208" t="s">
        <v>17</v>
      </c>
      <c r="D1208" t="s">
        <v>18</v>
      </c>
      <c r="E1208" s="1">
        <v>45219</v>
      </c>
      <c r="F1208" s="1">
        <v>45249</v>
      </c>
      <c r="G1208" t="s">
        <v>19</v>
      </c>
      <c r="H1208">
        <v>75</v>
      </c>
      <c r="I1208" s="23" t="str">
        <f>IF(AND(E1208&lt;=EOMONTH('Step 1'!$C$7,0),F1208&gt;='Step 1'!$C$7),"Yes","No")</f>
        <v>No</v>
      </c>
      <c r="J1208" s="23" t="str">
        <f>IF(I1208="Yes",IF(COUNTIFS($B$21:$B1208,B1208,$I$21:$I1208,"Yes")=1,"Yes",""),"")</f>
        <v/>
      </c>
      <c r="K1208" s="23" t="str">
        <f>IF(J1208="Yes",IF(COUNTIFS($B:$B,B1208,$F:$F,"&gt;="&amp;'Step 1'!$C$8)&gt;0,"Retained","Churned"),"")</f>
        <v/>
      </c>
      <c r="L1208" s="24">
        <f>_xlfn.MINIFS($E:$E,$B:$B,B1208)</f>
        <v>45126</v>
      </c>
      <c r="M1208" s="24" t="str">
        <f>INDEX($C:$C,MATCH($L1208,$E:$E,0))</f>
        <v>Pro</v>
      </c>
      <c r="N1208" s="24" t="str">
        <f>INDEX($D:$D,MATCH($L1208,$E:$E,0))</f>
        <v>Monthly</v>
      </c>
      <c r="O1208" s="23" t="str">
        <f>INDEX('Step 2-12'!$W:$W,MATCH('Step 2-12'!$B1208,'Step 2-12'!$R:$R,0))</f>
        <v>Tech</v>
      </c>
      <c r="P1208" s="23" t="str">
        <f>INDEX('Step 2-12'!$Z:$Z,MATCH('Step 2-12'!$B1208,'Step 2-12'!$R:$R,0))</f>
        <v>Affiliate</v>
      </c>
      <c r="AG1208" t="s">
        <v>3000</v>
      </c>
      <c r="AH1208" t="s">
        <v>580</v>
      </c>
      <c r="AI1208" t="s">
        <v>582</v>
      </c>
      <c r="AJ1208" s="1">
        <v>45420</v>
      </c>
      <c r="AK1208" t="s">
        <v>50</v>
      </c>
      <c r="AL1208" t="s">
        <v>18</v>
      </c>
      <c r="AM1208">
        <v>135</v>
      </c>
      <c r="AN1208">
        <v>110.7</v>
      </c>
      <c r="AO1208" s="24" t="str">
        <f>INDEX('Step 2-12'!$Z:$Z,MATCH('Step 2-12'!$AH1208,'Step 2-12'!$R:$R,0))</f>
        <v>Paid Search</v>
      </c>
      <c r="AP1208" s="24" t="str">
        <f>INDEX('Step 2-12'!$V:$V,MATCH('Step 2-12'!$AH1208,'Step 2-12'!$R:$R,0))</f>
        <v>North America</v>
      </c>
      <c r="AQ1208" s="24" t="str">
        <f>INDEX('Step 2-12'!$W:$W,MATCH('Step 2-12'!$AH1208,'Step 2-12'!$R:$R,0))</f>
        <v>Tech</v>
      </c>
      <c r="AR1208" s="24" t="str">
        <f>INDEX('Step 2-12'!$X:$X,MATCH('Step 2-12'!$AH1208,'Step 2-12'!$R:$R,0))</f>
        <v>SMBs</v>
      </c>
      <c r="AS1208" s="23" t="str">
        <f>INDEX('Step 2-12'!$AA:$AA,MATCH('Step 2-12'!$AH1208,'Step 2-12'!$R:$R,0))</f>
        <v>Pro</v>
      </c>
      <c r="AT1208" s="23" t="str">
        <f>INDEX('Step 2-12'!$AB:$AB,MATCH('Step 2-12'!$AH1208,'Step 2-12'!$R:$R,0))</f>
        <v>Monthly</v>
      </c>
      <c r="AU1208" s="23" t="str">
        <f>INDEX($J$20:$J$1603,MATCH($AH1208,$B$20:$B$1603,0))</f>
        <v/>
      </c>
    </row>
    <row r="1209" spans="1:47" x14ac:dyDescent="0.25">
      <c r="A1209" t="s">
        <v>1357</v>
      </c>
      <c r="B1209" t="s">
        <v>1353</v>
      </c>
      <c r="C1209" t="s">
        <v>17</v>
      </c>
      <c r="D1209" t="s">
        <v>18</v>
      </c>
      <c r="E1209" s="1">
        <v>45250</v>
      </c>
      <c r="F1209" s="1">
        <v>45280</v>
      </c>
      <c r="G1209" t="s">
        <v>19</v>
      </c>
      <c r="H1209">
        <v>75</v>
      </c>
      <c r="I1209" s="23" t="str">
        <f>IF(AND(E1209&lt;=EOMONTH('Step 1'!$C$7,0),F1209&gt;='Step 1'!$C$7),"Yes","No")</f>
        <v>No</v>
      </c>
      <c r="J1209" s="23" t="str">
        <f>IF(I1209="Yes",IF(COUNTIFS($B$21:$B1209,B1209,$I$21:$I1209,"Yes")=1,"Yes",""),"")</f>
        <v/>
      </c>
      <c r="K1209" s="23" t="str">
        <f>IF(J1209="Yes",IF(COUNTIFS($B:$B,B1209,$F:$F,"&gt;="&amp;'Step 1'!$C$8)&gt;0,"Retained","Churned"),"")</f>
        <v/>
      </c>
      <c r="L1209" s="24">
        <f>_xlfn.MINIFS($E:$E,$B:$B,B1209)</f>
        <v>45126</v>
      </c>
      <c r="M1209" s="24" t="str">
        <f>INDEX($C:$C,MATCH($L1209,$E:$E,0))</f>
        <v>Pro</v>
      </c>
      <c r="N1209" s="24" t="str">
        <f>INDEX($D:$D,MATCH($L1209,$E:$E,0))</f>
        <v>Monthly</v>
      </c>
      <c r="O1209" s="23" t="str">
        <f>INDEX('Step 2-12'!$W:$W,MATCH('Step 2-12'!$B1209,'Step 2-12'!$R:$R,0))</f>
        <v>Tech</v>
      </c>
      <c r="P1209" s="23" t="str">
        <f>INDEX('Step 2-12'!$Z:$Z,MATCH('Step 2-12'!$B1209,'Step 2-12'!$R:$R,0))</f>
        <v>Affiliate</v>
      </c>
      <c r="AG1209" t="s">
        <v>3001</v>
      </c>
      <c r="AH1209" t="s">
        <v>580</v>
      </c>
      <c r="AI1209" t="s">
        <v>583</v>
      </c>
      <c r="AJ1209" s="1">
        <v>45421</v>
      </c>
      <c r="AK1209" t="s">
        <v>50</v>
      </c>
      <c r="AL1209" t="s">
        <v>18</v>
      </c>
      <c r="AM1209">
        <v>135</v>
      </c>
      <c r="AN1209">
        <v>110.7</v>
      </c>
      <c r="AO1209" s="24" t="str">
        <f>INDEX('Step 2-12'!$Z:$Z,MATCH('Step 2-12'!$AH1209,'Step 2-12'!$R:$R,0))</f>
        <v>Paid Search</v>
      </c>
      <c r="AP1209" s="24" t="str">
        <f>INDEX('Step 2-12'!$V:$V,MATCH('Step 2-12'!$AH1209,'Step 2-12'!$R:$R,0))</f>
        <v>North America</v>
      </c>
      <c r="AQ1209" s="24" t="str">
        <f>INDEX('Step 2-12'!$W:$W,MATCH('Step 2-12'!$AH1209,'Step 2-12'!$R:$R,0))</f>
        <v>Tech</v>
      </c>
      <c r="AR1209" s="24" t="str">
        <f>INDEX('Step 2-12'!$X:$X,MATCH('Step 2-12'!$AH1209,'Step 2-12'!$R:$R,0))</f>
        <v>SMBs</v>
      </c>
      <c r="AS1209" s="23" t="str">
        <f>INDEX('Step 2-12'!$AA:$AA,MATCH('Step 2-12'!$AH1209,'Step 2-12'!$R:$R,0))</f>
        <v>Pro</v>
      </c>
      <c r="AT1209" s="23" t="str">
        <f>INDEX('Step 2-12'!$AB:$AB,MATCH('Step 2-12'!$AH1209,'Step 2-12'!$R:$R,0))</f>
        <v>Monthly</v>
      </c>
      <c r="AU1209" s="23" t="str">
        <f>INDEX($J$20:$J$1603,MATCH($AH1209,$B$20:$B$1603,0))</f>
        <v/>
      </c>
    </row>
    <row r="1210" spans="1:47" x14ac:dyDescent="0.25">
      <c r="A1210" t="s">
        <v>1358</v>
      </c>
      <c r="B1210" t="s">
        <v>1353</v>
      </c>
      <c r="C1210" t="s">
        <v>17</v>
      </c>
      <c r="D1210" t="s">
        <v>18</v>
      </c>
      <c r="E1210" s="1">
        <v>45281</v>
      </c>
      <c r="F1210" s="1">
        <v>45311</v>
      </c>
      <c r="G1210" t="s">
        <v>19</v>
      </c>
      <c r="H1210">
        <v>75</v>
      </c>
      <c r="I1210" s="23" t="str">
        <f>IF(AND(E1210&lt;=EOMONTH('Step 1'!$C$7,0),F1210&gt;='Step 1'!$C$7),"Yes","No")</f>
        <v>No</v>
      </c>
      <c r="J1210" s="23" t="str">
        <f>IF(I1210="Yes",IF(COUNTIFS($B$21:$B1210,B1210,$I$21:$I1210,"Yes")=1,"Yes",""),"")</f>
        <v/>
      </c>
      <c r="K1210" s="23" t="str">
        <f>IF(J1210="Yes",IF(COUNTIFS($B:$B,B1210,$F:$F,"&gt;="&amp;'Step 1'!$C$8)&gt;0,"Retained","Churned"),"")</f>
        <v/>
      </c>
      <c r="L1210" s="24">
        <f>_xlfn.MINIFS($E:$E,$B:$B,B1210)</f>
        <v>45126</v>
      </c>
      <c r="M1210" s="24" t="str">
        <f>INDEX($C:$C,MATCH($L1210,$E:$E,0))</f>
        <v>Pro</v>
      </c>
      <c r="N1210" s="24" t="str">
        <f>INDEX($D:$D,MATCH($L1210,$E:$E,0))</f>
        <v>Monthly</v>
      </c>
      <c r="O1210" s="23" t="str">
        <f>INDEX('Step 2-12'!$W:$W,MATCH('Step 2-12'!$B1210,'Step 2-12'!$R:$R,0))</f>
        <v>Tech</v>
      </c>
      <c r="P1210" s="23" t="str">
        <f>INDEX('Step 2-12'!$Z:$Z,MATCH('Step 2-12'!$B1210,'Step 2-12'!$R:$R,0))</f>
        <v>Affiliate</v>
      </c>
      <c r="AG1210" t="s">
        <v>3002</v>
      </c>
      <c r="AH1210" t="s">
        <v>580</v>
      </c>
      <c r="AI1210" t="s">
        <v>584</v>
      </c>
      <c r="AJ1210" s="1">
        <v>45452</v>
      </c>
      <c r="AK1210" t="s">
        <v>50</v>
      </c>
      <c r="AL1210" t="s">
        <v>18</v>
      </c>
      <c r="AM1210">
        <v>135</v>
      </c>
      <c r="AN1210">
        <v>110.7</v>
      </c>
      <c r="AO1210" s="24" t="str">
        <f>INDEX('Step 2-12'!$Z:$Z,MATCH('Step 2-12'!$AH1210,'Step 2-12'!$R:$R,0))</f>
        <v>Paid Search</v>
      </c>
      <c r="AP1210" s="24" t="str">
        <f>INDEX('Step 2-12'!$V:$V,MATCH('Step 2-12'!$AH1210,'Step 2-12'!$R:$R,0))</f>
        <v>North America</v>
      </c>
      <c r="AQ1210" s="24" t="str">
        <f>INDEX('Step 2-12'!$W:$W,MATCH('Step 2-12'!$AH1210,'Step 2-12'!$R:$R,0))</f>
        <v>Tech</v>
      </c>
      <c r="AR1210" s="24" t="str">
        <f>INDEX('Step 2-12'!$X:$X,MATCH('Step 2-12'!$AH1210,'Step 2-12'!$R:$R,0))</f>
        <v>SMBs</v>
      </c>
      <c r="AS1210" s="23" t="str">
        <f>INDEX('Step 2-12'!$AA:$AA,MATCH('Step 2-12'!$AH1210,'Step 2-12'!$R:$R,0))</f>
        <v>Pro</v>
      </c>
      <c r="AT1210" s="23" t="str">
        <f>INDEX('Step 2-12'!$AB:$AB,MATCH('Step 2-12'!$AH1210,'Step 2-12'!$R:$R,0))</f>
        <v>Monthly</v>
      </c>
      <c r="AU1210" s="23" t="str">
        <f>INDEX($J$20:$J$1603,MATCH($AH1210,$B$20:$B$1603,0))</f>
        <v/>
      </c>
    </row>
    <row r="1211" spans="1:47" x14ac:dyDescent="0.25">
      <c r="A1211" t="s">
        <v>1359</v>
      </c>
      <c r="B1211" t="s">
        <v>1353</v>
      </c>
      <c r="C1211" t="s">
        <v>17</v>
      </c>
      <c r="D1211" t="s">
        <v>18</v>
      </c>
      <c r="E1211" s="1">
        <v>45312</v>
      </c>
      <c r="F1211" s="1">
        <v>45342</v>
      </c>
      <c r="G1211" t="s">
        <v>19</v>
      </c>
      <c r="H1211">
        <v>75</v>
      </c>
      <c r="I1211" s="23" t="str">
        <f>IF(AND(E1211&lt;=EOMONTH('Step 1'!$C$7,0),F1211&gt;='Step 1'!$C$7),"Yes","No")</f>
        <v>No</v>
      </c>
      <c r="J1211" s="23" t="str">
        <f>IF(I1211="Yes",IF(COUNTIFS($B$21:$B1211,B1211,$I$21:$I1211,"Yes")=1,"Yes",""),"")</f>
        <v/>
      </c>
      <c r="K1211" s="23" t="str">
        <f>IF(J1211="Yes",IF(COUNTIFS($B:$B,B1211,$F:$F,"&gt;="&amp;'Step 1'!$C$8)&gt;0,"Retained","Churned"),"")</f>
        <v/>
      </c>
      <c r="L1211" s="24">
        <f>_xlfn.MINIFS($E:$E,$B:$B,B1211)</f>
        <v>45126</v>
      </c>
      <c r="M1211" s="24" t="str">
        <f>INDEX($C:$C,MATCH($L1211,$E:$E,0))</f>
        <v>Pro</v>
      </c>
      <c r="N1211" s="24" t="str">
        <f>INDEX($D:$D,MATCH($L1211,$E:$E,0))</f>
        <v>Monthly</v>
      </c>
      <c r="O1211" s="23" t="str">
        <f>INDEX('Step 2-12'!$W:$W,MATCH('Step 2-12'!$B1211,'Step 2-12'!$R:$R,0))</f>
        <v>Tech</v>
      </c>
      <c r="P1211" s="23" t="str">
        <f>INDEX('Step 2-12'!$Z:$Z,MATCH('Step 2-12'!$B1211,'Step 2-12'!$R:$R,0))</f>
        <v>Affiliate</v>
      </c>
      <c r="AG1211" t="s">
        <v>3003</v>
      </c>
      <c r="AH1211" t="s">
        <v>580</v>
      </c>
      <c r="AI1211" t="s">
        <v>584</v>
      </c>
      <c r="AJ1211" s="1">
        <v>45482</v>
      </c>
      <c r="AK1211" t="s">
        <v>50</v>
      </c>
      <c r="AL1211" t="s">
        <v>18</v>
      </c>
      <c r="AM1211">
        <v>135</v>
      </c>
      <c r="AN1211">
        <v>110.7</v>
      </c>
      <c r="AO1211" s="24" t="str">
        <f>INDEX('Step 2-12'!$Z:$Z,MATCH('Step 2-12'!$AH1211,'Step 2-12'!$R:$R,0))</f>
        <v>Paid Search</v>
      </c>
      <c r="AP1211" s="24" t="str">
        <f>INDEX('Step 2-12'!$V:$V,MATCH('Step 2-12'!$AH1211,'Step 2-12'!$R:$R,0))</f>
        <v>North America</v>
      </c>
      <c r="AQ1211" s="24" t="str">
        <f>INDEX('Step 2-12'!$W:$W,MATCH('Step 2-12'!$AH1211,'Step 2-12'!$R:$R,0))</f>
        <v>Tech</v>
      </c>
      <c r="AR1211" s="24" t="str">
        <f>INDEX('Step 2-12'!$X:$X,MATCH('Step 2-12'!$AH1211,'Step 2-12'!$R:$R,0))</f>
        <v>SMBs</v>
      </c>
      <c r="AS1211" s="23" t="str">
        <f>INDEX('Step 2-12'!$AA:$AA,MATCH('Step 2-12'!$AH1211,'Step 2-12'!$R:$R,0))</f>
        <v>Pro</v>
      </c>
      <c r="AT1211" s="23" t="str">
        <f>INDEX('Step 2-12'!$AB:$AB,MATCH('Step 2-12'!$AH1211,'Step 2-12'!$R:$R,0))</f>
        <v>Monthly</v>
      </c>
      <c r="AU1211" s="23" t="str">
        <f>INDEX($J$20:$J$1603,MATCH($AH1211,$B$20:$B$1603,0))</f>
        <v/>
      </c>
    </row>
    <row r="1212" spans="1:47" x14ac:dyDescent="0.25">
      <c r="A1212" t="s">
        <v>1360</v>
      </c>
      <c r="B1212" t="s">
        <v>1353</v>
      </c>
      <c r="C1212" t="s">
        <v>17</v>
      </c>
      <c r="D1212" t="s">
        <v>18</v>
      </c>
      <c r="E1212" s="1">
        <v>45343</v>
      </c>
      <c r="F1212" s="1">
        <v>45373</v>
      </c>
      <c r="G1212" t="s">
        <v>73</v>
      </c>
      <c r="H1212">
        <v>75</v>
      </c>
      <c r="I1212" s="23" t="str">
        <f>IF(AND(E1212&lt;=EOMONTH('Step 1'!$C$7,0),F1212&gt;='Step 1'!$C$7),"Yes","No")</f>
        <v>No</v>
      </c>
      <c r="J1212" s="23" t="str">
        <f>IF(I1212="Yes",IF(COUNTIFS($B$21:$B1212,B1212,$I$21:$I1212,"Yes")=1,"Yes",""),"")</f>
        <v/>
      </c>
      <c r="K1212" s="23" t="str">
        <f>IF(J1212="Yes",IF(COUNTIFS($B:$B,B1212,$F:$F,"&gt;="&amp;'Step 1'!$C$8)&gt;0,"Retained","Churned"),"")</f>
        <v/>
      </c>
      <c r="L1212" s="24">
        <f>_xlfn.MINIFS($E:$E,$B:$B,B1212)</f>
        <v>45126</v>
      </c>
      <c r="M1212" s="24" t="str">
        <f>INDEX($C:$C,MATCH($L1212,$E:$E,0))</f>
        <v>Pro</v>
      </c>
      <c r="N1212" s="24" t="str">
        <f>INDEX($D:$D,MATCH($L1212,$E:$E,0))</f>
        <v>Monthly</v>
      </c>
      <c r="O1212" s="23" t="str">
        <f>INDEX('Step 2-12'!$W:$W,MATCH('Step 2-12'!$B1212,'Step 2-12'!$R:$R,0))</f>
        <v>Tech</v>
      </c>
      <c r="P1212" s="23" t="str">
        <f>INDEX('Step 2-12'!$Z:$Z,MATCH('Step 2-12'!$B1212,'Step 2-12'!$R:$R,0))</f>
        <v>Affiliate</v>
      </c>
      <c r="AG1212" t="s">
        <v>3004</v>
      </c>
      <c r="AH1212" t="s">
        <v>580</v>
      </c>
      <c r="AI1212" t="s">
        <v>585</v>
      </c>
      <c r="AJ1212" s="1">
        <v>45483</v>
      </c>
      <c r="AK1212" t="s">
        <v>50</v>
      </c>
      <c r="AL1212" t="s">
        <v>18</v>
      </c>
      <c r="AM1212">
        <v>135</v>
      </c>
      <c r="AN1212">
        <v>110.7</v>
      </c>
      <c r="AO1212" s="24" t="str">
        <f>INDEX('Step 2-12'!$Z:$Z,MATCH('Step 2-12'!$AH1212,'Step 2-12'!$R:$R,0))</f>
        <v>Paid Search</v>
      </c>
      <c r="AP1212" s="24" t="str">
        <f>INDEX('Step 2-12'!$V:$V,MATCH('Step 2-12'!$AH1212,'Step 2-12'!$R:$R,0))</f>
        <v>North America</v>
      </c>
      <c r="AQ1212" s="24" t="str">
        <f>INDEX('Step 2-12'!$W:$W,MATCH('Step 2-12'!$AH1212,'Step 2-12'!$R:$R,0))</f>
        <v>Tech</v>
      </c>
      <c r="AR1212" s="24" t="str">
        <f>INDEX('Step 2-12'!$X:$X,MATCH('Step 2-12'!$AH1212,'Step 2-12'!$R:$R,0))</f>
        <v>SMBs</v>
      </c>
      <c r="AS1212" s="23" t="str">
        <f>INDEX('Step 2-12'!$AA:$AA,MATCH('Step 2-12'!$AH1212,'Step 2-12'!$R:$R,0))</f>
        <v>Pro</v>
      </c>
      <c r="AT1212" s="23" t="str">
        <f>INDEX('Step 2-12'!$AB:$AB,MATCH('Step 2-12'!$AH1212,'Step 2-12'!$R:$R,0))</f>
        <v>Monthly</v>
      </c>
      <c r="AU1212" s="23" t="str">
        <f>INDEX($J$20:$J$1603,MATCH($AH1212,$B$20:$B$1603,0))</f>
        <v/>
      </c>
    </row>
    <row r="1213" spans="1:47" x14ac:dyDescent="0.25">
      <c r="A1213" t="s">
        <v>1361</v>
      </c>
      <c r="B1213" t="s">
        <v>1353</v>
      </c>
      <c r="C1213" t="s">
        <v>50</v>
      </c>
      <c r="D1213" t="s">
        <v>18</v>
      </c>
      <c r="E1213" s="1">
        <v>45374</v>
      </c>
      <c r="F1213" s="1">
        <v>45404</v>
      </c>
      <c r="G1213" t="s">
        <v>19</v>
      </c>
      <c r="H1213">
        <v>135</v>
      </c>
      <c r="I1213" s="23" t="str">
        <f>IF(AND(E1213&lt;=EOMONTH('Step 1'!$C$7,0),F1213&gt;='Step 1'!$C$7),"Yes","No")</f>
        <v>No</v>
      </c>
      <c r="J1213" s="23" t="str">
        <f>IF(I1213="Yes",IF(COUNTIFS($B$21:$B1213,B1213,$I$21:$I1213,"Yes")=1,"Yes",""),"")</f>
        <v/>
      </c>
      <c r="K1213" s="23" t="str">
        <f>IF(J1213="Yes",IF(COUNTIFS($B:$B,B1213,$F:$F,"&gt;="&amp;'Step 1'!$C$8)&gt;0,"Retained","Churned"),"")</f>
        <v/>
      </c>
      <c r="L1213" s="24">
        <f>_xlfn.MINIFS($E:$E,$B:$B,B1213)</f>
        <v>45126</v>
      </c>
      <c r="M1213" s="24" t="str">
        <f>INDEX($C:$C,MATCH($L1213,$E:$E,0))</f>
        <v>Pro</v>
      </c>
      <c r="N1213" s="24" t="str">
        <f>INDEX($D:$D,MATCH($L1213,$E:$E,0))</f>
        <v>Monthly</v>
      </c>
      <c r="O1213" s="23" t="str">
        <f>INDEX('Step 2-12'!$W:$W,MATCH('Step 2-12'!$B1213,'Step 2-12'!$R:$R,0))</f>
        <v>Tech</v>
      </c>
      <c r="P1213" s="23" t="str">
        <f>INDEX('Step 2-12'!$Z:$Z,MATCH('Step 2-12'!$B1213,'Step 2-12'!$R:$R,0))</f>
        <v>Affiliate</v>
      </c>
      <c r="AG1213" t="s">
        <v>3005</v>
      </c>
      <c r="AH1213" t="s">
        <v>580</v>
      </c>
      <c r="AI1213" t="s">
        <v>586</v>
      </c>
      <c r="AJ1213" s="1">
        <v>45514</v>
      </c>
      <c r="AK1213" t="s">
        <v>50</v>
      </c>
      <c r="AL1213" t="s">
        <v>18</v>
      </c>
      <c r="AM1213">
        <v>135</v>
      </c>
      <c r="AN1213">
        <v>110.7</v>
      </c>
      <c r="AO1213" s="24" t="str">
        <f>INDEX('Step 2-12'!$Z:$Z,MATCH('Step 2-12'!$AH1213,'Step 2-12'!$R:$R,0))</f>
        <v>Paid Search</v>
      </c>
      <c r="AP1213" s="24" t="str">
        <f>INDEX('Step 2-12'!$V:$V,MATCH('Step 2-12'!$AH1213,'Step 2-12'!$R:$R,0))</f>
        <v>North America</v>
      </c>
      <c r="AQ1213" s="24" t="str">
        <f>INDEX('Step 2-12'!$W:$W,MATCH('Step 2-12'!$AH1213,'Step 2-12'!$R:$R,0))</f>
        <v>Tech</v>
      </c>
      <c r="AR1213" s="24" t="str">
        <f>INDEX('Step 2-12'!$X:$X,MATCH('Step 2-12'!$AH1213,'Step 2-12'!$R:$R,0))</f>
        <v>SMBs</v>
      </c>
      <c r="AS1213" s="23" t="str">
        <f>INDEX('Step 2-12'!$AA:$AA,MATCH('Step 2-12'!$AH1213,'Step 2-12'!$R:$R,0))</f>
        <v>Pro</v>
      </c>
      <c r="AT1213" s="23" t="str">
        <f>INDEX('Step 2-12'!$AB:$AB,MATCH('Step 2-12'!$AH1213,'Step 2-12'!$R:$R,0))</f>
        <v>Monthly</v>
      </c>
      <c r="AU1213" s="23" t="str">
        <f>INDEX($J$20:$J$1603,MATCH($AH1213,$B$20:$B$1603,0))</f>
        <v/>
      </c>
    </row>
    <row r="1214" spans="1:47" x14ac:dyDescent="0.25">
      <c r="A1214" t="s">
        <v>1362</v>
      </c>
      <c r="B1214" t="s">
        <v>1353</v>
      </c>
      <c r="C1214" t="s">
        <v>50</v>
      </c>
      <c r="D1214" t="s">
        <v>18</v>
      </c>
      <c r="E1214" s="1">
        <v>45405</v>
      </c>
      <c r="F1214" s="1">
        <v>45435</v>
      </c>
      <c r="G1214" t="s">
        <v>19</v>
      </c>
      <c r="H1214">
        <v>135</v>
      </c>
      <c r="I1214" s="23" t="str">
        <f>IF(AND(E1214&lt;=EOMONTH('Step 1'!$C$7,0),F1214&gt;='Step 1'!$C$7),"Yes","No")</f>
        <v>No</v>
      </c>
      <c r="J1214" s="23" t="str">
        <f>IF(I1214="Yes",IF(COUNTIFS($B$21:$B1214,B1214,$I$21:$I1214,"Yes")=1,"Yes",""),"")</f>
        <v/>
      </c>
      <c r="K1214" s="23" t="str">
        <f>IF(J1214="Yes",IF(COUNTIFS($B:$B,B1214,$F:$F,"&gt;="&amp;'Step 1'!$C$8)&gt;0,"Retained","Churned"),"")</f>
        <v/>
      </c>
      <c r="L1214" s="24">
        <f>_xlfn.MINIFS($E:$E,$B:$B,B1214)</f>
        <v>45126</v>
      </c>
      <c r="M1214" s="24" t="str">
        <f>INDEX($C:$C,MATCH($L1214,$E:$E,0))</f>
        <v>Pro</v>
      </c>
      <c r="N1214" s="24" t="str">
        <f>INDEX($D:$D,MATCH($L1214,$E:$E,0))</f>
        <v>Monthly</v>
      </c>
      <c r="O1214" s="23" t="str">
        <f>INDEX('Step 2-12'!$W:$W,MATCH('Step 2-12'!$B1214,'Step 2-12'!$R:$R,0))</f>
        <v>Tech</v>
      </c>
      <c r="P1214" s="23" t="str">
        <f>INDEX('Step 2-12'!$Z:$Z,MATCH('Step 2-12'!$B1214,'Step 2-12'!$R:$R,0))</f>
        <v>Affiliate</v>
      </c>
      <c r="AG1214" t="s">
        <v>3006</v>
      </c>
      <c r="AH1214" t="s">
        <v>580</v>
      </c>
      <c r="AI1214" t="s">
        <v>587</v>
      </c>
      <c r="AJ1214" s="1">
        <v>45545</v>
      </c>
      <c r="AK1214" t="s">
        <v>50</v>
      </c>
      <c r="AL1214" t="s">
        <v>18</v>
      </c>
      <c r="AM1214">
        <v>135</v>
      </c>
      <c r="AN1214">
        <v>110.7</v>
      </c>
      <c r="AO1214" s="24" t="str">
        <f>INDEX('Step 2-12'!$Z:$Z,MATCH('Step 2-12'!$AH1214,'Step 2-12'!$R:$R,0))</f>
        <v>Paid Search</v>
      </c>
      <c r="AP1214" s="24" t="str">
        <f>INDEX('Step 2-12'!$V:$V,MATCH('Step 2-12'!$AH1214,'Step 2-12'!$R:$R,0))</f>
        <v>North America</v>
      </c>
      <c r="AQ1214" s="24" t="str">
        <f>INDEX('Step 2-12'!$W:$W,MATCH('Step 2-12'!$AH1214,'Step 2-12'!$R:$R,0))</f>
        <v>Tech</v>
      </c>
      <c r="AR1214" s="24" t="str">
        <f>INDEX('Step 2-12'!$X:$X,MATCH('Step 2-12'!$AH1214,'Step 2-12'!$R:$R,0))</f>
        <v>SMBs</v>
      </c>
      <c r="AS1214" s="23" t="str">
        <f>INDEX('Step 2-12'!$AA:$AA,MATCH('Step 2-12'!$AH1214,'Step 2-12'!$R:$R,0))</f>
        <v>Pro</v>
      </c>
      <c r="AT1214" s="23" t="str">
        <f>INDEX('Step 2-12'!$AB:$AB,MATCH('Step 2-12'!$AH1214,'Step 2-12'!$R:$R,0))</f>
        <v>Monthly</v>
      </c>
      <c r="AU1214" s="23" t="str">
        <f>INDEX($J$20:$J$1603,MATCH($AH1214,$B$20:$B$1603,0))</f>
        <v/>
      </c>
    </row>
    <row r="1215" spans="1:47" x14ac:dyDescent="0.25">
      <c r="A1215" t="s">
        <v>1363</v>
      </c>
      <c r="B1215" t="s">
        <v>1353</v>
      </c>
      <c r="C1215" t="s">
        <v>50</v>
      </c>
      <c r="D1215" t="s">
        <v>18</v>
      </c>
      <c r="E1215" s="1">
        <v>45436</v>
      </c>
      <c r="F1215" s="1">
        <v>45466</v>
      </c>
      <c r="G1215" t="s">
        <v>19</v>
      </c>
      <c r="H1215">
        <v>135</v>
      </c>
      <c r="I1215" s="23" t="str">
        <f>IF(AND(E1215&lt;=EOMONTH('Step 1'!$C$7,0),F1215&gt;='Step 1'!$C$7),"Yes","No")</f>
        <v>No</v>
      </c>
      <c r="J1215" s="23" t="str">
        <f>IF(I1215="Yes",IF(COUNTIFS($B$21:$B1215,B1215,$I$21:$I1215,"Yes")=1,"Yes",""),"")</f>
        <v/>
      </c>
      <c r="K1215" s="23" t="str">
        <f>IF(J1215="Yes",IF(COUNTIFS($B:$B,B1215,$F:$F,"&gt;="&amp;'Step 1'!$C$8)&gt;0,"Retained","Churned"),"")</f>
        <v/>
      </c>
      <c r="L1215" s="24">
        <f>_xlfn.MINIFS($E:$E,$B:$B,B1215)</f>
        <v>45126</v>
      </c>
      <c r="M1215" s="24" t="str">
        <f>INDEX($C:$C,MATCH($L1215,$E:$E,0))</f>
        <v>Pro</v>
      </c>
      <c r="N1215" s="24" t="str">
        <f>INDEX($D:$D,MATCH($L1215,$E:$E,0))</f>
        <v>Monthly</v>
      </c>
      <c r="O1215" s="23" t="str">
        <f>INDEX('Step 2-12'!$W:$W,MATCH('Step 2-12'!$B1215,'Step 2-12'!$R:$R,0))</f>
        <v>Tech</v>
      </c>
      <c r="P1215" s="23" t="str">
        <f>INDEX('Step 2-12'!$Z:$Z,MATCH('Step 2-12'!$B1215,'Step 2-12'!$R:$R,0))</f>
        <v>Affiliate</v>
      </c>
      <c r="AG1215" t="s">
        <v>3007</v>
      </c>
      <c r="AH1215" t="s">
        <v>580</v>
      </c>
      <c r="AI1215" t="s">
        <v>587</v>
      </c>
      <c r="AJ1215" s="1">
        <v>45575</v>
      </c>
      <c r="AK1215" t="s">
        <v>50</v>
      </c>
      <c r="AL1215" t="s">
        <v>18</v>
      </c>
      <c r="AM1215">
        <v>135</v>
      </c>
      <c r="AN1215">
        <v>110.7</v>
      </c>
      <c r="AO1215" s="24" t="str">
        <f>INDEX('Step 2-12'!$Z:$Z,MATCH('Step 2-12'!$AH1215,'Step 2-12'!$R:$R,0))</f>
        <v>Paid Search</v>
      </c>
      <c r="AP1215" s="24" t="str">
        <f>INDEX('Step 2-12'!$V:$V,MATCH('Step 2-12'!$AH1215,'Step 2-12'!$R:$R,0))</f>
        <v>North America</v>
      </c>
      <c r="AQ1215" s="24" t="str">
        <f>INDEX('Step 2-12'!$W:$W,MATCH('Step 2-12'!$AH1215,'Step 2-12'!$R:$R,0))</f>
        <v>Tech</v>
      </c>
      <c r="AR1215" s="24" t="str">
        <f>INDEX('Step 2-12'!$X:$X,MATCH('Step 2-12'!$AH1215,'Step 2-12'!$R:$R,0))</f>
        <v>SMBs</v>
      </c>
      <c r="AS1215" s="23" t="str">
        <f>INDEX('Step 2-12'!$AA:$AA,MATCH('Step 2-12'!$AH1215,'Step 2-12'!$R:$R,0))</f>
        <v>Pro</v>
      </c>
      <c r="AT1215" s="23" t="str">
        <f>INDEX('Step 2-12'!$AB:$AB,MATCH('Step 2-12'!$AH1215,'Step 2-12'!$R:$R,0))</f>
        <v>Monthly</v>
      </c>
      <c r="AU1215" s="23" t="str">
        <f>INDEX($J$20:$J$1603,MATCH($AH1215,$B$20:$B$1603,0))</f>
        <v/>
      </c>
    </row>
    <row r="1216" spans="1:47" x14ac:dyDescent="0.25">
      <c r="A1216" t="s">
        <v>1364</v>
      </c>
      <c r="B1216" t="s">
        <v>1353</v>
      </c>
      <c r="C1216" t="s">
        <v>50</v>
      </c>
      <c r="D1216" t="s">
        <v>18</v>
      </c>
      <c r="E1216" s="1">
        <v>45467</v>
      </c>
      <c r="F1216" s="1">
        <v>45497</v>
      </c>
      <c r="G1216" t="s">
        <v>19</v>
      </c>
      <c r="H1216">
        <v>135</v>
      </c>
      <c r="I1216" s="23" t="str">
        <f>IF(AND(E1216&lt;=EOMONTH('Step 1'!$C$7,0),F1216&gt;='Step 1'!$C$7),"Yes","No")</f>
        <v>No</v>
      </c>
      <c r="J1216" s="23" t="str">
        <f>IF(I1216="Yes",IF(COUNTIFS($B$21:$B1216,B1216,$I$21:$I1216,"Yes")=1,"Yes",""),"")</f>
        <v/>
      </c>
      <c r="K1216" s="23" t="str">
        <f>IF(J1216="Yes",IF(COUNTIFS($B:$B,B1216,$F:$F,"&gt;="&amp;'Step 1'!$C$8)&gt;0,"Retained","Churned"),"")</f>
        <v/>
      </c>
      <c r="L1216" s="24">
        <f>_xlfn.MINIFS($E:$E,$B:$B,B1216)</f>
        <v>45126</v>
      </c>
      <c r="M1216" s="24" t="str">
        <f>INDEX($C:$C,MATCH($L1216,$E:$E,0))</f>
        <v>Pro</v>
      </c>
      <c r="N1216" s="24" t="str">
        <f>INDEX($D:$D,MATCH($L1216,$E:$E,0))</f>
        <v>Monthly</v>
      </c>
      <c r="O1216" s="23" t="str">
        <f>INDEX('Step 2-12'!$W:$W,MATCH('Step 2-12'!$B1216,'Step 2-12'!$R:$R,0))</f>
        <v>Tech</v>
      </c>
      <c r="P1216" s="23" t="str">
        <f>INDEX('Step 2-12'!$Z:$Z,MATCH('Step 2-12'!$B1216,'Step 2-12'!$R:$R,0))</f>
        <v>Affiliate</v>
      </c>
      <c r="AG1216" t="s">
        <v>3008</v>
      </c>
      <c r="AH1216" t="s">
        <v>580</v>
      </c>
      <c r="AI1216" t="s">
        <v>588</v>
      </c>
      <c r="AJ1216" s="1">
        <v>45576</v>
      </c>
      <c r="AK1216" t="s">
        <v>50</v>
      </c>
      <c r="AL1216" t="s">
        <v>18</v>
      </c>
      <c r="AM1216">
        <v>135</v>
      </c>
      <c r="AN1216">
        <v>110.7</v>
      </c>
      <c r="AO1216" s="24" t="str">
        <f>INDEX('Step 2-12'!$Z:$Z,MATCH('Step 2-12'!$AH1216,'Step 2-12'!$R:$R,0))</f>
        <v>Paid Search</v>
      </c>
      <c r="AP1216" s="24" t="str">
        <f>INDEX('Step 2-12'!$V:$V,MATCH('Step 2-12'!$AH1216,'Step 2-12'!$R:$R,0))</f>
        <v>North America</v>
      </c>
      <c r="AQ1216" s="24" t="str">
        <f>INDEX('Step 2-12'!$W:$W,MATCH('Step 2-12'!$AH1216,'Step 2-12'!$R:$R,0))</f>
        <v>Tech</v>
      </c>
      <c r="AR1216" s="24" t="str">
        <f>INDEX('Step 2-12'!$X:$X,MATCH('Step 2-12'!$AH1216,'Step 2-12'!$R:$R,0))</f>
        <v>SMBs</v>
      </c>
      <c r="AS1216" s="23" t="str">
        <f>INDEX('Step 2-12'!$AA:$AA,MATCH('Step 2-12'!$AH1216,'Step 2-12'!$R:$R,0))</f>
        <v>Pro</v>
      </c>
      <c r="AT1216" s="23" t="str">
        <f>INDEX('Step 2-12'!$AB:$AB,MATCH('Step 2-12'!$AH1216,'Step 2-12'!$R:$R,0))</f>
        <v>Monthly</v>
      </c>
      <c r="AU1216" s="23" t="str">
        <f>INDEX($J$20:$J$1603,MATCH($AH1216,$B$20:$B$1603,0))</f>
        <v/>
      </c>
    </row>
    <row r="1217" spans="1:47" x14ac:dyDescent="0.25">
      <c r="A1217" t="s">
        <v>1365</v>
      </c>
      <c r="B1217" t="s">
        <v>1353</v>
      </c>
      <c r="C1217" t="s">
        <v>50</v>
      </c>
      <c r="D1217" t="s">
        <v>18</v>
      </c>
      <c r="E1217" s="1">
        <v>45498</v>
      </c>
      <c r="F1217" s="1">
        <v>45528</v>
      </c>
      <c r="G1217" t="s">
        <v>19</v>
      </c>
      <c r="H1217">
        <v>135</v>
      </c>
      <c r="I1217" s="23" t="str">
        <f>IF(AND(E1217&lt;=EOMONTH('Step 1'!$C$7,0),F1217&gt;='Step 1'!$C$7),"Yes","No")</f>
        <v>No</v>
      </c>
      <c r="J1217" s="23" t="str">
        <f>IF(I1217="Yes",IF(COUNTIFS($B$21:$B1217,B1217,$I$21:$I1217,"Yes")=1,"Yes",""),"")</f>
        <v/>
      </c>
      <c r="K1217" s="23" t="str">
        <f>IF(J1217="Yes",IF(COUNTIFS($B:$B,B1217,$F:$F,"&gt;="&amp;'Step 1'!$C$8)&gt;0,"Retained","Churned"),"")</f>
        <v/>
      </c>
      <c r="L1217" s="24">
        <f>_xlfn.MINIFS($E:$E,$B:$B,B1217)</f>
        <v>45126</v>
      </c>
      <c r="M1217" s="24" t="str">
        <f>INDEX($C:$C,MATCH($L1217,$E:$E,0))</f>
        <v>Pro</v>
      </c>
      <c r="N1217" s="24" t="str">
        <f>INDEX($D:$D,MATCH($L1217,$E:$E,0))</f>
        <v>Monthly</v>
      </c>
      <c r="O1217" s="23" t="str">
        <f>INDEX('Step 2-12'!$W:$W,MATCH('Step 2-12'!$B1217,'Step 2-12'!$R:$R,0))</f>
        <v>Tech</v>
      </c>
      <c r="P1217" s="23" t="str">
        <f>INDEX('Step 2-12'!$Z:$Z,MATCH('Step 2-12'!$B1217,'Step 2-12'!$R:$R,0))</f>
        <v>Affiliate</v>
      </c>
      <c r="AG1217" t="s">
        <v>3009</v>
      </c>
      <c r="AH1217" t="s">
        <v>580</v>
      </c>
      <c r="AI1217" t="s">
        <v>589</v>
      </c>
      <c r="AJ1217" s="1">
        <v>45607</v>
      </c>
      <c r="AK1217" t="s">
        <v>50</v>
      </c>
      <c r="AL1217" t="s">
        <v>18</v>
      </c>
      <c r="AM1217">
        <v>135</v>
      </c>
      <c r="AN1217">
        <v>110.7</v>
      </c>
      <c r="AO1217" s="24" t="str">
        <f>INDEX('Step 2-12'!$Z:$Z,MATCH('Step 2-12'!$AH1217,'Step 2-12'!$R:$R,0))</f>
        <v>Paid Search</v>
      </c>
      <c r="AP1217" s="24" t="str">
        <f>INDEX('Step 2-12'!$V:$V,MATCH('Step 2-12'!$AH1217,'Step 2-12'!$R:$R,0))</f>
        <v>North America</v>
      </c>
      <c r="AQ1217" s="24" t="str">
        <f>INDEX('Step 2-12'!$W:$W,MATCH('Step 2-12'!$AH1217,'Step 2-12'!$R:$R,0))</f>
        <v>Tech</v>
      </c>
      <c r="AR1217" s="24" t="str">
        <f>INDEX('Step 2-12'!$X:$X,MATCH('Step 2-12'!$AH1217,'Step 2-12'!$R:$R,0))</f>
        <v>SMBs</v>
      </c>
      <c r="AS1217" s="23" t="str">
        <f>INDEX('Step 2-12'!$AA:$AA,MATCH('Step 2-12'!$AH1217,'Step 2-12'!$R:$R,0))</f>
        <v>Pro</v>
      </c>
      <c r="AT1217" s="23" t="str">
        <f>INDEX('Step 2-12'!$AB:$AB,MATCH('Step 2-12'!$AH1217,'Step 2-12'!$R:$R,0))</f>
        <v>Monthly</v>
      </c>
      <c r="AU1217" s="23" t="str">
        <f>INDEX($J$20:$J$1603,MATCH($AH1217,$B$20:$B$1603,0))</f>
        <v/>
      </c>
    </row>
    <row r="1218" spans="1:47" x14ac:dyDescent="0.25">
      <c r="A1218" t="s">
        <v>1366</v>
      </c>
      <c r="B1218" t="s">
        <v>1353</v>
      </c>
      <c r="C1218" t="s">
        <v>50</v>
      </c>
      <c r="D1218" t="s">
        <v>18</v>
      </c>
      <c r="E1218" s="1">
        <v>45529</v>
      </c>
      <c r="F1218" s="1">
        <v>45559</v>
      </c>
      <c r="G1218" t="s">
        <v>19</v>
      </c>
      <c r="H1218">
        <v>135</v>
      </c>
      <c r="I1218" s="23" t="str">
        <f>IF(AND(E1218&lt;=EOMONTH('Step 1'!$C$7,0),F1218&gt;='Step 1'!$C$7),"Yes","No")</f>
        <v>No</v>
      </c>
      <c r="J1218" s="23" t="str">
        <f>IF(I1218="Yes",IF(COUNTIFS($B$21:$B1218,B1218,$I$21:$I1218,"Yes")=1,"Yes",""),"")</f>
        <v/>
      </c>
      <c r="K1218" s="23" t="str">
        <f>IF(J1218="Yes",IF(COUNTIFS($B:$B,B1218,$F:$F,"&gt;="&amp;'Step 1'!$C$8)&gt;0,"Retained","Churned"),"")</f>
        <v/>
      </c>
      <c r="L1218" s="24">
        <f>_xlfn.MINIFS($E:$E,$B:$B,B1218)</f>
        <v>45126</v>
      </c>
      <c r="M1218" s="24" t="str">
        <f>INDEX($C:$C,MATCH($L1218,$E:$E,0))</f>
        <v>Pro</v>
      </c>
      <c r="N1218" s="24" t="str">
        <f>INDEX($D:$D,MATCH($L1218,$E:$E,0))</f>
        <v>Monthly</v>
      </c>
      <c r="O1218" s="23" t="str">
        <f>INDEX('Step 2-12'!$W:$W,MATCH('Step 2-12'!$B1218,'Step 2-12'!$R:$R,0))</f>
        <v>Tech</v>
      </c>
      <c r="P1218" s="23" t="str">
        <f>INDEX('Step 2-12'!$Z:$Z,MATCH('Step 2-12'!$B1218,'Step 2-12'!$R:$R,0))</f>
        <v>Affiliate</v>
      </c>
      <c r="AG1218" t="s">
        <v>3010</v>
      </c>
      <c r="AH1218" t="s">
        <v>580</v>
      </c>
      <c r="AI1218" t="s">
        <v>589</v>
      </c>
      <c r="AJ1218" s="1">
        <v>45637</v>
      </c>
      <c r="AK1218" t="s">
        <v>50</v>
      </c>
      <c r="AL1218" t="s">
        <v>18</v>
      </c>
      <c r="AM1218">
        <v>135</v>
      </c>
      <c r="AN1218">
        <v>110.7</v>
      </c>
      <c r="AO1218" s="24" t="str">
        <f>INDEX('Step 2-12'!$Z:$Z,MATCH('Step 2-12'!$AH1218,'Step 2-12'!$R:$R,0))</f>
        <v>Paid Search</v>
      </c>
      <c r="AP1218" s="24" t="str">
        <f>INDEX('Step 2-12'!$V:$V,MATCH('Step 2-12'!$AH1218,'Step 2-12'!$R:$R,0))</f>
        <v>North America</v>
      </c>
      <c r="AQ1218" s="24" t="str">
        <f>INDEX('Step 2-12'!$W:$W,MATCH('Step 2-12'!$AH1218,'Step 2-12'!$R:$R,0))</f>
        <v>Tech</v>
      </c>
      <c r="AR1218" s="24" t="str">
        <f>INDEX('Step 2-12'!$X:$X,MATCH('Step 2-12'!$AH1218,'Step 2-12'!$R:$R,0))</f>
        <v>SMBs</v>
      </c>
      <c r="AS1218" s="23" t="str">
        <f>INDEX('Step 2-12'!$AA:$AA,MATCH('Step 2-12'!$AH1218,'Step 2-12'!$R:$R,0))</f>
        <v>Pro</v>
      </c>
      <c r="AT1218" s="23" t="str">
        <f>INDEX('Step 2-12'!$AB:$AB,MATCH('Step 2-12'!$AH1218,'Step 2-12'!$R:$R,0))</f>
        <v>Monthly</v>
      </c>
      <c r="AU1218" s="23" t="str">
        <f>INDEX($J$20:$J$1603,MATCH($AH1218,$B$20:$B$1603,0))</f>
        <v/>
      </c>
    </row>
    <row r="1219" spans="1:47" x14ac:dyDescent="0.25">
      <c r="A1219" t="s">
        <v>1367</v>
      </c>
      <c r="B1219" t="s">
        <v>1353</v>
      </c>
      <c r="C1219" t="s">
        <v>50</v>
      </c>
      <c r="D1219" t="s">
        <v>18</v>
      </c>
      <c r="E1219" s="1">
        <v>45560</v>
      </c>
      <c r="F1219" s="1">
        <v>45590</v>
      </c>
      <c r="G1219" t="s">
        <v>19</v>
      </c>
      <c r="H1219">
        <v>135</v>
      </c>
      <c r="I1219" s="23" t="str">
        <f>IF(AND(E1219&lt;=EOMONTH('Step 1'!$C$7,0),F1219&gt;='Step 1'!$C$7),"Yes","No")</f>
        <v>No</v>
      </c>
      <c r="J1219" s="23" t="str">
        <f>IF(I1219="Yes",IF(COUNTIFS($B$21:$B1219,B1219,$I$21:$I1219,"Yes")=1,"Yes",""),"")</f>
        <v/>
      </c>
      <c r="K1219" s="23" t="str">
        <f>IF(J1219="Yes",IF(COUNTIFS($B:$B,B1219,$F:$F,"&gt;="&amp;'Step 1'!$C$8)&gt;0,"Retained","Churned"),"")</f>
        <v/>
      </c>
      <c r="L1219" s="24">
        <f>_xlfn.MINIFS($E:$E,$B:$B,B1219)</f>
        <v>45126</v>
      </c>
      <c r="M1219" s="24" t="str">
        <f>INDEX($C:$C,MATCH($L1219,$E:$E,0))</f>
        <v>Pro</v>
      </c>
      <c r="N1219" s="24" t="str">
        <f>INDEX($D:$D,MATCH($L1219,$E:$E,0))</f>
        <v>Monthly</v>
      </c>
      <c r="O1219" s="23" t="str">
        <f>INDEX('Step 2-12'!$W:$W,MATCH('Step 2-12'!$B1219,'Step 2-12'!$R:$R,0))</f>
        <v>Tech</v>
      </c>
      <c r="P1219" s="23" t="str">
        <f>INDEX('Step 2-12'!$Z:$Z,MATCH('Step 2-12'!$B1219,'Step 2-12'!$R:$R,0))</f>
        <v>Affiliate</v>
      </c>
      <c r="AG1219" t="s">
        <v>3011</v>
      </c>
      <c r="AH1219" t="s">
        <v>580</v>
      </c>
      <c r="AI1219" t="s">
        <v>590</v>
      </c>
      <c r="AJ1219" s="1">
        <v>45638</v>
      </c>
      <c r="AK1219" t="s">
        <v>50</v>
      </c>
      <c r="AL1219" t="s">
        <v>18</v>
      </c>
      <c r="AM1219">
        <v>135</v>
      </c>
      <c r="AN1219">
        <v>110.7</v>
      </c>
      <c r="AO1219" s="24" t="str">
        <f>INDEX('Step 2-12'!$Z:$Z,MATCH('Step 2-12'!$AH1219,'Step 2-12'!$R:$R,0))</f>
        <v>Paid Search</v>
      </c>
      <c r="AP1219" s="24" t="str">
        <f>INDEX('Step 2-12'!$V:$V,MATCH('Step 2-12'!$AH1219,'Step 2-12'!$R:$R,0))</f>
        <v>North America</v>
      </c>
      <c r="AQ1219" s="24" t="str">
        <f>INDEX('Step 2-12'!$W:$W,MATCH('Step 2-12'!$AH1219,'Step 2-12'!$R:$R,0))</f>
        <v>Tech</v>
      </c>
      <c r="AR1219" s="24" t="str">
        <f>INDEX('Step 2-12'!$X:$X,MATCH('Step 2-12'!$AH1219,'Step 2-12'!$R:$R,0))</f>
        <v>SMBs</v>
      </c>
      <c r="AS1219" s="23" t="str">
        <f>INDEX('Step 2-12'!$AA:$AA,MATCH('Step 2-12'!$AH1219,'Step 2-12'!$R:$R,0))</f>
        <v>Pro</v>
      </c>
      <c r="AT1219" s="23" t="str">
        <f>INDEX('Step 2-12'!$AB:$AB,MATCH('Step 2-12'!$AH1219,'Step 2-12'!$R:$R,0))</f>
        <v>Monthly</v>
      </c>
      <c r="AU1219" s="23" t="str">
        <f>INDEX($J$20:$J$1603,MATCH($AH1219,$B$20:$B$1603,0))</f>
        <v/>
      </c>
    </row>
    <row r="1220" spans="1:47" x14ac:dyDescent="0.25">
      <c r="A1220" t="s">
        <v>1368</v>
      </c>
      <c r="B1220" t="s">
        <v>1353</v>
      </c>
      <c r="C1220" t="s">
        <v>50</v>
      </c>
      <c r="D1220" t="s">
        <v>18</v>
      </c>
      <c r="E1220" s="1">
        <v>45591</v>
      </c>
      <c r="F1220" s="1">
        <v>45621</v>
      </c>
      <c r="G1220" t="s">
        <v>73</v>
      </c>
      <c r="H1220">
        <v>135</v>
      </c>
      <c r="I1220" s="23" t="str">
        <f>IF(AND(E1220&lt;=EOMONTH('Step 1'!$C$7,0),F1220&gt;='Step 1'!$C$7),"Yes","No")</f>
        <v>No</v>
      </c>
      <c r="J1220" s="23" t="str">
        <f>IF(I1220="Yes",IF(COUNTIFS($B$21:$B1220,B1220,$I$21:$I1220,"Yes")=1,"Yes",""),"")</f>
        <v/>
      </c>
      <c r="K1220" s="23" t="str">
        <f>IF(J1220="Yes",IF(COUNTIFS($B:$B,B1220,$F:$F,"&gt;="&amp;'Step 1'!$C$8)&gt;0,"Retained","Churned"),"")</f>
        <v/>
      </c>
      <c r="L1220" s="24">
        <f>_xlfn.MINIFS($E:$E,$B:$B,B1220)</f>
        <v>45126</v>
      </c>
      <c r="M1220" s="24" t="str">
        <f>INDEX($C:$C,MATCH($L1220,$E:$E,0))</f>
        <v>Pro</v>
      </c>
      <c r="N1220" s="24" t="str">
        <f>INDEX($D:$D,MATCH($L1220,$E:$E,0))</f>
        <v>Monthly</v>
      </c>
      <c r="O1220" s="23" t="str">
        <f>INDEX('Step 2-12'!$W:$W,MATCH('Step 2-12'!$B1220,'Step 2-12'!$R:$R,0))</f>
        <v>Tech</v>
      </c>
      <c r="P1220" s="23" t="str">
        <f>INDEX('Step 2-12'!$Z:$Z,MATCH('Step 2-12'!$B1220,'Step 2-12'!$R:$R,0))</f>
        <v>Affiliate</v>
      </c>
      <c r="AG1220" t="s">
        <v>3012</v>
      </c>
      <c r="AH1220" t="s">
        <v>1274</v>
      </c>
      <c r="AI1220" t="s">
        <v>1273</v>
      </c>
      <c r="AJ1220" s="1">
        <v>45461</v>
      </c>
      <c r="AK1220" t="s">
        <v>86</v>
      </c>
      <c r="AL1220" t="s">
        <v>18</v>
      </c>
      <c r="AM1220">
        <v>315</v>
      </c>
      <c r="AN1220">
        <v>267.75</v>
      </c>
      <c r="AO1220" s="24" t="str">
        <f>INDEX('Step 2-12'!$Z:$Z,MATCH('Step 2-12'!$AH1220,'Step 2-12'!$R:$R,0))</f>
        <v>Email</v>
      </c>
      <c r="AP1220" s="24" t="str">
        <f>INDEX('Step 2-12'!$V:$V,MATCH('Step 2-12'!$AH1220,'Step 2-12'!$R:$R,0))</f>
        <v>Europe</v>
      </c>
      <c r="AQ1220" s="24" t="str">
        <f>INDEX('Step 2-12'!$W:$W,MATCH('Step 2-12'!$AH1220,'Step 2-12'!$R:$R,0))</f>
        <v>Tech</v>
      </c>
      <c r="AR1220" s="24" t="str">
        <f>INDEX('Step 2-12'!$X:$X,MATCH('Step 2-12'!$AH1220,'Step 2-12'!$R:$R,0))</f>
        <v>SMBs</v>
      </c>
      <c r="AS1220" s="23" t="str">
        <f>INDEX('Step 2-12'!$AA:$AA,MATCH('Step 2-12'!$AH1220,'Step 2-12'!$R:$R,0))</f>
        <v>Enterprise</v>
      </c>
      <c r="AT1220" s="23" t="str">
        <f>INDEX('Step 2-12'!$AB:$AB,MATCH('Step 2-12'!$AH1220,'Step 2-12'!$R:$R,0))</f>
        <v>Monthly</v>
      </c>
      <c r="AU1220" s="23" t="str">
        <f>INDEX($J$20:$J$1603,MATCH($AH1220,$B$20:$B$1603,0))</f>
        <v/>
      </c>
    </row>
    <row r="1221" spans="1:47" x14ac:dyDescent="0.25">
      <c r="A1221" t="s">
        <v>1369</v>
      </c>
      <c r="B1221" t="s">
        <v>1353</v>
      </c>
      <c r="C1221" t="s">
        <v>86</v>
      </c>
      <c r="D1221" t="s">
        <v>18</v>
      </c>
      <c r="E1221" s="1">
        <v>45622</v>
      </c>
      <c r="F1221" s="1">
        <v>45652</v>
      </c>
      <c r="G1221" t="s">
        <v>19</v>
      </c>
      <c r="H1221">
        <v>315</v>
      </c>
      <c r="I1221" s="23" t="str">
        <f>IF(AND(E1221&lt;=EOMONTH('Step 1'!$C$7,0),F1221&gt;='Step 1'!$C$7),"Yes","No")</f>
        <v>No</v>
      </c>
      <c r="J1221" s="23" t="str">
        <f>IF(I1221="Yes",IF(COUNTIFS($B$21:$B1221,B1221,$I$21:$I1221,"Yes")=1,"Yes",""),"")</f>
        <v/>
      </c>
      <c r="K1221" s="23" t="str">
        <f>IF(J1221="Yes",IF(COUNTIFS($B:$B,B1221,$F:$F,"&gt;="&amp;'Step 1'!$C$8)&gt;0,"Retained","Churned"),"")</f>
        <v/>
      </c>
      <c r="L1221" s="24">
        <f>_xlfn.MINIFS($E:$E,$B:$B,B1221)</f>
        <v>45126</v>
      </c>
      <c r="M1221" s="24" t="str">
        <f>INDEX($C:$C,MATCH($L1221,$E:$E,0))</f>
        <v>Pro</v>
      </c>
      <c r="N1221" s="24" t="str">
        <f>INDEX($D:$D,MATCH($L1221,$E:$E,0))</f>
        <v>Monthly</v>
      </c>
      <c r="O1221" s="23" t="str">
        <f>INDEX('Step 2-12'!$W:$W,MATCH('Step 2-12'!$B1221,'Step 2-12'!$R:$R,0))</f>
        <v>Tech</v>
      </c>
      <c r="P1221" s="23" t="str">
        <f>INDEX('Step 2-12'!$Z:$Z,MATCH('Step 2-12'!$B1221,'Step 2-12'!$R:$R,0))</f>
        <v>Affiliate</v>
      </c>
      <c r="AG1221" t="s">
        <v>3013</v>
      </c>
      <c r="AH1221" t="s">
        <v>1274</v>
      </c>
      <c r="AI1221" t="s">
        <v>1273</v>
      </c>
      <c r="AJ1221" s="1">
        <v>45491</v>
      </c>
      <c r="AK1221" t="s">
        <v>86</v>
      </c>
      <c r="AL1221" t="s">
        <v>18</v>
      </c>
      <c r="AM1221">
        <v>315</v>
      </c>
      <c r="AN1221">
        <v>267.75</v>
      </c>
      <c r="AO1221" s="24" t="str">
        <f>INDEX('Step 2-12'!$Z:$Z,MATCH('Step 2-12'!$AH1221,'Step 2-12'!$R:$R,0))</f>
        <v>Email</v>
      </c>
      <c r="AP1221" s="24" t="str">
        <f>INDEX('Step 2-12'!$V:$V,MATCH('Step 2-12'!$AH1221,'Step 2-12'!$R:$R,0))</f>
        <v>Europe</v>
      </c>
      <c r="AQ1221" s="24" t="str">
        <f>INDEX('Step 2-12'!$W:$W,MATCH('Step 2-12'!$AH1221,'Step 2-12'!$R:$R,0))</f>
        <v>Tech</v>
      </c>
      <c r="AR1221" s="24" t="str">
        <f>INDEX('Step 2-12'!$X:$X,MATCH('Step 2-12'!$AH1221,'Step 2-12'!$R:$R,0))</f>
        <v>SMBs</v>
      </c>
      <c r="AS1221" s="23" t="str">
        <f>INDEX('Step 2-12'!$AA:$AA,MATCH('Step 2-12'!$AH1221,'Step 2-12'!$R:$R,0))</f>
        <v>Enterprise</v>
      </c>
      <c r="AT1221" s="23" t="str">
        <f>INDEX('Step 2-12'!$AB:$AB,MATCH('Step 2-12'!$AH1221,'Step 2-12'!$R:$R,0))</f>
        <v>Monthly</v>
      </c>
      <c r="AU1221" s="23" t="str">
        <f>INDEX($J$20:$J$1603,MATCH($AH1221,$B$20:$B$1603,0))</f>
        <v/>
      </c>
    </row>
    <row r="1222" spans="1:47" x14ac:dyDescent="0.25">
      <c r="A1222" t="s">
        <v>1370</v>
      </c>
      <c r="B1222" t="s">
        <v>1353</v>
      </c>
      <c r="C1222" t="s">
        <v>86</v>
      </c>
      <c r="D1222" t="s">
        <v>18</v>
      </c>
      <c r="E1222" s="1">
        <v>45653</v>
      </c>
      <c r="F1222" s="1">
        <v>45658</v>
      </c>
      <c r="G1222" t="s">
        <v>19</v>
      </c>
      <c r="H1222">
        <v>315</v>
      </c>
      <c r="I1222" s="23" t="str">
        <f>IF(AND(E1222&lt;=EOMONTH('Step 1'!$C$7,0),F1222&gt;='Step 1'!$C$7),"Yes","No")</f>
        <v>No</v>
      </c>
      <c r="J1222" s="23" t="str">
        <f>IF(I1222="Yes",IF(COUNTIFS($B$21:$B1222,B1222,$I$21:$I1222,"Yes")=1,"Yes",""),"")</f>
        <v/>
      </c>
      <c r="K1222" s="23" t="str">
        <f>IF(J1222="Yes",IF(COUNTIFS($B:$B,B1222,$F:$F,"&gt;="&amp;'Step 1'!$C$8)&gt;0,"Retained","Churned"),"")</f>
        <v/>
      </c>
      <c r="L1222" s="24">
        <f>_xlfn.MINIFS($E:$E,$B:$B,B1222)</f>
        <v>45126</v>
      </c>
      <c r="M1222" s="24" t="str">
        <f>INDEX($C:$C,MATCH($L1222,$E:$E,0))</f>
        <v>Pro</v>
      </c>
      <c r="N1222" s="24" t="str">
        <f>INDEX($D:$D,MATCH($L1222,$E:$E,0))</f>
        <v>Monthly</v>
      </c>
      <c r="O1222" s="23" t="str">
        <f>INDEX('Step 2-12'!$W:$W,MATCH('Step 2-12'!$B1222,'Step 2-12'!$R:$R,0))</f>
        <v>Tech</v>
      </c>
      <c r="P1222" s="23" t="str">
        <f>INDEX('Step 2-12'!$Z:$Z,MATCH('Step 2-12'!$B1222,'Step 2-12'!$R:$R,0))</f>
        <v>Affiliate</v>
      </c>
      <c r="AG1222" t="s">
        <v>3014</v>
      </c>
      <c r="AH1222" t="s">
        <v>1274</v>
      </c>
      <c r="AI1222" t="s">
        <v>1275</v>
      </c>
      <c r="AJ1222" s="1">
        <v>45492</v>
      </c>
      <c r="AK1222" t="s">
        <v>86</v>
      </c>
      <c r="AL1222" t="s">
        <v>18</v>
      </c>
      <c r="AM1222">
        <v>315</v>
      </c>
      <c r="AN1222">
        <v>267.75</v>
      </c>
      <c r="AO1222" s="24" t="str">
        <f>INDEX('Step 2-12'!$Z:$Z,MATCH('Step 2-12'!$AH1222,'Step 2-12'!$R:$R,0))</f>
        <v>Email</v>
      </c>
      <c r="AP1222" s="24" t="str">
        <f>INDEX('Step 2-12'!$V:$V,MATCH('Step 2-12'!$AH1222,'Step 2-12'!$R:$R,0))</f>
        <v>Europe</v>
      </c>
      <c r="AQ1222" s="24" t="str">
        <f>INDEX('Step 2-12'!$W:$W,MATCH('Step 2-12'!$AH1222,'Step 2-12'!$R:$R,0))</f>
        <v>Tech</v>
      </c>
      <c r="AR1222" s="24" t="str">
        <f>INDEX('Step 2-12'!$X:$X,MATCH('Step 2-12'!$AH1222,'Step 2-12'!$R:$R,0))</f>
        <v>SMBs</v>
      </c>
      <c r="AS1222" s="23" t="str">
        <f>INDEX('Step 2-12'!$AA:$AA,MATCH('Step 2-12'!$AH1222,'Step 2-12'!$R:$R,0))</f>
        <v>Enterprise</v>
      </c>
      <c r="AT1222" s="23" t="str">
        <f>INDEX('Step 2-12'!$AB:$AB,MATCH('Step 2-12'!$AH1222,'Step 2-12'!$R:$R,0))</f>
        <v>Monthly</v>
      </c>
      <c r="AU1222" s="23" t="str">
        <f>INDEX($J$20:$J$1603,MATCH($AH1222,$B$20:$B$1603,0))</f>
        <v/>
      </c>
    </row>
    <row r="1223" spans="1:47" x14ac:dyDescent="0.25">
      <c r="A1223" t="s">
        <v>1371</v>
      </c>
      <c r="B1223" t="s">
        <v>1372</v>
      </c>
      <c r="C1223" t="s">
        <v>50</v>
      </c>
      <c r="D1223" t="s">
        <v>18</v>
      </c>
      <c r="E1223" s="1">
        <v>45504</v>
      </c>
      <c r="F1223" s="1">
        <v>45534</v>
      </c>
      <c r="G1223" t="s">
        <v>19</v>
      </c>
      <c r="H1223">
        <v>135</v>
      </c>
      <c r="I1223" s="23" t="str">
        <f>IF(AND(E1223&lt;=EOMONTH('Step 1'!$C$7,0),F1223&gt;='Step 1'!$C$7),"Yes","No")</f>
        <v>No</v>
      </c>
      <c r="J1223" s="23" t="str">
        <f>IF(I1223="Yes",IF(COUNTIFS($B$21:$B1223,B1223,$I$21:$I1223,"Yes")=1,"Yes",""),"")</f>
        <v/>
      </c>
      <c r="K1223" s="23" t="str">
        <f>IF(J1223="Yes",IF(COUNTIFS($B:$B,B1223,$F:$F,"&gt;="&amp;'Step 1'!$C$8)&gt;0,"Retained","Churned"),"")</f>
        <v/>
      </c>
      <c r="L1223" s="24">
        <f>_xlfn.MINIFS($E:$E,$B:$B,B1223)</f>
        <v>45504</v>
      </c>
      <c r="M1223" s="24" t="str">
        <f>INDEX($C:$C,MATCH($L1223,$E:$E,0))</f>
        <v>Pro</v>
      </c>
      <c r="N1223" s="24" t="str">
        <f>INDEX($D:$D,MATCH($L1223,$E:$E,0))</f>
        <v>Monthly</v>
      </c>
      <c r="O1223" s="23" t="str">
        <f>INDEX('Step 2-12'!$W:$W,MATCH('Step 2-12'!$B1223,'Step 2-12'!$R:$R,0))</f>
        <v>Tech</v>
      </c>
      <c r="P1223" s="23" t="str">
        <f>INDEX('Step 2-12'!$Z:$Z,MATCH('Step 2-12'!$B1223,'Step 2-12'!$R:$R,0))</f>
        <v>Paid Search</v>
      </c>
      <c r="AG1223" t="s">
        <v>3015</v>
      </c>
      <c r="AH1223" t="s">
        <v>1274</v>
      </c>
      <c r="AI1223" t="s">
        <v>1276</v>
      </c>
      <c r="AJ1223" s="1">
        <v>45523</v>
      </c>
      <c r="AK1223" t="s">
        <v>86</v>
      </c>
      <c r="AL1223" t="s">
        <v>18</v>
      </c>
      <c r="AM1223">
        <v>315</v>
      </c>
      <c r="AN1223">
        <v>267.75</v>
      </c>
      <c r="AO1223" s="24" t="str">
        <f>INDEX('Step 2-12'!$Z:$Z,MATCH('Step 2-12'!$AH1223,'Step 2-12'!$R:$R,0))</f>
        <v>Email</v>
      </c>
      <c r="AP1223" s="24" t="str">
        <f>INDEX('Step 2-12'!$V:$V,MATCH('Step 2-12'!$AH1223,'Step 2-12'!$R:$R,0))</f>
        <v>Europe</v>
      </c>
      <c r="AQ1223" s="24" t="str">
        <f>INDEX('Step 2-12'!$W:$W,MATCH('Step 2-12'!$AH1223,'Step 2-12'!$R:$R,0))</f>
        <v>Tech</v>
      </c>
      <c r="AR1223" s="24" t="str">
        <f>INDEX('Step 2-12'!$X:$X,MATCH('Step 2-12'!$AH1223,'Step 2-12'!$R:$R,0))</f>
        <v>SMBs</v>
      </c>
      <c r="AS1223" s="23" t="str">
        <f>INDEX('Step 2-12'!$AA:$AA,MATCH('Step 2-12'!$AH1223,'Step 2-12'!$R:$R,0))</f>
        <v>Enterprise</v>
      </c>
      <c r="AT1223" s="23" t="str">
        <f>INDEX('Step 2-12'!$AB:$AB,MATCH('Step 2-12'!$AH1223,'Step 2-12'!$R:$R,0))</f>
        <v>Monthly</v>
      </c>
      <c r="AU1223" s="23" t="str">
        <f>INDEX($J$20:$J$1603,MATCH($AH1223,$B$20:$B$1603,0))</f>
        <v/>
      </c>
    </row>
    <row r="1224" spans="1:47" x14ac:dyDescent="0.25">
      <c r="A1224" t="s">
        <v>1373</v>
      </c>
      <c r="B1224" t="s">
        <v>1372</v>
      </c>
      <c r="C1224" t="s">
        <v>50</v>
      </c>
      <c r="D1224" t="s">
        <v>18</v>
      </c>
      <c r="E1224" s="1">
        <v>45535</v>
      </c>
      <c r="F1224" s="1">
        <v>45565</v>
      </c>
      <c r="G1224" t="s">
        <v>19</v>
      </c>
      <c r="H1224">
        <v>135</v>
      </c>
      <c r="I1224" s="23" t="str">
        <f>IF(AND(E1224&lt;=EOMONTH('Step 1'!$C$7,0),F1224&gt;='Step 1'!$C$7),"Yes","No")</f>
        <v>No</v>
      </c>
      <c r="J1224" s="23" t="str">
        <f>IF(I1224="Yes",IF(COUNTIFS($B$21:$B1224,B1224,$I$21:$I1224,"Yes")=1,"Yes",""),"")</f>
        <v/>
      </c>
      <c r="K1224" s="23" t="str">
        <f>IF(J1224="Yes",IF(COUNTIFS($B:$B,B1224,$F:$F,"&gt;="&amp;'Step 1'!$C$8)&gt;0,"Retained","Churned"),"")</f>
        <v/>
      </c>
      <c r="L1224" s="24">
        <f>_xlfn.MINIFS($E:$E,$B:$B,B1224)</f>
        <v>45504</v>
      </c>
      <c r="M1224" s="24" t="str">
        <f>INDEX($C:$C,MATCH($L1224,$E:$E,0))</f>
        <v>Pro</v>
      </c>
      <c r="N1224" s="24" t="str">
        <f>INDEX($D:$D,MATCH($L1224,$E:$E,0))</f>
        <v>Monthly</v>
      </c>
      <c r="O1224" s="23" t="str">
        <f>INDEX('Step 2-12'!$W:$W,MATCH('Step 2-12'!$B1224,'Step 2-12'!$R:$R,0))</f>
        <v>Tech</v>
      </c>
      <c r="P1224" s="23" t="str">
        <f>INDEX('Step 2-12'!$Z:$Z,MATCH('Step 2-12'!$B1224,'Step 2-12'!$R:$R,0))</f>
        <v>Paid Search</v>
      </c>
      <c r="AG1224" t="s">
        <v>3016</v>
      </c>
      <c r="AH1224" t="s">
        <v>1274</v>
      </c>
      <c r="AI1224" t="s">
        <v>1277</v>
      </c>
      <c r="AJ1224" s="1">
        <v>45554</v>
      </c>
      <c r="AK1224" t="s">
        <v>86</v>
      </c>
      <c r="AL1224" t="s">
        <v>18</v>
      </c>
      <c r="AM1224">
        <v>315</v>
      </c>
      <c r="AN1224">
        <v>267.75</v>
      </c>
      <c r="AO1224" s="24" t="str">
        <f>INDEX('Step 2-12'!$Z:$Z,MATCH('Step 2-12'!$AH1224,'Step 2-12'!$R:$R,0))</f>
        <v>Email</v>
      </c>
      <c r="AP1224" s="24" t="str">
        <f>INDEX('Step 2-12'!$V:$V,MATCH('Step 2-12'!$AH1224,'Step 2-12'!$R:$R,0))</f>
        <v>Europe</v>
      </c>
      <c r="AQ1224" s="24" t="str">
        <f>INDEX('Step 2-12'!$W:$W,MATCH('Step 2-12'!$AH1224,'Step 2-12'!$R:$R,0))</f>
        <v>Tech</v>
      </c>
      <c r="AR1224" s="24" t="str">
        <f>INDEX('Step 2-12'!$X:$X,MATCH('Step 2-12'!$AH1224,'Step 2-12'!$R:$R,0))</f>
        <v>SMBs</v>
      </c>
      <c r="AS1224" s="23" t="str">
        <f>INDEX('Step 2-12'!$AA:$AA,MATCH('Step 2-12'!$AH1224,'Step 2-12'!$R:$R,0))</f>
        <v>Enterprise</v>
      </c>
      <c r="AT1224" s="23" t="str">
        <f>INDEX('Step 2-12'!$AB:$AB,MATCH('Step 2-12'!$AH1224,'Step 2-12'!$R:$R,0))</f>
        <v>Monthly</v>
      </c>
      <c r="AU1224" s="23" t="str">
        <f>INDEX($J$20:$J$1603,MATCH($AH1224,$B$20:$B$1603,0))</f>
        <v/>
      </c>
    </row>
    <row r="1225" spans="1:47" x14ac:dyDescent="0.25">
      <c r="A1225" t="s">
        <v>1374</v>
      </c>
      <c r="B1225" t="s">
        <v>1372</v>
      </c>
      <c r="C1225" t="s">
        <v>50</v>
      </c>
      <c r="D1225" t="s">
        <v>18</v>
      </c>
      <c r="E1225" s="1">
        <v>45566</v>
      </c>
      <c r="F1225" s="1">
        <v>45596</v>
      </c>
      <c r="G1225" t="s">
        <v>19</v>
      </c>
      <c r="H1225">
        <v>135</v>
      </c>
      <c r="I1225" s="23" t="str">
        <f>IF(AND(E1225&lt;=EOMONTH('Step 1'!$C$7,0),F1225&gt;='Step 1'!$C$7),"Yes","No")</f>
        <v>No</v>
      </c>
      <c r="J1225" s="23" t="str">
        <f>IF(I1225="Yes",IF(COUNTIFS($B$21:$B1225,B1225,$I$21:$I1225,"Yes")=1,"Yes",""),"")</f>
        <v/>
      </c>
      <c r="K1225" s="23" t="str">
        <f>IF(J1225="Yes",IF(COUNTIFS($B:$B,B1225,$F:$F,"&gt;="&amp;'Step 1'!$C$8)&gt;0,"Retained","Churned"),"")</f>
        <v/>
      </c>
      <c r="L1225" s="24">
        <f>_xlfn.MINIFS($E:$E,$B:$B,B1225)</f>
        <v>45504</v>
      </c>
      <c r="M1225" s="24" t="str">
        <f>INDEX($C:$C,MATCH($L1225,$E:$E,0))</f>
        <v>Pro</v>
      </c>
      <c r="N1225" s="24" t="str">
        <f>INDEX($D:$D,MATCH($L1225,$E:$E,0))</f>
        <v>Monthly</v>
      </c>
      <c r="O1225" s="23" t="str">
        <f>INDEX('Step 2-12'!$W:$W,MATCH('Step 2-12'!$B1225,'Step 2-12'!$R:$R,0))</f>
        <v>Tech</v>
      </c>
      <c r="P1225" s="23" t="str">
        <f>INDEX('Step 2-12'!$Z:$Z,MATCH('Step 2-12'!$B1225,'Step 2-12'!$R:$R,0))</f>
        <v>Paid Search</v>
      </c>
      <c r="AG1225" t="s">
        <v>3017</v>
      </c>
      <c r="AH1225" t="s">
        <v>1274</v>
      </c>
      <c r="AI1225" t="s">
        <v>1277</v>
      </c>
      <c r="AJ1225" s="1">
        <v>45584</v>
      </c>
      <c r="AK1225" t="s">
        <v>86</v>
      </c>
      <c r="AL1225" t="s">
        <v>18</v>
      </c>
      <c r="AM1225">
        <v>315</v>
      </c>
      <c r="AN1225">
        <v>267.75</v>
      </c>
      <c r="AO1225" s="24" t="str">
        <f>INDEX('Step 2-12'!$Z:$Z,MATCH('Step 2-12'!$AH1225,'Step 2-12'!$R:$R,0))</f>
        <v>Email</v>
      </c>
      <c r="AP1225" s="24" t="str">
        <f>INDEX('Step 2-12'!$V:$V,MATCH('Step 2-12'!$AH1225,'Step 2-12'!$R:$R,0))</f>
        <v>Europe</v>
      </c>
      <c r="AQ1225" s="24" t="str">
        <f>INDEX('Step 2-12'!$W:$W,MATCH('Step 2-12'!$AH1225,'Step 2-12'!$R:$R,0))</f>
        <v>Tech</v>
      </c>
      <c r="AR1225" s="24" t="str">
        <f>INDEX('Step 2-12'!$X:$X,MATCH('Step 2-12'!$AH1225,'Step 2-12'!$R:$R,0))</f>
        <v>SMBs</v>
      </c>
      <c r="AS1225" s="23" t="str">
        <f>INDEX('Step 2-12'!$AA:$AA,MATCH('Step 2-12'!$AH1225,'Step 2-12'!$R:$R,0))</f>
        <v>Enterprise</v>
      </c>
      <c r="AT1225" s="23" t="str">
        <f>INDEX('Step 2-12'!$AB:$AB,MATCH('Step 2-12'!$AH1225,'Step 2-12'!$R:$R,0))</f>
        <v>Monthly</v>
      </c>
      <c r="AU1225" s="23" t="str">
        <f>INDEX($J$20:$J$1603,MATCH($AH1225,$B$20:$B$1603,0))</f>
        <v/>
      </c>
    </row>
    <row r="1226" spans="1:47" x14ac:dyDescent="0.25">
      <c r="A1226" t="s">
        <v>1375</v>
      </c>
      <c r="B1226" t="s">
        <v>1372</v>
      </c>
      <c r="C1226" t="s">
        <v>50</v>
      </c>
      <c r="D1226" t="s">
        <v>18</v>
      </c>
      <c r="E1226" s="1">
        <v>45597</v>
      </c>
      <c r="F1226" s="1">
        <v>45627</v>
      </c>
      <c r="G1226" t="s">
        <v>19</v>
      </c>
      <c r="H1226">
        <v>135</v>
      </c>
      <c r="I1226" s="23" t="str">
        <f>IF(AND(E1226&lt;=EOMONTH('Step 1'!$C$7,0),F1226&gt;='Step 1'!$C$7),"Yes","No")</f>
        <v>No</v>
      </c>
      <c r="J1226" s="23" t="str">
        <f>IF(I1226="Yes",IF(COUNTIFS($B$21:$B1226,B1226,$I$21:$I1226,"Yes")=1,"Yes",""),"")</f>
        <v/>
      </c>
      <c r="K1226" s="23" t="str">
        <f>IF(J1226="Yes",IF(COUNTIFS($B:$B,B1226,$F:$F,"&gt;="&amp;'Step 1'!$C$8)&gt;0,"Retained","Churned"),"")</f>
        <v/>
      </c>
      <c r="L1226" s="24">
        <f>_xlfn.MINIFS($E:$E,$B:$B,B1226)</f>
        <v>45504</v>
      </c>
      <c r="M1226" s="24" t="str">
        <f>INDEX($C:$C,MATCH($L1226,$E:$E,0))</f>
        <v>Pro</v>
      </c>
      <c r="N1226" s="24" t="str">
        <f>INDEX($D:$D,MATCH($L1226,$E:$E,0))</f>
        <v>Monthly</v>
      </c>
      <c r="O1226" s="23" t="str">
        <f>INDEX('Step 2-12'!$W:$W,MATCH('Step 2-12'!$B1226,'Step 2-12'!$R:$R,0))</f>
        <v>Tech</v>
      </c>
      <c r="P1226" s="23" t="str">
        <f>INDEX('Step 2-12'!$Z:$Z,MATCH('Step 2-12'!$B1226,'Step 2-12'!$R:$R,0))</f>
        <v>Paid Search</v>
      </c>
      <c r="AG1226" t="s">
        <v>3018</v>
      </c>
      <c r="AH1226" t="s">
        <v>1274</v>
      </c>
      <c r="AI1226" t="s">
        <v>1278</v>
      </c>
      <c r="AJ1226" s="1">
        <v>45585</v>
      </c>
      <c r="AK1226" t="s">
        <v>50</v>
      </c>
      <c r="AL1226" t="s">
        <v>18</v>
      </c>
      <c r="AM1226">
        <v>135</v>
      </c>
      <c r="AN1226">
        <v>110.7</v>
      </c>
      <c r="AO1226" s="24" t="str">
        <f>INDEX('Step 2-12'!$Z:$Z,MATCH('Step 2-12'!$AH1226,'Step 2-12'!$R:$R,0))</f>
        <v>Email</v>
      </c>
      <c r="AP1226" s="24" t="str">
        <f>INDEX('Step 2-12'!$V:$V,MATCH('Step 2-12'!$AH1226,'Step 2-12'!$R:$R,0))</f>
        <v>Europe</v>
      </c>
      <c r="AQ1226" s="24" t="str">
        <f>INDEX('Step 2-12'!$W:$W,MATCH('Step 2-12'!$AH1226,'Step 2-12'!$R:$R,0))</f>
        <v>Tech</v>
      </c>
      <c r="AR1226" s="24" t="str">
        <f>INDEX('Step 2-12'!$X:$X,MATCH('Step 2-12'!$AH1226,'Step 2-12'!$R:$R,0))</f>
        <v>SMBs</v>
      </c>
      <c r="AS1226" s="23" t="str">
        <f>INDEX('Step 2-12'!$AA:$AA,MATCH('Step 2-12'!$AH1226,'Step 2-12'!$R:$R,0))</f>
        <v>Enterprise</v>
      </c>
      <c r="AT1226" s="23" t="str">
        <f>INDEX('Step 2-12'!$AB:$AB,MATCH('Step 2-12'!$AH1226,'Step 2-12'!$R:$R,0))</f>
        <v>Monthly</v>
      </c>
      <c r="AU1226" s="23" t="str">
        <f>INDEX($J$20:$J$1603,MATCH($AH1226,$B$20:$B$1603,0))</f>
        <v/>
      </c>
    </row>
    <row r="1227" spans="1:47" x14ac:dyDescent="0.25">
      <c r="A1227" t="s">
        <v>1376</v>
      </c>
      <c r="B1227" t="s">
        <v>1372</v>
      </c>
      <c r="C1227" t="s">
        <v>50</v>
      </c>
      <c r="D1227" t="s">
        <v>18</v>
      </c>
      <c r="E1227" s="1">
        <v>45628</v>
      </c>
      <c r="F1227" s="1">
        <v>45658</v>
      </c>
      <c r="G1227" t="s">
        <v>19</v>
      </c>
      <c r="H1227">
        <v>135</v>
      </c>
      <c r="I1227" s="23" t="str">
        <f>IF(AND(E1227&lt;=EOMONTH('Step 1'!$C$7,0),F1227&gt;='Step 1'!$C$7),"Yes","No")</f>
        <v>No</v>
      </c>
      <c r="J1227" s="23" t="str">
        <f>IF(I1227="Yes",IF(COUNTIFS($B$21:$B1227,B1227,$I$21:$I1227,"Yes")=1,"Yes",""),"")</f>
        <v/>
      </c>
      <c r="K1227" s="23" t="str">
        <f>IF(J1227="Yes",IF(COUNTIFS($B:$B,B1227,$F:$F,"&gt;="&amp;'Step 1'!$C$8)&gt;0,"Retained","Churned"),"")</f>
        <v/>
      </c>
      <c r="L1227" s="24">
        <f>_xlfn.MINIFS($E:$E,$B:$B,B1227)</f>
        <v>45504</v>
      </c>
      <c r="M1227" s="24" t="str">
        <f>INDEX($C:$C,MATCH($L1227,$E:$E,0))</f>
        <v>Pro</v>
      </c>
      <c r="N1227" s="24" t="str">
        <f>INDEX($D:$D,MATCH($L1227,$E:$E,0))</f>
        <v>Monthly</v>
      </c>
      <c r="O1227" s="23" t="str">
        <f>INDEX('Step 2-12'!$W:$W,MATCH('Step 2-12'!$B1227,'Step 2-12'!$R:$R,0))</f>
        <v>Tech</v>
      </c>
      <c r="P1227" s="23" t="str">
        <f>INDEX('Step 2-12'!$Z:$Z,MATCH('Step 2-12'!$B1227,'Step 2-12'!$R:$R,0))</f>
        <v>Paid Search</v>
      </c>
      <c r="AG1227" t="s">
        <v>3019</v>
      </c>
      <c r="AH1227" t="s">
        <v>1274</v>
      </c>
      <c r="AI1227" t="s">
        <v>1279</v>
      </c>
      <c r="AJ1227" s="1">
        <v>45616</v>
      </c>
      <c r="AK1227" t="s">
        <v>50</v>
      </c>
      <c r="AL1227" t="s">
        <v>18</v>
      </c>
      <c r="AM1227">
        <v>135</v>
      </c>
      <c r="AN1227">
        <v>110.7</v>
      </c>
      <c r="AO1227" s="24" t="str">
        <f>INDEX('Step 2-12'!$Z:$Z,MATCH('Step 2-12'!$AH1227,'Step 2-12'!$R:$R,0))</f>
        <v>Email</v>
      </c>
      <c r="AP1227" s="24" t="str">
        <f>INDEX('Step 2-12'!$V:$V,MATCH('Step 2-12'!$AH1227,'Step 2-12'!$R:$R,0))</f>
        <v>Europe</v>
      </c>
      <c r="AQ1227" s="24" t="str">
        <f>INDEX('Step 2-12'!$W:$W,MATCH('Step 2-12'!$AH1227,'Step 2-12'!$R:$R,0))</f>
        <v>Tech</v>
      </c>
      <c r="AR1227" s="24" t="str">
        <f>INDEX('Step 2-12'!$X:$X,MATCH('Step 2-12'!$AH1227,'Step 2-12'!$R:$R,0))</f>
        <v>SMBs</v>
      </c>
      <c r="AS1227" s="23" t="str">
        <f>INDEX('Step 2-12'!$AA:$AA,MATCH('Step 2-12'!$AH1227,'Step 2-12'!$R:$R,0))</f>
        <v>Enterprise</v>
      </c>
      <c r="AT1227" s="23" t="str">
        <f>INDEX('Step 2-12'!$AB:$AB,MATCH('Step 2-12'!$AH1227,'Step 2-12'!$R:$R,0))</f>
        <v>Monthly</v>
      </c>
      <c r="AU1227" s="23" t="str">
        <f>INDEX($J$20:$J$1603,MATCH($AH1227,$B$20:$B$1603,0))</f>
        <v/>
      </c>
    </row>
    <row r="1228" spans="1:47" x14ac:dyDescent="0.25">
      <c r="A1228" t="s">
        <v>1377</v>
      </c>
      <c r="B1228" t="s">
        <v>1378</v>
      </c>
      <c r="C1228" t="s">
        <v>50</v>
      </c>
      <c r="D1228" t="s">
        <v>18</v>
      </c>
      <c r="E1228" s="1">
        <v>45571</v>
      </c>
      <c r="F1228" s="1">
        <v>45601</v>
      </c>
      <c r="G1228" t="s">
        <v>19</v>
      </c>
      <c r="H1228">
        <v>135</v>
      </c>
      <c r="I1228" s="23" t="str">
        <f>IF(AND(E1228&lt;=EOMONTH('Step 1'!$C$7,0),F1228&gt;='Step 1'!$C$7),"Yes","No")</f>
        <v>No</v>
      </c>
      <c r="J1228" s="23" t="str">
        <f>IF(I1228="Yes",IF(COUNTIFS($B$21:$B1228,B1228,$I$21:$I1228,"Yes")=1,"Yes",""),"")</f>
        <v/>
      </c>
      <c r="K1228" s="23" t="str">
        <f>IF(J1228="Yes",IF(COUNTIFS($B:$B,B1228,$F:$F,"&gt;="&amp;'Step 1'!$C$8)&gt;0,"Retained","Churned"),"")</f>
        <v/>
      </c>
      <c r="L1228" s="24">
        <f>_xlfn.MINIFS($E:$E,$B:$B,B1228)</f>
        <v>45571</v>
      </c>
      <c r="M1228" s="24" t="str">
        <f>INDEX($C:$C,MATCH($L1228,$E:$E,0))</f>
        <v>Basic</v>
      </c>
      <c r="N1228" s="24" t="str">
        <f>INDEX($D:$D,MATCH($L1228,$E:$E,0))</f>
        <v>Monthly</v>
      </c>
      <c r="O1228" s="23" t="str">
        <f>INDEX('Step 2-12'!$W:$W,MATCH('Step 2-12'!$B1228,'Step 2-12'!$R:$R,0))</f>
        <v>Retail</v>
      </c>
      <c r="P1228" s="23" t="str">
        <f>INDEX('Step 2-12'!$Z:$Z,MATCH('Step 2-12'!$B1228,'Step 2-12'!$R:$R,0))</f>
        <v>Paid Search</v>
      </c>
      <c r="AG1228" t="s">
        <v>3020</v>
      </c>
      <c r="AH1228" t="s">
        <v>1274</v>
      </c>
      <c r="AI1228" t="s">
        <v>1279</v>
      </c>
      <c r="AJ1228" s="1">
        <v>45646</v>
      </c>
      <c r="AK1228" t="s">
        <v>50</v>
      </c>
      <c r="AL1228" t="s">
        <v>18</v>
      </c>
      <c r="AM1228">
        <v>135</v>
      </c>
      <c r="AN1228">
        <v>110.7</v>
      </c>
      <c r="AO1228" s="24" t="str">
        <f>INDEX('Step 2-12'!$Z:$Z,MATCH('Step 2-12'!$AH1228,'Step 2-12'!$R:$R,0))</f>
        <v>Email</v>
      </c>
      <c r="AP1228" s="24" t="str">
        <f>INDEX('Step 2-12'!$V:$V,MATCH('Step 2-12'!$AH1228,'Step 2-12'!$R:$R,0))</f>
        <v>Europe</v>
      </c>
      <c r="AQ1228" s="24" t="str">
        <f>INDEX('Step 2-12'!$W:$W,MATCH('Step 2-12'!$AH1228,'Step 2-12'!$R:$R,0))</f>
        <v>Tech</v>
      </c>
      <c r="AR1228" s="24" t="str">
        <f>INDEX('Step 2-12'!$X:$X,MATCH('Step 2-12'!$AH1228,'Step 2-12'!$R:$R,0))</f>
        <v>SMBs</v>
      </c>
      <c r="AS1228" s="23" t="str">
        <f>INDEX('Step 2-12'!$AA:$AA,MATCH('Step 2-12'!$AH1228,'Step 2-12'!$R:$R,0))</f>
        <v>Enterprise</v>
      </c>
      <c r="AT1228" s="23" t="str">
        <f>INDEX('Step 2-12'!$AB:$AB,MATCH('Step 2-12'!$AH1228,'Step 2-12'!$R:$R,0))</f>
        <v>Monthly</v>
      </c>
      <c r="AU1228" s="23" t="str">
        <f>INDEX($J$20:$J$1603,MATCH($AH1228,$B$20:$B$1603,0))</f>
        <v/>
      </c>
    </row>
    <row r="1229" spans="1:47" x14ac:dyDescent="0.25">
      <c r="A1229" t="s">
        <v>1379</v>
      </c>
      <c r="B1229" t="s">
        <v>1378</v>
      </c>
      <c r="C1229" t="s">
        <v>50</v>
      </c>
      <c r="D1229" t="s">
        <v>18</v>
      </c>
      <c r="E1229" s="1">
        <v>45602</v>
      </c>
      <c r="F1229" s="1">
        <v>45632</v>
      </c>
      <c r="G1229" t="s">
        <v>19</v>
      </c>
      <c r="H1229">
        <v>135</v>
      </c>
      <c r="I1229" s="23" t="str">
        <f>IF(AND(E1229&lt;=EOMONTH('Step 1'!$C$7,0),F1229&gt;='Step 1'!$C$7),"Yes","No")</f>
        <v>No</v>
      </c>
      <c r="J1229" s="23" t="str">
        <f>IF(I1229="Yes",IF(COUNTIFS($B$21:$B1229,B1229,$I$21:$I1229,"Yes")=1,"Yes",""),"")</f>
        <v/>
      </c>
      <c r="K1229" s="23" t="str">
        <f>IF(J1229="Yes",IF(COUNTIFS($B:$B,B1229,$F:$F,"&gt;="&amp;'Step 1'!$C$8)&gt;0,"Retained","Churned"),"")</f>
        <v/>
      </c>
      <c r="L1229" s="24">
        <f>_xlfn.MINIFS($E:$E,$B:$B,B1229)</f>
        <v>45571</v>
      </c>
      <c r="M1229" s="24" t="str">
        <f>INDEX($C:$C,MATCH($L1229,$E:$E,0))</f>
        <v>Basic</v>
      </c>
      <c r="N1229" s="24" t="str">
        <f>INDEX($D:$D,MATCH($L1229,$E:$E,0))</f>
        <v>Monthly</v>
      </c>
      <c r="O1229" s="23" t="str">
        <f>INDEX('Step 2-12'!$W:$W,MATCH('Step 2-12'!$B1229,'Step 2-12'!$R:$R,0))</f>
        <v>Retail</v>
      </c>
      <c r="P1229" s="23" t="str">
        <f>INDEX('Step 2-12'!$Z:$Z,MATCH('Step 2-12'!$B1229,'Step 2-12'!$R:$R,0))</f>
        <v>Paid Search</v>
      </c>
      <c r="AG1229" t="s">
        <v>3021</v>
      </c>
      <c r="AH1229" t="s">
        <v>1274</v>
      </c>
      <c r="AI1229" t="s">
        <v>1280</v>
      </c>
      <c r="AJ1229" s="1">
        <v>45647</v>
      </c>
      <c r="AK1229" t="s">
        <v>50</v>
      </c>
      <c r="AL1229" t="s">
        <v>18</v>
      </c>
      <c r="AM1229">
        <v>135</v>
      </c>
      <c r="AN1229">
        <v>110.7</v>
      </c>
      <c r="AO1229" s="24" t="str">
        <f>INDEX('Step 2-12'!$Z:$Z,MATCH('Step 2-12'!$AH1229,'Step 2-12'!$R:$R,0))</f>
        <v>Email</v>
      </c>
      <c r="AP1229" s="24" t="str">
        <f>INDEX('Step 2-12'!$V:$V,MATCH('Step 2-12'!$AH1229,'Step 2-12'!$R:$R,0))</f>
        <v>Europe</v>
      </c>
      <c r="AQ1229" s="24" t="str">
        <f>INDEX('Step 2-12'!$W:$W,MATCH('Step 2-12'!$AH1229,'Step 2-12'!$R:$R,0))</f>
        <v>Tech</v>
      </c>
      <c r="AR1229" s="24" t="str">
        <f>INDEX('Step 2-12'!$X:$X,MATCH('Step 2-12'!$AH1229,'Step 2-12'!$R:$R,0))</f>
        <v>SMBs</v>
      </c>
      <c r="AS1229" s="23" t="str">
        <f>INDEX('Step 2-12'!$AA:$AA,MATCH('Step 2-12'!$AH1229,'Step 2-12'!$R:$R,0))</f>
        <v>Enterprise</v>
      </c>
      <c r="AT1229" s="23" t="str">
        <f>INDEX('Step 2-12'!$AB:$AB,MATCH('Step 2-12'!$AH1229,'Step 2-12'!$R:$R,0))</f>
        <v>Monthly</v>
      </c>
      <c r="AU1229" s="23" t="str">
        <f>INDEX($J$20:$J$1603,MATCH($AH1229,$B$20:$B$1603,0))</f>
        <v/>
      </c>
    </row>
    <row r="1230" spans="1:47" x14ac:dyDescent="0.25">
      <c r="A1230" t="s">
        <v>1380</v>
      </c>
      <c r="B1230" t="s">
        <v>1378</v>
      </c>
      <c r="C1230" t="s">
        <v>50</v>
      </c>
      <c r="D1230" t="s">
        <v>18</v>
      </c>
      <c r="E1230" s="1">
        <v>45633</v>
      </c>
      <c r="F1230" s="1">
        <v>45658</v>
      </c>
      <c r="G1230" t="s">
        <v>19</v>
      </c>
      <c r="H1230">
        <v>135</v>
      </c>
      <c r="I1230" s="23" t="str">
        <f>IF(AND(E1230&lt;=EOMONTH('Step 1'!$C$7,0),F1230&gt;='Step 1'!$C$7),"Yes","No")</f>
        <v>No</v>
      </c>
      <c r="J1230" s="23" t="str">
        <f>IF(I1230="Yes",IF(COUNTIFS($B$21:$B1230,B1230,$I$21:$I1230,"Yes")=1,"Yes",""),"")</f>
        <v/>
      </c>
      <c r="K1230" s="23" t="str">
        <f>IF(J1230="Yes",IF(COUNTIFS($B:$B,B1230,$F:$F,"&gt;="&amp;'Step 1'!$C$8)&gt;0,"Retained","Churned"),"")</f>
        <v/>
      </c>
      <c r="L1230" s="24">
        <f>_xlfn.MINIFS($E:$E,$B:$B,B1230)</f>
        <v>45571</v>
      </c>
      <c r="M1230" s="24" t="str">
        <f>INDEX($C:$C,MATCH($L1230,$E:$E,0))</f>
        <v>Basic</v>
      </c>
      <c r="N1230" s="24" t="str">
        <f>INDEX($D:$D,MATCH($L1230,$E:$E,0))</f>
        <v>Monthly</v>
      </c>
      <c r="O1230" s="23" t="str">
        <f>INDEX('Step 2-12'!$W:$W,MATCH('Step 2-12'!$B1230,'Step 2-12'!$R:$R,0))</f>
        <v>Retail</v>
      </c>
      <c r="P1230" s="23" t="str">
        <f>INDEX('Step 2-12'!$Z:$Z,MATCH('Step 2-12'!$B1230,'Step 2-12'!$R:$R,0))</f>
        <v>Paid Search</v>
      </c>
      <c r="AG1230" t="s">
        <v>3022</v>
      </c>
      <c r="AH1230" t="s">
        <v>578</v>
      </c>
      <c r="AI1230" t="s">
        <v>577</v>
      </c>
      <c r="AJ1230" s="1">
        <v>45541</v>
      </c>
      <c r="AK1230" t="s">
        <v>17</v>
      </c>
      <c r="AL1230" t="s">
        <v>51</v>
      </c>
      <c r="AM1230">
        <v>600</v>
      </c>
      <c r="AN1230">
        <v>480</v>
      </c>
      <c r="AO1230" s="24" t="str">
        <f>INDEX('Step 2-12'!$Z:$Z,MATCH('Step 2-12'!$AH1230,'Step 2-12'!$R:$R,0))</f>
        <v>Social Media</v>
      </c>
      <c r="AP1230" s="24" t="str">
        <f>INDEX('Step 2-12'!$V:$V,MATCH('Step 2-12'!$AH1230,'Step 2-12'!$R:$R,0))</f>
        <v>North America</v>
      </c>
      <c r="AQ1230" s="24" t="str">
        <f>INDEX('Step 2-12'!$W:$W,MATCH('Step 2-12'!$AH1230,'Step 2-12'!$R:$R,0))</f>
        <v>Education</v>
      </c>
      <c r="AR1230" s="24" t="str">
        <f>INDEX('Step 2-12'!$X:$X,MATCH('Step 2-12'!$AH1230,'Step 2-12'!$R:$R,0))</f>
        <v>SMBs</v>
      </c>
      <c r="AS1230" s="23" t="str">
        <f>INDEX('Step 2-12'!$AA:$AA,MATCH('Step 2-12'!$AH1230,'Step 2-12'!$R:$R,0))</f>
        <v>Basic</v>
      </c>
      <c r="AT1230" s="23" t="str">
        <f>INDEX('Step 2-12'!$AB:$AB,MATCH('Step 2-12'!$AH1230,'Step 2-12'!$R:$R,0))</f>
        <v>Monthly</v>
      </c>
      <c r="AU1230" s="23" t="str">
        <f>INDEX($J$20:$J$1603,MATCH($AH1230,$B$20:$B$1603,0))</f>
        <v/>
      </c>
    </row>
    <row r="1231" spans="1:47" x14ac:dyDescent="0.25">
      <c r="A1231" t="s">
        <v>1381</v>
      </c>
      <c r="B1231" t="s">
        <v>1382</v>
      </c>
      <c r="C1231" t="s">
        <v>17</v>
      </c>
      <c r="D1231" t="s">
        <v>51</v>
      </c>
      <c r="E1231" s="1">
        <v>45302</v>
      </c>
      <c r="F1231" s="1">
        <v>45658</v>
      </c>
      <c r="G1231" t="s">
        <v>19</v>
      </c>
      <c r="H1231">
        <v>50</v>
      </c>
      <c r="I1231" s="23" t="str">
        <f>IF(AND(E1231&lt;=EOMONTH('Step 1'!$C$7,0),F1231&gt;='Step 1'!$C$7),"Yes","No")</f>
        <v>No</v>
      </c>
      <c r="J1231" s="23" t="str">
        <f>IF(I1231="Yes",IF(COUNTIFS($B$21:$B1231,B1231,$I$21:$I1231,"Yes")=1,"Yes",""),"")</f>
        <v/>
      </c>
      <c r="K1231" s="23" t="str">
        <f>IF(J1231="Yes",IF(COUNTIFS($B:$B,B1231,$F:$F,"&gt;="&amp;'Step 1'!$C$8)&gt;0,"Retained","Churned"),"")</f>
        <v/>
      </c>
      <c r="L1231" s="24">
        <f>_xlfn.MINIFS($E:$E,$B:$B,B1231)</f>
        <v>45302</v>
      </c>
      <c r="M1231" s="24" t="str">
        <f>INDEX($C:$C,MATCH($L1231,$E:$E,0))</f>
        <v>Pro</v>
      </c>
      <c r="N1231" s="24" t="str">
        <f>INDEX($D:$D,MATCH($L1231,$E:$E,0))</f>
        <v>Monthly</v>
      </c>
      <c r="O1231" s="23" t="str">
        <f>INDEX('Step 2-12'!$W:$W,MATCH('Step 2-12'!$B1231,'Step 2-12'!$R:$R,0))</f>
        <v>Retail</v>
      </c>
      <c r="P1231" s="23" t="str">
        <f>INDEX('Step 2-12'!$Z:$Z,MATCH('Step 2-12'!$B1231,'Step 2-12'!$R:$R,0))</f>
        <v>Paid Search</v>
      </c>
      <c r="AG1231" t="s">
        <v>3023</v>
      </c>
      <c r="AH1231" t="s">
        <v>1636</v>
      </c>
      <c r="AI1231" t="s">
        <v>1635</v>
      </c>
      <c r="AJ1231" s="1">
        <v>44604</v>
      </c>
      <c r="AK1231" t="s">
        <v>17</v>
      </c>
      <c r="AL1231" t="s">
        <v>18</v>
      </c>
      <c r="AM1231">
        <v>75</v>
      </c>
      <c r="AN1231">
        <v>60</v>
      </c>
      <c r="AO1231" s="24" t="str">
        <f>INDEX('Step 2-12'!$Z:$Z,MATCH('Step 2-12'!$AH1231,'Step 2-12'!$R:$R,0))</f>
        <v>Social Media</v>
      </c>
      <c r="AP1231" s="24" t="str">
        <f>INDEX('Step 2-12'!$V:$V,MATCH('Step 2-12'!$AH1231,'Step 2-12'!$R:$R,0))</f>
        <v>North America</v>
      </c>
      <c r="AQ1231" s="24" t="str">
        <f>INDEX('Step 2-12'!$W:$W,MATCH('Step 2-12'!$AH1231,'Step 2-12'!$R:$R,0))</f>
        <v>Healthcare</v>
      </c>
      <c r="AR1231" s="24" t="str">
        <f>INDEX('Step 2-12'!$X:$X,MATCH('Step 2-12'!$AH1231,'Step 2-12'!$R:$R,0))</f>
        <v>SMBs</v>
      </c>
      <c r="AS1231" s="23" t="str">
        <f>INDEX('Step 2-12'!$AA:$AA,MATCH('Step 2-12'!$AH1231,'Step 2-12'!$R:$R,0))</f>
        <v>Basic</v>
      </c>
      <c r="AT1231" s="23" t="str">
        <f>INDEX('Step 2-12'!$AB:$AB,MATCH('Step 2-12'!$AH1231,'Step 2-12'!$R:$R,0))</f>
        <v>Monthly</v>
      </c>
      <c r="AU1231" s="23" t="str">
        <f>INDEX($J$20:$J$1603,MATCH($AH1231,$B$20:$B$1603,0))</f>
        <v/>
      </c>
    </row>
    <row r="1232" spans="1:47" x14ac:dyDescent="0.25">
      <c r="A1232" t="s">
        <v>1383</v>
      </c>
      <c r="B1232" t="s">
        <v>1384</v>
      </c>
      <c r="C1232" t="s">
        <v>17</v>
      </c>
      <c r="D1232" t="s">
        <v>51</v>
      </c>
      <c r="E1232" s="1">
        <v>45380</v>
      </c>
      <c r="F1232" s="1">
        <v>45658</v>
      </c>
      <c r="G1232" t="s">
        <v>19</v>
      </c>
      <c r="H1232">
        <v>50</v>
      </c>
      <c r="I1232" s="23" t="str">
        <f>IF(AND(E1232&lt;=EOMONTH('Step 1'!$C$7,0),F1232&gt;='Step 1'!$C$7),"Yes","No")</f>
        <v>No</v>
      </c>
      <c r="J1232" s="23" t="str">
        <f>IF(I1232="Yes",IF(COUNTIFS($B$21:$B1232,B1232,$I$21:$I1232,"Yes")=1,"Yes",""),"")</f>
        <v/>
      </c>
      <c r="K1232" s="23" t="str">
        <f>IF(J1232="Yes",IF(COUNTIFS($B:$B,B1232,$F:$F,"&gt;="&amp;'Step 1'!$C$8)&gt;0,"Retained","Churned"),"")</f>
        <v/>
      </c>
      <c r="L1232" s="24">
        <f>_xlfn.MINIFS($E:$E,$B:$B,B1232)</f>
        <v>45380</v>
      </c>
      <c r="M1232" s="24" t="str">
        <f>INDEX($C:$C,MATCH($L1232,$E:$E,0))</f>
        <v>Basic</v>
      </c>
      <c r="N1232" s="24" t="str">
        <f>INDEX($D:$D,MATCH($L1232,$E:$E,0))</f>
        <v>Monthly</v>
      </c>
      <c r="O1232" s="23" t="str">
        <f>INDEX('Step 2-12'!$W:$W,MATCH('Step 2-12'!$B1232,'Step 2-12'!$R:$R,0))</f>
        <v>Tech</v>
      </c>
      <c r="P1232" s="23" t="str">
        <f>INDEX('Step 2-12'!$Z:$Z,MATCH('Step 2-12'!$B1232,'Step 2-12'!$R:$R,0))</f>
        <v>Social Media</v>
      </c>
      <c r="AG1232" t="s">
        <v>3024</v>
      </c>
      <c r="AH1232" t="s">
        <v>1636</v>
      </c>
      <c r="AI1232" t="s">
        <v>1635</v>
      </c>
      <c r="AJ1232" s="1">
        <v>44632</v>
      </c>
      <c r="AK1232" t="s">
        <v>17</v>
      </c>
      <c r="AL1232" t="s">
        <v>18</v>
      </c>
      <c r="AM1232">
        <v>75</v>
      </c>
      <c r="AN1232">
        <v>60</v>
      </c>
      <c r="AO1232" s="24" t="str">
        <f>INDEX('Step 2-12'!$Z:$Z,MATCH('Step 2-12'!$AH1232,'Step 2-12'!$R:$R,0))</f>
        <v>Social Media</v>
      </c>
      <c r="AP1232" s="24" t="str">
        <f>INDEX('Step 2-12'!$V:$V,MATCH('Step 2-12'!$AH1232,'Step 2-12'!$R:$R,0))</f>
        <v>North America</v>
      </c>
      <c r="AQ1232" s="24" t="str">
        <f>INDEX('Step 2-12'!$W:$W,MATCH('Step 2-12'!$AH1232,'Step 2-12'!$R:$R,0))</f>
        <v>Healthcare</v>
      </c>
      <c r="AR1232" s="24" t="str">
        <f>INDEX('Step 2-12'!$X:$X,MATCH('Step 2-12'!$AH1232,'Step 2-12'!$R:$R,0))</f>
        <v>SMBs</v>
      </c>
      <c r="AS1232" s="23" t="str">
        <f>INDEX('Step 2-12'!$AA:$AA,MATCH('Step 2-12'!$AH1232,'Step 2-12'!$R:$R,0))</f>
        <v>Basic</v>
      </c>
      <c r="AT1232" s="23" t="str">
        <f>INDEX('Step 2-12'!$AB:$AB,MATCH('Step 2-12'!$AH1232,'Step 2-12'!$R:$R,0))</f>
        <v>Monthly</v>
      </c>
      <c r="AU1232" s="23" t="str">
        <f>INDEX($J$20:$J$1603,MATCH($AH1232,$B$20:$B$1603,0))</f>
        <v/>
      </c>
    </row>
    <row r="1233" spans="1:47" x14ac:dyDescent="0.25">
      <c r="A1233" t="s">
        <v>1385</v>
      </c>
      <c r="B1233" t="s">
        <v>1386</v>
      </c>
      <c r="C1233" t="s">
        <v>17</v>
      </c>
      <c r="D1233" t="s">
        <v>51</v>
      </c>
      <c r="E1233" s="1">
        <v>45182</v>
      </c>
      <c r="F1233" s="1">
        <v>45517</v>
      </c>
      <c r="G1233" t="s">
        <v>47</v>
      </c>
      <c r="H1233">
        <v>50</v>
      </c>
      <c r="I1233" s="23" t="str">
        <f>IF(AND(E1233&lt;=EOMONTH('Step 1'!$C$7,0),F1233&gt;='Step 1'!$C$7),"Yes","No")</f>
        <v>No</v>
      </c>
      <c r="J1233" s="23" t="str">
        <f>IF(I1233="Yes",IF(COUNTIFS($B$21:$B1233,B1233,$I$21:$I1233,"Yes")=1,"Yes",""),"")</f>
        <v/>
      </c>
      <c r="K1233" s="23" t="str">
        <f>IF(J1233="Yes",IF(COUNTIFS($B:$B,B1233,$F:$F,"&gt;="&amp;'Step 1'!$C$8)&gt;0,"Retained","Churned"),"")</f>
        <v/>
      </c>
      <c r="L1233" s="24">
        <f>_xlfn.MINIFS($E:$E,$B:$B,B1233)</f>
        <v>45182</v>
      </c>
      <c r="M1233" s="24" t="str">
        <f>INDEX($C:$C,MATCH($L1233,$E:$E,0))</f>
        <v>Basic</v>
      </c>
      <c r="N1233" s="24" t="str">
        <f>INDEX($D:$D,MATCH($L1233,$E:$E,0))</f>
        <v>Annual</v>
      </c>
      <c r="O1233" s="23" t="str">
        <f>INDEX('Step 2-12'!$W:$W,MATCH('Step 2-12'!$B1233,'Step 2-12'!$R:$R,0))</f>
        <v>Tech</v>
      </c>
      <c r="P1233" s="23" t="str">
        <f>INDEX('Step 2-12'!$Z:$Z,MATCH('Step 2-12'!$B1233,'Step 2-12'!$R:$R,0))</f>
        <v>Paid Search</v>
      </c>
      <c r="AG1233" t="s">
        <v>3025</v>
      </c>
      <c r="AH1233" t="s">
        <v>1636</v>
      </c>
      <c r="AI1233" t="s">
        <v>1637</v>
      </c>
      <c r="AJ1233" s="1">
        <v>44635</v>
      </c>
      <c r="AK1233" t="s">
        <v>17</v>
      </c>
      <c r="AL1233" t="s">
        <v>18</v>
      </c>
      <c r="AM1233">
        <v>75</v>
      </c>
      <c r="AN1233">
        <v>60</v>
      </c>
      <c r="AO1233" s="24" t="str">
        <f>INDEX('Step 2-12'!$Z:$Z,MATCH('Step 2-12'!$AH1233,'Step 2-12'!$R:$R,0))</f>
        <v>Social Media</v>
      </c>
      <c r="AP1233" s="24" t="str">
        <f>INDEX('Step 2-12'!$V:$V,MATCH('Step 2-12'!$AH1233,'Step 2-12'!$R:$R,0))</f>
        <v>North America</v>
      </c>
      <c r="AQ1233" s="24" t="str">
        <f>INDEX('Step 2-12'!$W:$W,MATCH('Step 2-12'!$AH1233,'Step 2-12'!$R:$R,0))</f>
        <v>Healthcare</v>
      </c>
      <c r="AR1233" s="24" t="str">
        <f>INDEX('Step 2-12'!$X:$X,MATCH('Step 2-12'!$AH1233,'Step 2-12'!$R:$R,0))</f>
        <v>SMBs</v>
      </c>
      <c r="AS1233" s="23" t="str">
        <f>INDEX('Step 2-12'!$AA:$AA,MATCH('Step 2-12'!$AH1233,'Step 2-12'!$R:$R,0))</f>
        <v>Basic</v>
      </c>
      <c r="AT1233" s="23" t="str">
        <f>INDEX('Step 2-12'!$AB:$AB,MATCH('Step 2-12'!$AH1233,'Step 2-12'!$R:$R,0))</f>
        <v>Monthly</v>
      </c>
      <c r="AU1233" s="23" t="str">
        <f>INDEX($J$20:$J$1603,MATCH($AH1233,$B$20:$B$1603,0))</f>
        <v/>
      </c>
    </row>
    <row r="1234" spans="1:47" x14ac:dyDescent="0.25">
      <c r="A1234" t="s">
        <v>1387</v>
      </c>
      <c r="B1234" t="s">
        <v>1388</v>
      </c>
      <c r="C1234" t="s">
        <v>17</v>
      </c>
      <c r="D1234" t="s">
        <v>18</v>
      </c>
      <c r="E1234" s="1">
        <v>44671</v>
      </c>
      <c r="F1234" s="1">
        <v>44701</v>
      </c>
      <c r="G1234" t="s">
        <v>19</v>
      </c>
      <c r="H1234">
        <v>75</v>
      </c>
      <c r="I1234" s="23" t="str">
        <f>IF(AND(E1234&lt;=EOMONTH('Step 1'!$C$7,0),F1234&gt;='Step 1'!$C$7),"Yes","No")</f>
        <v>No</v>
      </c>
      <c r="J1234" s="23" t="str">
        <f>IF(I1234="Yes",IF(COUNTIFS($B$21:$B1234,B1234,$I$21:$I1234,"Yes")=1,"Yes",""),"")</f>
        <v/>
      </c>
      <c r="K1234" s="23" t="str">
        <f>IF(J1234="Yes",IF(COUNTIFS($B:$B,B1234,$F:$F,"&gt;="&amp;'Step 1'!$C$8)&gt;0,"Retained","Churned"),"")</f>
        <v/>
      </c>
      <c r="L1234" s="24">
        <f>_xlfn.MINIFS($E:$E,$B:$B,B1234)</f>
        <v>44671</v>
      </c>
      <c r="M1234" s="24" t="str">
        <f>INDEX($C:$C,MATCH($L1234,$E:$E,0))</f>
        <v>Basic</v>
      </c>
      <c r="N1234" s="24" t="str">
        <f>INDEX($D:$D,MATCH($L1234,$E:$E,0))</f>
        <v>Monthly</v>
      </c>
      <c r="O1234" s="23" t="str">
        <f>INDEX('Step 2-12'!$W:$W,MATCH('Step 2-12'!$B1234,'Step 2-12'!$R:$R,0))</f>
        <v>Tech</v>
      </c>
      <c r="P1234" s="23" t="str">
        <f>INDEX('Step 2-12'!$Z:$Z,MATCH('Step 2-12'!$B1234,'Step 2-12'!$R:$R,0))</f>
        <v>Paid Search</v>
      </c>
      <c r="AG1234" t="s">
        <v>3026</v>
      </c>
      <c r="AH1234" t="s">
        <v>1636</v>
      </c>
      <c r="AI1234" t="s">
        <v>1638</v>
      </c>
      <c r="AJ1234" s="1">
        <v>44666</v>
      </c>
      <c r="AK1234" t="s">
        <v>17</v>
      </c>
      <c r="AL1234" t="s">
        <v>18</v>
      </c>
      <c r="AM1234">
        <v>75</v>
      </c>
      <c r="AN1234">
        <v>60</v>
      </c>
      <c r="AO1234" s="24" t="str">
        <f>INDEX('Step 2-12'!$Z:$Z,MATCH('Step 2-12'!$AH1234,'Step 2-12'!$R:$R,0))</f>
        <v>Social Media</v>
      </c>
      <c r="AP1234" s="24" t="str">
        <f>INDEX('Step 2-12'!$V:$V,MATCH('Step 2-12'!$AH1234,'Step 2-12'!$R:$R,0))</f>
        <v>North America</v>
      </c>
      <c r="AQ1234" s="24" t="str">
        <f>INDEX('Step 2-12'!$W:$W,MATCH('Step 2-12'!$AH1234,'Step 2-12'!$R:$R,0))</f>
        <v>Healthcare</v>
      </c>
      <c r="AR1234" s="24" t="str">
        <f>INDEX('Step 2-12'!$X:$X,MATCH('Step 2-12'!$AH1234,'Step 2-12'!$R:$R,0))</f>
        <v>SMBs</v>
      </c>
      <c r="AS1234" s="23" t="str">
        <f>INDEX('Step 2-12'!$AA:$AA,MATCH('Step 2-12'!$AH1234,'Step 2-12'!$R:$R,0))</f>
        <v>Basic</v>
      </c>
      <c r="AT1234" s="23" t="str">
        <f>INDEX('Step 2-12'!$AB:$AB,MATCH('Step 2-12'!$AH1234,'Step 2-12'!$R:$R,0))</f>
        <v>Monthly</v>
      </c>
      <c r="AU1234" s="23" t="str">
        <f>INDEX($J$20:$J$1603,MATCH($AH1234,$B$20:$B$1603,0))</f>
        <v/>
      </c>
    </row>
    <row r="1235" spans="1:47" x14ac:dyDescent="0.25">
      <c r="A1235" t="s">
        <v>1389</v>
      </c>
      <c r="B1235" t="s">
        <v>1388</v>
      </c>
      <c r="C1235" t="s">
        <v>17</v>
      </c>
      <c r="D1235" t="s">
        <v>18</v>
      </c>
      <c r="E1235" s="1">
        <v>44702</v>
      </c>
      <c r="F1235" s="1">
        <v>44732</v>
      </c>
      <c r="G1235" t="s">
        <v>19</v>
      </c>
      <c r="H1235">
        <v>75</v>
      </c>
      <c r="I1235" s="23" t="str">
        <f>IF(AND(E1235&lt;=EOMONTH('Step 1'!$C$7,0),F1235&gt;='Step 1'!$C$7),"Yes","No")</f>
        <v>No</v>
      </c>
      <c r="J1235" s="23" t="str">
        <f>IF(I1235="Yes",IF(COUNTIFS($B$21:$B1235,B1235,$I$21:$I1235,"Yes")=1,"Yes",""),"")</f>
        <v/>
      </c>
      <c r="K1235" s="23" t="str">
        <f>IF(J1235="Yes",IF(COUNTIFS($B:$B,B1235,$F:$F,"&gt;="&amp;'Step 1'!$C$8)&gt;0,"Retained","Churned"),"")</f>
        <v/>
      </c>
      <c r="L1235" s="24">
        <f>_xlfn.MINIFS($E:$E,$B:$B,B1235)</f>
        <v>44671</v>
      </c>
      <c r="M1235" s="24" t="str">
        <f>INDEX($C:$C,MATCH($L1235,$E:$E,0))</f>
        <v>Basic</v>
      </c>
      <c r="N1235" s="24" t="str">
        <f>INDEX($D:$D,MATCH($L1235,$E:$E,0))</f>
        <v>Monthly</v>
      </c>
      <c r="O1235" s="23" t="str">
        <f>INDEX('Step 2-12'!$W:$W,MATCH('Step 2-12'!$B1235,'Step 2-12'!$R:$R,0))</f>
        <v>Tech</v>
      </c>
      <c r="P1235" s="23" t="str">
        <f>INDEX('Step 2-12'!$Z:$Z,MATCH('Step 2-12'!$B1235,'Step 2-12'!$R:$R,0))</f>
        <v>Paid Search</v>
      </c>
      <c r="AG1235" t="s">
        <v>3027</v>
      </c>
      <c r="AH1235" t="s">
        <v>1636</v>
      </c>
      <c r="AI1235" t="s">
        <v>1638</v>
      </c>
      <c r="AJ1235" s="1">
        <v>44696</v>
      </c>
      <c r="AK1235" t="s">
        <v>17</v>
      </c>
      <c r="AL1235" t="s">
        <v>18</v>
      </c>
      <c r="AM1235">
        <v>75</v>
      </c>
      <c r="AN1235">
        <v>60</v>
      </c>
      <c r="AO1235" s="24" t="str">
        <f>INDEX('Step 2-12'!$Z:$Z,MATCH('Step 2-12'!$AH1235,'Step 2-12'!$R:$R,0))</f>
        <v>Social Media</v>
      </c>
      <c r="AP1235" s="24" t="str">
        <f>INDEX('Step 2-12'!$V:$V,MATCH('Step 2-12'!$AH1235,'Step 2-12'!$R:$R,0))</f>
        <v>North America</v>
      </c>
      <c r="AQ1235" s="24" t="str">
        <f>INDEX('Step 2-12'!$W:$W,MATCH('Step 2-12'!$AH1235,'Step 2-12'!$R:$R,0))</f>
        <v>Healthcare</v>
      </c>
      <c r="AR1235" s="24" t="str">
        <f>INDEX('Step 2-12'!$X:$X,MATCH('Step 2-12'!$AH1235,'Step 2-12'!$R:$R,0))</f>
        <v>SMBs</v>
      </c>
      <c r="AS1235" s="23" t="str">
        <f>INDEX('Step 2-12'!$AA:$AA,MATCH('Step 2-12'!$AH1235,'Step 2-12'!$R:$R,0))</f>
        <v>Basic</v>
      </c>
      <c r="AT1235" s="23" t="str">
        <f>INDEX('Step 2-12'!$AB:$AB,MATCH('Step 2-12'!$AH1235,'Step 2-12'!$R:$R,0))</f>
        <v>Monthly</v>
      </c>
      <c r="AU1235" s="23" t="str">
        <f>INDEX($J$20:$J$1603,MATCH($AH1235,$B$20:$B$1603,0))</f>
        <v/>
      </c>
    </row>
    <row r="1236" spans="1:47" x14ac:dyDescent="0.25">
      <c r="A1236" t="s">
        <v>1390</v>
      </c>
      <c r="B1236" t="s">
        <v>1388</v>
      </c>
      <c r="C1236" t="s">
        <v>17</v>
      </c>
      <c r="D1236" t="s">
        <v>18</v>
      </c>
      <c r="E1236" s="1">
        <v>44733</v>
      </c>
      <c r="F1236" s="1">
        <v>44763</v>
      </c>
      <c r="G1236" t="s">
        <v>73</v>
      </c>
      <c r="H1236">
        <v>75</v>
      </c>
      <c r="I1236" s="23" t="str">
        <f>IF(AND(E1236&lt;=EOMONTH('Step 1'!$C$7,0),F1236&gt;='Step 1'!$C$7),"Yes","No")</f>
        <v>No</v>
      </c>
      <c r="J1236" s="23" t="str">
        <f>IF(I1236="Yes",IF(COUNTIFS($B$21:$B1236,B1236,$I$21:$I1236,"Yes")=1,"Yes",""),"")</f>
        <v/>
      </c>
      <c r="K1236" s="23" t="str">
        <f>IF(J1236="Yes",IF(COUNTIFS($B:$B,B1236,$F:$F,"&gt;="&amp;'Step 1'!$C$8)&gt;0,"Retained","Churned"),"")</f>
        <v/>
      </c>
      <c r="L1236" s="24">
        <f>_xlfn.MINIFS($E:$E,$B:$B,B1236)</f>
        <v>44671</v>
      </c>
      <c r="M1236" s="24" t="str">
        <f>INDEX($C:$C,MATCH($L1236,$E:$E,0))</f>
        <v>Basic</v>
      </c>
      <c r="N1236" s="24" t="str">
        <f>INDEX($D:$D,MATCH($L1236,$E:$E,0))</f>
        <v>Monthly</v>
      </c>
      <c r="O1236" s="23" t="str">
        <f>INDEX('Step 2-12'!$W:$W,MATCH('Step 2-12'!$B1236,'Step 2-12'!$R:$R,0))</f>
        <v>Tech</v>
      </c>
      <c r="P1236" s="23" t="str">
        <f>INDEX('Step 2-12'!$Z:$Z,MATCH('Step 2-12'!$B1236,'Step 2-12'!$R:$R,0))</f>
        <v>Paid Search</v>
      </c>
      <c r="AG1236" t="s">
        <v>3028</v>
      </c>
      <c r="AH1236" t="s">
        <v>1636</v>
      </c>
      <c r="AI1236" t="s">
        <v>1639</v>
      </c>
      <c r="AJ1236" s="1">
        <v>44697</v>
      </c>
      <c r="AK1236" t="s">
        <v>17</v>
      </c>
      <c r="AL1236" t="s">
        <v>18</v>
      </c>
      <c r="AM1236">
        <v>75</v>
      </c>
      <c r="AN1236">
        <v>60</v>
      </c>
      <c r="AO1236" s="24" t="str">
        <f>INDEX('Step 2-12'!$Z:$Z,MATCH('Step 2-12'!$AH1236,'Step 2-12'!$R:$R,0))</f>
        <v>Social Media</v>
      </c>
      <c r="AP1236" s="24" t="str">
        <f>INDEX('Step 2-12'!$V:$V,MATCH('Step 2-12'!$AH1236,'Step 2-12'!$R:$R,0))</f>
        <v>North America</v>
      </c>
      <c r="AQ1236" s="24" t="str">
        <f>INDEX('Step 2-12'!$W:$W,MATCH('Step 2-12'!$AH1236,'Step 2-12'!$R:$R,0))</f>
        <v>Healthcare</v>
      </c>
      <c r="AR1236" s="24" t="str">
        <f>INDEX('Step 2-12'!$X:$X,MATCH('Step 2-12'!$AH1236,'Step 2-12'!$R:$R,0))</f>
        <v>SMBs</v>
      </c>
      <c r="AS1236" s="23" t="str">
        <f>INDEX('Step 2-12'!$AA:$AA,MATCH('Step 2-12'!$AH1236,'Step 2-12'!$R:$R,0))</f>
        <v>Basic</v>
      </c>
      <c r="AT1236" s="23" t="str">
        <f>INDEX('Step 2-12'!$AB:$AB,MATCH('Step 2-12'!$AH1236,'Step 2-12'!$R:$R,0))</f>
        <v>Monthly</v>
      </c>
      <c r="AU1236" s="23" t="str">
        <f>INDEX($J$20:$J$1603,MATCH($AH1236,$B$20:$B$1603,0))</f>
        <v/>
      </c>
    </row>
    <row r="1237" spans="1:47" x14ac:dyDescent="0.25">
      <c r="A1237" t="s">
        <v>1391</v>
      </c>
      <c r="B1237" t="s">
        <v>1388</v>
      </c>
      <c r="C1237" t="s">
        <v>50</v>
      </c>
      <c r="D1237" t="s">
        <v>18</v>
      </c>
      <c r="E1237" s="1">
        <v>44764</v>
      </c>
      <c r="F1237" s="1">
        <v>44794</v>
      </c>
      <c r="G1237" t="s">
        <v>19</v>
      </c>
      <c r="H1237">
        <v>135</v>
      </c>
      <c r="I1237" s="23" t="str">
        <f>IF(AND(E1237&lt;=EOMONTH('Step 1'!$C$7,0),F1237&gt;='Step 1'!$C$7),"Yes","No")</f>
        <v>No</v>
      </c>
      <c r="J1237" s="23" t="str">
        <f>IF(I1237="Yes",IF(COUNTIFS($B$21:$B1237,B1237,$I$21:$I1237,"Yes")=1,"Yes",""),"")</f>
        <v/>
      </c>
      <c r="K1237" s="23" t="str">
        <f>IF(J1237="Yes",IF(COUNTIFS($B:$B,B1237,$F:$F,"&gt;="&amp;'Step 1'!$C$8)&gt;0,"Retained","Churned"),"")</f>
        <v/>
      </c>
      <c r="L1237" s="24">
        <f>_xlfn.MINIFS($E:$E,$B:$B,B1237)</f>
        <v>44671</v>
      </c>
      <c r="M1237" s="24" t="str">
        <f>INDEX($C:$C,MATCH($L1237,$E:$E,0))</f>
        <v>Basic</v>
      </c>
      <c r="N1237" s="24" t="str">
        <f>INDEX($D:$D,MATCH($L1237,$E:$E,0))</f>
        <v>Monthly</v>
      </c>
      <c r="O1237" s="23" t="str">
        <f>INDEX('Step 2-12'!$W:$W,MATCH('Step 2-12'!$B1237,'Step 2-12'!$R:$R,0))</f>
        <v>Tech</v>
      </c>
      <c r="P1237" s="23" t="str">
        <f>INDEX('Step 2-12'!$Z:$Z,MATCH('Step 2-12'!$B1237,'Step 2-12'!$R:$R,0))</f>
        <v>Paid Search</v>
      </c>
      <c r="AG1237" t="s">
        <v>3029</v>
      </c>
      <c r="AH1237" t="s">
        <v>1636</v>
      </c>
      <c r="AI1237" t="s">
        <v>1640</v>
      </c>
      <c r="AJ1237" s="1">
        <v>44728</v>
      </c>
      <c r="AK1237" t="s">
        <v>50</v>
      </c>
      <c r="AL1237" t="s">
        <v>18</v>
      </c>
      <c r="AM1237">
        <v>135</v>
      </c>
      <c r="AN1237">
        <v>110.7</v>
      </c>
      <c r="AO1237" s="24" t="str">
        <f>INDEX('Step 2-12'!$Z:$Z,MATCH('Step 2-12'!$AH1237,'Step 2-12'!$R:$R,0))</f>
        <v>Social Media</v>
      </c>
      <c r="AP1237" s="24" t="str">
        <f>INDEX('Step 2-12'!$V:$V,MATCH('Step 2-12'!$AH1237,'Step 2-12'!$R:$R,0))</f>
        <v>North America</v>
      </c>
      <c r="AQ1237" s="24" t="str">
        <f>INDEX('Step 2-12'!$W:$W,MATCH('Step 2-12'!$AH1237,'Step 2-12'!$R:$R,0))</f>
        <v>Healthcare</v>
      </c>
      <c r="AR1237" s="24" t="str">
        <f>INDEX('Step 2-12'!$X:$X,MATCH('Step 2-12'!$AH1237,'Step 2-12'!$R:$R,0))</f>
        <v>SMBs</v>
      </c>
      <c r="AS1237" s="23" t="str">
        <f>INDEX('Step 2-12'!$AA:$AA,MATCH('Step 2-12'!$AH1237,'Step 2-12'!$R:$R,0))</f>
        <v>Basic</v>
      </c>
      <c r="AT1237" s="23" t="str">
        <f>INDEX('Step 2-12'!$AB:$AB,MATCH('Step 2-12'!$AH1237,'Step 2-12'!$R:$R,0))</f>
        <v>Monthly</v>
      </c>
      <c r="AU1237" s="23" t="str">
        <f>INDEX($J$20:$J$1603,MATCH($AH1237,$B$20:$B$1603,0))</f>
        <v/>
      </c>
    </row>
    <row r="1238" spans="1:47" x14ac:dyDescent="0.25">
      <c r="A1238" t="s">
        <v>1392</v>
      </c>
      <c r="B1238" t="s">
        <v>1388</v>
      </c>
      <c r="C1238" t="s">
        <v>50</v>
      </c>
      <c r="D1238" t="s">
        <v>18</v>
      </c>
      <c r="E1238" s="1">
        <v>44795</v>
      </c>
      <c r="F1238" s="1">
        <v>44824</v>
      </c>
      <c r="G1238" t="s">
        <v>47</v>
      </c>
      <c r="H1238">
        <v>135</v>
      </c>
      <c r="I1238" s="23" t="str">
        <f>IF(AND(E1238&lt;=EOMONTH('Step 1'!$C$7,0),F1238&gt;='Step 1'!$C$7),"Yes","No")</f>
        <v>No</v>
      </c>
      <c r="J1238" s="23" t="str">
        <f>IF(I1238="Yes",IF(COUNTIFS($B$21:$B1238,B1238,$I$21:$I1238,"Yes")=1,"Yes",""),"")</f>
        <v/>
      </c>
      <c r="K1238" s="23" t="str">
        <f>IF(J1238="Yes",IF(COUNTIFS($B:$B,B1238,$F:$F,"&gt;="&amp;'Step 1'!$C$8)&gt;0,"Retained","Churned"),"")</f>
        <v/>
      </c>
      <c r="L1238" s="24">
        <f>_xlfn.MINIFS($E:$E,$B:$B,B1238)</f>
        <v>44671</v>
      </c>
      <c r="M1238" s="24" t="str">
        <f>INDEX($C:$C,MATCH($L1238,$E:$E,0))</f>
        <v>Basic</v>
      </c>
      <c r="N1238" s="24" t="str">
        <f>INDEX($D:$D,MATCH($L1238,$E:$E,0))</f>
        <v>Monthly</v>
      </c>
      <c r="O1238" s="23" t="str">
        <f>INDEX('Step 2-12'!$W:$W,MATCH('Step 2-12'!$B1238,'Step 2-12'!$R:$R,0))</f>
        <v>Tech</v>
      </c>
      <c r="P1238" s="23" t="str">
        <f>INDEX('Step 2-12'!$Z:$Z,MATCH('Step 2-12'!$B1238,'Step 2-12'!$R:$R,0))</f>
        <v>Paid Search</v>
      </c>
      <c r="AG1238" t="s">
        <v>3030</v>
      </c>
      <c r="AH1238" t="s">
        <v>1636</v>
      </c>
      <c r="AI1238" t="s">
        <v>1640</v>
      </c>
      <c r="AJ1238" s="1">
        <v>44758</v>
      </c>
      <c r="AK1238" t="s">
        <v>50</v>
      </c>
      <c r="AL1238" t="s">
        <v>18</v>
      </c>
      <c r="AM1238">
        <v>135</v>
      </c>
      <c r="AN1238">
        <v>110.7</v>
      </c>
      <c r="AO1238" s="24" t="str">
        <f>INDEX('Step 2-12'!$Z:$Z,MATCH('Step 2-12'!$AH1238,'Step 2-12'!$R:$R,0))</f>
        <v>Social Media</v>
      </c>
      <c r="AP1238" s="24" t="str">
        <f>INDEX('Step 2-12'!$V:$V,MATCH('Step 2-12'!$AH1238,'Step 2-12'!$R:$R,0))</f>
        <v>North America</v>
      </c>
      <c r="AQ1238" s="24" t="str">
        <f>INDEX('Step 2-12'!$W:$W,MATCH('Step 2-12'!$AH1238,'Step 2-12'!$R:$R,0))</f>
        <v>Healthcare</v>
      </c>
      <c r="AR1238" s="24" t="str">
        <f>INDEX('Step 2-12'!$X:$X,MATCH('Step 2-12'!$AH1238,'Step 2-12'!$R:$R,0))</f>
        <v>SMBs</v>
      </c>
      <c r="AS1238" s="23" t="str">
        <f>INDEX('Step 2-12'!$AA:$AA,MATCH('Step 2-12'!$AH1238,'Step 2-12'!$R:$R,0))</f>
        <v>Basic</v>
      </c>
      <c r="AT1238" s="23" t="str">
        <f>INDEX('Step 2-12'!$AB:$AB,MATCH('Step 2-12'!$AH1238,'Step 2-12'!$R:$R,0))</f>
        <v>Monthly</v>
      </c>
      <c r="AU1238" s="23" t="str">
        <f>INDEX($J$20:$J$1603,MATCH($AH1238,$B$20:$B$1603,0))</f>
        <v/>
      </c>
    </row>
    <row r="1239" spans="1:47" x14ac:dyDescent="0.25">
      <c r="A1239" t="s">
        <v>1393</v>
      </c>
      <c r="B1239" t="s">
        <v>1394</v>
      </c>
      <c r="C1239" t="s">
        <v>86</v>
      </c>
      <c r="D1239" t="s">
        <v>18</v>
      </c>
      <c r="E1239" s="1">
        <v>45307</v>
      </c>
      <c r="F1239" s="1">
        <v>45337</v>
      </c>
      <c r="G1239" t="s">
        <v>19</v>
      </c>
      <c r="H1239">
        <v>315</v>
      </c>
      <c r="I1239" s="23" t="str">
        <f>IF(AND(E1239&lt;=EOMONTH('Step 1'!$C$7,0),F1239&gt;='Step 1'!$C$7),"Yes","No")</f>
        <v>No</v>
      </c>
      <c r="J1239" s="23" t="str">
        <f>IF(I1239="Yes",IF(COUNTIFS($B$21:$B1239,B1239,$I$21:$I1239,"Yes")=1,"Yes",""),"")</f>
        <v/>
      </c>
      <c r="K1239" s="23" t="str">
        <f>IF(J1239="Yes",IF(COUNTIFS($B:$B,B1239,$F:$F,"&gt;="&amp;'Step 1'!$C$8)&gt;0,"Retained","Churned"),"")</f>
        <v/>
      </c>
      <c r="L1239" s="24">
        <f>_xlfn.MINIFS($E:$E,$B:$B,B1239)</f>
        <v>45307</v>
      </c>
      <c r="M1239" s="24" t="str">
        <f>INDEX($C:$C,MATCH($L1239,$E:$E,0))</f>
        <v>Pro</v>
      </c>
      <c r="N1239" s="24" t="str">
        <f>INDEX($D:$D,MATCH($L1239,$E:$E,0))</f>
        <v>Monthly</v>
      </c>
      <c r="O1239" s="23" t="str">
        <f>INDEX('Step 2-12'!$W:$W,MATCH('Step 2-12'!$B1239,'Step 2-12'!$R:$R,0))</f>
        <v>Retail</v>
      </c>
      <c r="P1239" s="23" t="str">
        <f>INDEX('Step 2-12'!$Z:$Z,MATCH('Step 2-12'!$B1239,'Step 2-12'!$R:$R,0))</f>
        <v>Paid Search</v>
      </c>
      <c r="AG1239" t="s">
        <v>3031</v>
      </c>
      <c r="AH1239" t="s">
        <v>1636</v>
      </c>
      <c r="AI1239" t="s">
        <v>1641</v>
      </c>
      <c r="AJ1239" s="1">
        <v>44759</v>
      </c>
      <c r="AK1239" t="s">
        <v>50</v>
      </c>
      <c r="AL1239" t="s">
        <v>18</v>
      </c>
      <c r="AM1239">
        <v>135</v>
      </c>
      <c r="AN1239">
        <v>110.7</v>
      </c>
      <c r="AO1239" s="24" t="str">
        <f>INDEX('Step 2-12'!$Z:$Z,MATCH('Step 2-12'!$AH1239,'Step 2-12'!$R:$R,0))</f>
        <v>Social Media</v>
      </c>
      <c r="AP1239" s="24" t="str">
        <f>INDEX('Step 2-12'!$V:$V,MATCH('Step 2-12'!$AH1239,'Step 2-12'!$R:$R,0))</f>
        <v>North America</v>
      </c>
      <c r="AQ1239" s="24" t="str">
        <f>INDEX('Step 2-12'!$W:$W,MATCH('Step 2-12'!$AH1239,'Step 2-12'!$R:$R,0))</f>
        <v>Healthcare</v>
      </c>
      <c r="AR1239" s="24" t="str">
        <f>INDEX('Step 2-12'!$X:$X,MATCH('Step 2-12'!$AH1239,'Step 2-12'!$R:$R,0))</f>
        <v>SMBs</v>
      </c>
      <c r="AS1239" s="23" t="str">
        <f>INDEX('Step 2-12'!$AA:$AA,MATCH('Step 2-12'!$AH1239,'Step 2-12'!$R:$R,0))</f>
        <v>Basic</v>
      </c>
      <c r="AT1239" s="23" t="str">
        <f>INDEX('Step 2-12'!$AB:$AB,MATCH('Step 2-12'!$AH1239,'Step 2-12'!$R:$R,0))</f>
        <v>Monthly</v>
      </c>
      <c r="AU1239" s="23" t="str">
        <f>INDEX($J$20:$J$1603,MATCH($AH1239,$B$20:$B$1603,0))</f>
        <v/>
      </c>
    </row>
    <row r="1240" spans="1:47" x14ac:dyDescent="0.25">
      <c r="A1240" t="s">
        <v>1395</v>
      </c>
      <c r="B1240" t="s">
        <v>1394</v>
      </c>
      <c r="C1240" t="s">
        <v>86</v>
      </c>
      <c r="D1240" t="s">
        <v>18</v>
      </c>
      <c r="E1240" s="1">
        <v>45338</v>
      </c>
      <c r="F1240" s="1">
        <v>45368</v>
      </c>
      <c r="G1240" t="s">
        <v>19</v>
      </c>
      <c r="H1240">
        <v>315</v>
      </c>
      <c r="I1240" s="23" t="str">
        <f>IF(AND(E1240&lt;=EOMONTH('Step 1'!$C$7,0),F1240&gt;='Step 1'!$C$7),"Yes","No")</f>
        <v>No</v>
      </c>
      <c r="J1240" s="23" t="str">
        <f>IF(I1240="Yes",IF(COUNTIFS($B$21:$B1240,B1240,$I$21:$I1240,"Yes")=1,"Yes",""),"")</f>
        <v/>
      </c>
      <c r="K1240" s="23" t="str">
        <f>IF(J1240="Yes",IF(COUNTIFS($B:$B,B1240,$F:$F,"&gt;="&amp;'Step 1'!$C$8)&gt;0,"Retained","Churned"),"")</f>
        <v/>
      </c>
      <c r="L1240" s="24">
        <f>_xlfn.MINIFS($E:$E,$B:$B,B1240)</f>
        <v>45307</v>
      </c>
      <c r="M1240" s="24" t="str">
        <f>INDEX($C:$C,MATCH($L1240,$E:$E,0))</f>
        <v>Pro</v>
      </c>
      <c r="N1240" s="24" t="str">
        <f>INDEX($D:$D,MATCH($L1240,$E:$E,0))</f>
        <v>Monthly</v>
      </c>
      <c r="O1240" s="23" t="str">
        <f>INDEX('Step 2-12'!$W:$W,MATCH('Step 2-12'!$B1240,'Step 2-12'!$R:$R,0))</f>
        <v>Retail</v>
      </c>
      <c r="P1240" s="23" t="str">
        <f>INDEX('Step 2-12'!$Z:$Z,MATCH('Step 2-12'!$B1240,'Step 2-12'!$R:$R,0))</f>
        <v>Paid Search</v>
      </c>
      <c r="AG1240" t="s">
        <v>3032</v>
      </c>
      <c r="AH1240" t="s">
        <v>1636</v>
      </c>
      <c r="AI1240" t="s">
        <v>1642</v>
      </c>
      <c r="AJ1240" s="1">
        <v>44790</v>
      </c>
      <c r="AK1240" t="s">
        <v>50</v>
      </c>
      <c r="AL1240" t="s">
        <v>18</v>
      </c>
      <c r="AM1240">
        <v>135</v>
      </c>
      <c r="AN1240">
        <v>110.7</v>
      </c>
      <c r="AO1240" s="24" t="str">
        <f>INDEX('Step 2-12'!$Z:$Z,MATCH('Step 2-12'!$AH1240,'Step 2-12'!$R:$R,0))</f>
        <v>Social Media</v>
      </c>
      <c r="AP1240" s="24" t="str">
        <f>INDEX('Step 2-12'!$V:$V,MATCH('Step 2-12'!$AH1240,'Step 2-12'!$R:$R,0))</f>
        <v>North America</v>
      </c>
      <c r="AQ1240" s="24" t="str">
        <f>INDEX('Step 2-12'!$W:$W,MATCH('Step 2-12'!$AH1240,'Step 2-12'!$R:$R,0))</f>
        <v>Healthcare</v>
      </c>
      <c r="AR1240" s="24" t="str">
        <f>INDEX('Step 2-12'!$X:$X,MATCH('Step 2-12'!$AH1240,'Step 2-12'!$R:$R,0))</f>
        <v>SMBs</v>
      </c>
      <c r="AS1240" s="23" t="str">
        <f>INDEX('Step 2-12'!$AA:$AA,MATCH('Step 2-12'!$AH1240,'Step 2-12'!$R:$R,0))</f>
        <v>Basic</v>
      </c>
      <c r="AT1240" s="23" t="str">
        <f>INDEX('Step 2-12'!$AB:$AB,MATCH('Step 2-12'!$AH1240,'Step 2-12'!$R:$R,0))</f>
        <v>Monthly</v>
      </c>
      <c r="AU1240" s="23" t="str">
        <f>INDEX($J$20:$J$1603,MATCH($AH1240,$B$20:$B$1603,0))</f>
        <v/>
      </c>
    </row>
    <row r="1241" spans="1:47" x14ac:dyDescent="0.25">
      <c r="A1241" t="s">
        <v>1396</v>
      </c>
      <c r="B1241" t="s">
        <v>1394</v>
      </c>
      <c r="C1241" t="s">
        <v>86</v>
      </c>
      <c r="D1241" t="s">
        <v>18</v>
      </c>
      <c r="E1241" s="1">
        <v>45369</v>
      </c>
      <c r="F1241" s="1">
        <v>45399</v>
      </c>
      <c r="G1241" t="s">
        <v>19</v>
      </c>
      <c r="H1241">
        <v>315</v>
      </c>
      <c r="I1241" s="23" t="str">
        <f>IF(AND(E1241&lt;=EOMONTH('Step 1'!$C$7,0),F1241&gt;='Step 1'!$C$7),"Yes","No")</f>
        <v>No</v>
      </c>
      <c r="J1241" s="23" t="str">
        <f>IF(I1241="Yes",IF(COUNTIFS($B$21:$B1241,B1241,$I$21:$I1241,"Yes")=1,"Yes",""),"")</f>
        <v/>
      </c>
      <c r="K1241" s="23" t="str">
        <f>IF(J1241="Yes",IF(COUNTIFS($B:$B,B1241,$F:$F,"&gt;="&amp;'Step 1'!$C$8)&gt;0,"Retained","Churned"),"")</f>
        <v/>
      </c>
      <c r="L1241" s="24">
        <f>_xlfn.MINIFS($E:$E,$B:$B,B1241)</f>
        <v>45307</v>
      </c>
      <c r="M1241" s="24" t="str">
        <f>INDEX($C:$C,MATCH($L1241,$E:$E,0))</f>
        <v>Pro</v>
      </c>
      <c r="N1241" s="24" t="str">
        <f>INDEX($D:$D,MATCH($L1241,$E:$E,0))</f>
        <v>Monthly</v>
      </c>
      <c r="O1241" s="23" t="str">
        <f>INDEX('Step 2-12'!$W:$W,MATCH('Step 2-12'!$B1241,'Step 2-12'!$R:$R,0))</f>
        <v>Retail</v>
      </c>
      <c r="P1241" s="23" t="str">
        <f>INDEX('Step 2-12'!$Z:$Z,MATCH('Step 2-12'!$B1241,'Step 2-12'!$R:$R,0))</f>
        <v>Paid Search</v>
      </c>
      <c r="AG1241" t="s">
        <v>3033</v>
      </c>
      <c r="AH1241" t="s">
        <v>1636</v>
      </c>
      <c r="AI1241" t="s">
        <v>1643</v>
      </c>
      <c r="AJ1241" s="1">
        <v>44821</v>
      </c>
      <c r="AK1241" t="s">
        <v>50</v>
      </c>
      <c r="AL1241" t="s">
        <v>18</v>
      </c>
      <c r="AM1241">
        <v>135</v>
      </c>
      <c r="AN1241">
        <v>110.7</v>
      </c>
      <c r="AO1241" s="24" t="str">
        <f>INDEX('Step 2-12'!$Z:$Z,MATCH('Step 2-12'!$AH1241,'Step 2-12'!$R:$R,0))</f>
        <v>Social Media</v>
      </c>
      <c r="AP1241" s="24" t="str">
        <f>INDEX('Step 2-12'!$V:$V,MATCH('Step 2-12'!$AH1241,'Step 2-12'!$R:$R,0))</f>
        <v>North America</v>
      </c>
      <c r="AQ1241" s="24" t="str">
        <f>INDEX('Step 2-12'!$W:$W,MATCH('Step 2-12'!$AH1241,'Step 2-12'!$R:$R,0))</f>
        <v>Healthcare</v>
      </c>
      <c r="AR1241" s="24" t="str">
        <f>INDEX('Step 2-12'!$X:$X,MATCH('Step 2-12'!$AH1241,'Step 2-12'!$R:$R,0))</f>
        <v>SMBs</v>
      </c>
      <c r="AS1241" s="23" t="str">
        <f>INDEX('Step 2-12'!$AA:$AA,MATCH('Step 2-12'!$AH1241,'Step 2-12'!$R:$R,0))</f>
        <v>Basic</v>
      </c>
      <c r="AT1241" s="23" t="str">
        <f>INDEX('Step 2-12'!$AB:$AB,MATCH('Step 2-12'!$AH1241,'Step 2-12'!$R:$R,0))</f>
        <v>Monthly</v>
      </c>
      <c r="AU1241" s="23" t="str">
        <f>INDEX($J$20:$J$1603,MATCH($AH1241,$B$20:$B$1603,0))</f>
        <v/>
      </c>
    </row>
    <row r="1242" spans="1:47" x14ac:dyDescent="0.25">
      <c r="A1242" t="s">
        <v>1397</v>
      </c>
      <c r="B1242" t="s">
        <v>1394</v>
      </c>
      <c r="C1242" t="s">
        <v>86</v>
      </c>
      <c r="D1242" t="s">
        <v>18</v>
      </c>
      <c r="E1242" s="1">
        <v>45400</v>
      </c>
      <c r="F1242" s="1">
        <v>45430</v>
      </c>
      <c r="G1242" t="s">
        <v>19</v>
      </c>
      <c r="H1242">
        <v>315</v>
      </c>
      <c r="I1242" s="23" t="str">
        <f>IF(AND(E1242&lt;=EOMONTH('Step 1'!$C$7,0),F1242&gt;='Step 1'!$C$7),"Yes","No")</f>
        <v>No</v>
      </c>
      <c r="J1242" s="23" t="str">
        <f>IF(I1242="Yes",IF(COUNTIFS($B$21:$B1242,B1242,$I$21:$I1242,"Yes")=1,"Yes",""),"")</f>
        <v/>
      </c>
      <c r="K1242" s="23" t="str">
        <f>IF(J1242="Yes",IF(COUNTIFS($B:$B,B1242,$F:$F,"&gt;="&amp;'Step 1'!$C$8)&gt;0,"Retained","Churned"),"")</f>
        <v/>
      </c>
      <c r="L1242" s="24">
        <f>_xlfn.MINIFS($E:$E,$B:$B,B1242)</f>
        <v>45307</v>
      </c>
      <c r="M1242" s="24" t="str">
        <f>INDEX($C:$C,MATCH($L1242,$E:$E,0))</f>
        <v>Pro</v>
      </c>
      <c r="N1242" s="24" t="str">
        <f>INDEX($D:$D,MATCH($L1242,$E:$E,0))</f>
        <v>Monthly</v>
      </c>
      <c r="O1242" s="23" t="str">
        <f>INDEX('Step 2-12'!$W:$W,MATCH('Step 2-12'!$B1242,'Step 2-12'!$R:$R,0))</f>
        <v>Retail</v>
      </c>
      <c r="P1242" s="23" t="str">
        <f>INDEX('Step 2-12'!$Z:$Z,MATCH('Step 2-12'!$B1242,'Step 2-12'!$R:$R,0))</f>
        <v>Paid Search</v>
      </c>
      <c r="AG1242" t="s">
        <v>3034</v>
      </c>
      <c r="AH1242" t="s">
        <v>1636</v>
      </c>
      <c r="AI1242" t="s">
        <v>1643</v>
      </c>
      <c r="AJ1242" s="1">
        <v>44851</v>
      </c>
      <c r="AK1242" t="s">
        <v>50</v>
      </c>
      <c r="AL1242" t="s">
        <v>18</v>
      </c>
      <c r="AM1242">
        <v>135</v>
      </c>
      <c r="AN1242">
        <v>110.7</v>
      </c>
      <c r="AO1242" s="24" t="str">
        <f>INDEX('Step 2-12'!$Z:$Z,MATCH('Step 2-12'!$AH1242,'Step 2-12'!$R:$R,0))</f>
        <v>Social Media</v>
      </c>
      <c r="AP1242" s="24" t="str">
        <f>INDEX('Step 2-12'!$V:$V,MATCH('Step 2-12'!$AH1242,'Step 2-12'!$R:$R,0))</f>
        <v>North America</v>
      </c>
      <c r="AQ1242" s="24" t="str">
        <f>INDEX('Step 2-12'!$W:$W,MATCH('Step 2-12'!$AH1242,'Step 2-12'!$R:$R,0))</f>
        <v>Healthcare</v>
      </c>
      <c r="AR1242" s="24" t="str">
        <f>INDEX('Step 2-12'!$X:$X,MATCH('Step 2-12'!$AH1242,'Step 2-12'!$R:$R,0))</f>
        <v>SMBs</v>
      </c>
      <c r="AS1242" s="23" t="str">
        <f>INDEX('Step 2-12'!$AA:$AA,MATCH('Step 2-12'!$AH1242,'Step 2-12'!$R:$R,0))</f>
        <v>Basic</v>
      </c>
      <c r="AT1242" s="23" t="str">
        <f>INDEX('Step 2-12'!$AB:$AB,MATCH('Step 2-12'!$AH1242,'Step 2-12'!$R:$R,0))</f>
        <v>Monthly</v>
      </c>
      <c r="AU1242" s="23" t="str">
        <f>INDEX($J$20:$J$1603,MATCH($AH1242,$B$20:$B$1603,0))</f>
        <v/>
      </c>
    </row>
    <row r="1243" spans="1:47" x14ac:dyDescent="0.25">
      <c r="A1243" t="s">
        <v>1398</v>
      </c>
      <c r="B1243" t="s">
        <v>1394</v>
      </c>
      <c r="C1243" t="s">
        <v>86</v>
      </c>
      <c r="D1243" t="s">
        <v>18</v>
      </c>
      <c r="E1243" s="1">
        <v>45431</v>
      </c>
      <c r="F1243" s="1">
        <v>45461</v>
      </c>
      <c r="G1243" t="s">
        <v>19</v>
      </c>
      <c r="H1243">
        <v>315</v>
      </c>
      <c r="I1243" s="23" t="str">
        <f>IF(AND(E1243&lt;=EOMONTH('Step 1'!$C$7,0),F1243&gt;='Step 1'!$C$7),"Yes","No")</f>
        <v>No</v>
      </c>
      <c r="J1243" s="23" t="str">
        <f>IF(I1243="Yes",IF(COUNTIFS($B$21:$B1243,B1243,$I$21:$I1243,"Yes")=1,"Yes",""),"")</f>
        <v/>
      </c>
      <c r="K1243" s="23" t="str">
        <f>IF(J1243="Yes",IF(COUNTIFS($B:$B,B1243,$F:$F,"&gt;="&amp;'Step 1'!$C$8)&gt;0,"Retained","Churned"),"")</f>
        <v/>
      </c>
      <c r="L1243" s="24">
        <f>_xlfn.MINIFS($E:$E,$B:$B,B1243)</f>
        <v>45307</v>
      </c>
      <c r="M1243" s="24" t="str">
        <f>INDEX($C:$C,MATCH($L1243,$E:$E,0))</f>
        <v>Pro</v>
      </c>
      <c r="N1243" s="24" t="str">
        <f>INDEX($D:$D,MATCH($L1243,$E:$E,0))</f>
        <v>Monthly</v>
      </c>
      <c r="O1243" s="23" t="str">
        <f>INDEX('Step 2-12'!$W:$W,MATCH('Step 2-12'!$B1243,'Step 2-12'!$R:$R,0))</f>
        <v>Retail</v>
      </c>
      <c r="P1243" s="23" t="str">
        <f>INDEX('Step 2-12'!$Z:$Z,MATCH('Step 2-12'!$B1243,'Step 2-12'!$R:$R,0))</f>
        <v>Paid Search</v>
      </c>
      <c r="AG1243" t="s">
        <v>3035</v>
      </c>
      <c r="AH1243" t="s">
        <v>1636</v>
      </c>
      <c r="AI1243" t="s">
        <v>1644</v>
      </c>
      <c r="AJ1243" s="1">
        <v>44852</v>
      </c>
      <c r="AK1243" t="s">
        <v>17</v>
      </c>
      <c r="AL1243" t="s">
        <v>18</v>
      </c>
      <c r="AM1243">
        <v>75</v>
      </c>
      <c r="AN1243">
        <v>60</v>
      </c>
      <c r="AO1243" s="24" t="str">
        <f>INDEX('Step 2-12'!$Z:$Z,MATCH('Step 2-12'!$AH1243,'Step 2-12'!$R:$R,0))</f>
        <v>Social Media</v>
      </c>
      <c r="AP1243" s="24" t="str">
        <f>INDEX('Step 2-12'!$V:$V,MATCH('Step 2-12'!$AH1243,'Step 2-12'!$R:$R,0))</f>
        <v>North America</v>
      </c>
      <c r="AQ1243" s="24" t="str">
        <f>INDEX('Step 2-12'!$W:$W,MATCH('Step 2-12'!$AH1243,'Step 2-12'!$R:$R,0))</f>
        <v>Healthcare</v>
      </c>
      <c r="AR1243" s="24" t="str">
        <f>INDEX('Step 2-12'!$X:$X,MATCH('Step 2-12'!$AH1243,'Step 2-12'!$R:$R,0))</f>
        <v>SMBs</v>
      </c>
      <c r="AS1243" s="23" t="str">
        <f>INDEX('Step 2-12'!$AA:$AA,MATCH('Step 2-12'!$AH1243,'Step 2-12'!$R:$R,0))</f>
        <v>Basic</v>
      </c>
      <c r="AT1243" s="23" t="str">
        <f>INDEX('Step 2-12'!$AB:$AB,MATCH('Step 2-12'!$AH1243,'Step 2-12'!$R:$R,0))</f>
        <v>Monthly</v>
      </c>
      <c r="AU1243" s="23" t="str">
        <f>INDEX($J$20:$J$1603,MATCH($AH1243,$B$20:$B$1603,0))</f>
        <v/>
      </c>
    </row>
    <row r="1244" spans="1:47" x14ac:dyDescent="0.25">
      <c r="A1244" t="s">
        <v>1399</v>
      </c>
      <c r="B1244" t="s">
        <v>1394</v>
      </c>
      <c r="C1244" t="s">
        <v>86</v>
      </c>
      <c r="D1244" t="s">
        <v>18</v>
      </c>
      <c r="E1244" s="1">
        <v>45462</v>
      </c>
      <c r="F1244" s="1">
        <v>45481</v>
      </c>
      <c r="G1244" t="s">
        <v>47</v>
      </c>
      <c r="H1244">
        <v>315</v>
      </c>
      <c r="I1244" s="23" t="str">
        <f>IF(AND(E1244&lt;=EOMONTH('Step 1'!$C$7,0),F1244&gt;='Step 1'!$C$7),"Yes","No")</f>
        <v>No</v>
      </c>
      <c r="J1244" s="23" t="str">
        <f>IF(I1244="Yes",IF(COUNTIFS($B$21:$B1244,B1244,$I$21:$I1244,"Yes")=1,"Yes",""),"")</f>
        <v/>
      </c>
      <c r="K1244" s="23" t="str">
        <f>IF(J1244="Yes",IF(COUNTIFS($B:$B,B1244,$F:$F,"&gt;="&amp;'Step 1'!$C$8)&gt;0,"Retained","Churned"),"")</f>
        <v/>
      </c>
      <c r="L1244" s="24">
        <f>_xlfn.MINIFS($E:$E,$B:$B,B1244)</f>
        <v>45307</v>
      </c>
      <c r="M1244" s="24" t="str">
        <f>INDEX($C:$C,MATCH($L1244,$E:$E,0))</f>
        <v>Pro</v>
      </c>
      <c r="N1244" s="24" t="str">
        <f>INDEX($D:$D,MATCH($L1244,$E:$E,0))</f>
        <v>Monthly</v>
      </c>
      <c r="O1244" s="23" t="str">
        <f>INDEX('Step 2-12'!$W:$W,MATCH('Step 2-12'!$B1244,'Step 2-12'!$R:$R,0))</f>
        <v>Retail</v>
      </c>
      <c r="P1244" s="23" t="str">
        <f>INDEX('Step 2-12'!$Z:$Z,MATCH('Step 2-12'!$B1244,'Step 2-12'!$R:$R,0))</f>
        <v>Paid Search</v>
      </c>
      <c r="AG1244" t="s">
        <v>3036</v>
      </c>
      <c r="AH1244" t="s">
        <v>1636</v>
      </c>
      <c r="AI1244" t="s">
        <v>1645</v>
      </c>
      <c r="AJ1244" s="1">
        <v>44883</v>
      </c>
      <c r="AK1244" t="s">
        <v>17</v>
      </c>
      <c r="AL1244" t="s">
        <v>18</v>
      </c>
      <c r="AM1244">
        <v>75</v>
      </c>
      <c r="AN1244">
        <v>60</v>
      </c>
      <c r="AO1244" s="24" t="str">
        <f>INDEX('Step 2-12'!$Z:$Z,MATCH('Step 2-12'!$AH1244,'Step 2-12'!$R:$R,0))</f>
        <v>Social Media</v>
      </c>
      <c r="AP1244" s="24" t="str">
        <f>INDEX('Step 2-12'!$V:$V,MATCH('Step 2-12'!$AH1244,'Step 2-12'!$R:$R,0))</f>
        <v>North America</v>
      </c>
      <c r="AQ1244" s="24" t="str">
        <f>INDEX('Step 2-12'!$W:$W,MATCH('Step 2-12'!$AH1244,'Step 2-12'!$R:$R,0))</f>
        <v>Healthcare</v>
      </c>
      <c r="AR1244" s="24" t="str">
        <f>INDEX('Step 2-12'!$X:$X,MATCH('Step 2-12'!$AH1244,'Step 2-12'!$R:$R,0))</f>
        <v>SMBs</v>
      </c>
      <c r="AS1244" s="23" t="str">
        <f>INDEX('Step 2-12'!$AA:$AA,MATCH('Step 2-12'!$AH1244,'Step 2-12'!$R:$R,0))</f>
        <v>Basic</v>
      </c>
      <c r="AT1244" s="23" t="str">
        <f>INDEX('Step 2-12'!$AB:$AB,MATCH('Step 2-12'!$AH1244,'Step 2-12'!$R:$R,0))</f>
        <v>Monthly</v>
      </c>
      <c r="AU1244" s="23" t="str">
        <f>INDEX($J$20:$J$1603,MATCH($AH1244,$B$20:$B$1603,0))</f>
        <v/>
      </c>
    </row>
    <row r="1245" spans="1:47" x14ac:dyDescent="0.25">
      <c r="A1245" t="s">
        <v>1400</v>
      </c>
      <c r="B1245" t="s">
        <v>1401</v>
      </c>
      <c r="C1245" t="s">
        <v>17</v>
      </c>
      <c r="D1245" t="s">
        <v>51</v>
      </c>
      <c r="E1245" s="1">
        <v>45610</v>
      </c>
      <c r="F1245" s="1">
        <v>45658</v>
      </c>
      <c r="G1245" t="s">
        <v>19</v>
      </c>
      <c r="H1245">
        <v>50</v>
      </c>
      <c r="I1245" s="23" t="str">
        <f>IF(AND(E1245&lt;=EOMONTH('Step 1'!$C$7,0),F1245&gt;='Step 1'!$C$7),"Yes","No")</f>
        <v>No</v>
      </c>
      <c r="J1245" s="23" t="str">
        <f>IF(I1245="Yes",IF(COUNTIFS($B$21:$B1245,B1245,$I$21:$I1245,"Yes")=1,"Yes",""),"")</f>
        <v/>
      </c>
      <c r="K1245" s="23" t="str">
        <f>IF(J1245="Yes",IF(COUNTIFS($B:$B,B1245,$F:$F,"&gt;="&amp;'Step 1'!$C$8)&gt;0,"Retained","Churned"),"")</f>
        <v/>
      </c>
      <c r="L1245" s="24">
        <f>_xlfn.MINIFS($E:$E,$B:$B,B1245)</f>
        <v>45610</v>
      </c>
      <c r="M1245" s="24" t="str">
        <f>INDEX($C:$C,MATCH($L1245,$E:$E,0))</f>
        <v>Basic</v>
      </c>
      <c r="N1245" s="24" t="str">
        <f>INDEX($D:$D,MATCH($L1245,$E:$E,0))</f>
        <v>Monthly</v>
      </c>
      <c r="O1245" s="23" t="str">
        <f>INDEX('Step 2-12'!$W:$W,MATCH('Step 2-12'!$B1245,'Step 2-12'!$R:$R,0))</f>
        <v>Education</v>
      </c>
      <c r="P1245" s="23" t="str">
        <f>INDEX('Step 2-12'!$Z:$Z,MATCH('Step 2-12'!$B1245,'Step 2-12'!$R:$R,0))</f>
        <v>Email</v>
      </c>
      <c r="AG1245" t="s">
        <v>3037</v>
      </c>
      <c r="AH1245" t="s">
        <v>1636</v>
      </c>
      <c r="AI1245" t="s">
        <v>1645</v>
      </c>
      <c r="AJ1245" s="1">
        <v>44913</v>
      </c>
      <c r="AK1245" t="s">
        <v>17</v>
      </c>
      <c r="AL1245" t="s">
        <v>18</v>
      </c>
      <c r="AM1245">
        <v>75</v>
      </c>
      <c r="AN1245">
        <v>60</v>
      </c>
      <c r="AO1245" s="24" t="str">
        <f>INDEX('Step 2-12'!$Z:$Z,MATCH('Step 2-12'!$AH1245,'Step 2-12'!$R:$R,0))</f>
        <v>Social Media</v>
      </c>
      <c r="AP1245" s="24" t="str">
        <f>INDEX('Step 2-12'!$V:$V,MATCH('Step 2-12'!$AH1245,'Step 2-12'!$R:$R,0))</f>
        <v>North America</v>
      </c>
      <c r="AQ1245" s="24" t="str">
        <f>INDEX('Step 2-12'!$W:$W,MATCH('Step 2-12'!$AH1245,'Step 2-12'!$R:$R,0))</f>
        <v>Healthcare</v>
      </c>
      <c r="AR1245" s="24" t="str">
        <f>INDEX('Step 2-12'!$X:$X,MATCH('Step 2-12'!$AH1245,'Step 2-12'!$R:$R,0))</f>
        <v>SMBs</v>
      </c>
      <c r="AS1245" s="23" t="str">
        <f>INDEX('Step 2-12'!$AA:$AA,MATCH('Step 2-12'!$AH1245,'Step 2-12'!$R:$R,0))</f>
        <v>Basic</v>
      </c>
      <c r="AT1245" s="23" t="str">
        <f>INDEX('Step 2-12'!$AB:$AB,MATCH('Step 2-12'!$AH1245,'Step 2-12'!$R:$R,0))</f>
        <v>Monthly</v>
      </c>
      <c r="AU1245" s="23" t="str">
        <f>INDEX($J$20:$J$1603,MATCH($AH1245,$B$20:$B$1603,0))</f>
        <v/>
      </c>
    </row>
    <row r="1246" spans="1:47" x14ac:dyDescent="0.25">
      <c r="A1246" t="s">
        <v>1402</v>
      </c>
      <c r="B1246" t="s">
        <v>1403</v>
      </c>
      <c r="C1246" t="s">
        <v>50</v>
      </c>
      <c r="D1246" t="s">
        <v>51</v>
      </c>
      <c r="E1246" s="1">
        <v>44874</v>
      </c>
      <c r="F1246" s="1">
        <v>45239</v>
      </c>
      <c r="G1246" t="s">
        <v>19</v>
      </c>
      <c r="H1246">
        <v>120</v>
      </c>
      <c r="I1246" s="23" t="str">
        <f>IF(AND(E1246&lt;=EOMONTH('Step 1'!$C$7,0),F1246&gt;='Step 1'!$C$7),"Yes","No")</f>
        <v>Yes</v>
      </c>
      <c r="J1246" s="23" t="str">
        <f>IF(I1246="Yes",IF(COUNTIFS($B$21:$B1246,B1246,$I$21:$I1246,"Yes")=1,"Yes",""),"")</f>
        <v>Yes</v>
      </c>
      <c r="K1246" s="23" t="str">
        <f>IF(J1246="Yes",IF(COUNTIFS($B:$B,B1246,$F:$F,"&gt;="&amp;'Step 1'!$C$8)&gt;0,"Retained","Churned"),"")</f>
        <v>Retained</v>
      </c>
      <c r="L1246" s="24">
        <f>_xlfn.MINIFS($E:$E,$B:$B,B1246)</f>
        <v>44874</v>
      </c>
      <c r="M1246" s="24" t="str">
        <f>INDEX($C:$C,MATCH($L1246,$E:$E,0))</f>
        <v>Basic</v>
      </c>
      <c r="N1246" s="24" t="str">
        <f>INDEX($D:$D,MATCH($L1246,$E:$E,0))</f>
        <v>Annual</v>
      </c>
      <c r="O1246" s="23" t="str">
        <f>INDEX('Step 2-12'!$W:$W,MATCH('Step 2-12'!$B1246,'Step 2-12'!$R:$R,0))</f>
        <v>Retail</v>
      </c>
      <c r="P1246" s="23" t="str">
        <f>INDEX('Step 2-12'!$Z:$Z,MATCH('Step 2-12'!$B1246,'Step 2-12'!$R:$R,0))</f>
        <v>Social Media</v>
      </c>
      <c r="AG1246" t="s">
        <v>3038</v>
      </c>
      <c r="AH1246" t="s">
        <v>1636</v>
      </c>
      <c r="AI1246" t="s">
        <v>1646</v>
      </c>
      <c r="AJ1246" s="1">
        <v>44914</v>
      </c>
      <c r="AK1246" t="s">
        <v>17</v>
      </c>
      <c r="AL1246" t="s">
        <v>18</v>
      </c>
      <c r="AM1246">
        <v>75</v>
      </c>
      <c r="AN1246">
        <v>60</v>
      </c>
      <c r="AO1246" s="24" t="str">
        <f>INDEX('Step 2-12'!$Z:$Z,MATCH('Step 2-12'!$AH1246,'Step 2-12'!$R:$R,0))</f>
        <v>Social Media</v>
      </c>
      <c r="AP1246" s="24" t="str">
        <f>INDEX('Step 2-12'!$V:$V,MATCH('Step 2-12'!$AH1246,'Step 2-12'!$R:$R,0))</f>
        <v>North America</v>
      </c>
      <c r="AQ1246" s="24" t="str">
        <f>INDEX('Step 2-12'!$W:$W,MATCH('Step 2-12'!$AH1246,'Step 2-12'!$R:$R,0))</f>
        <v>Healthcare</v>
      </c>
      <c r="AR1246" s="24" t="str">
        <f>INDEX('Step 2-12'!$X:$X,MATCH('Step 2-12'!$AH1246,'Step 2-12'!$R:$R,0))</f>
        <v>SMBs</v>
      </c>
      <c r="AS1246" s="23" t="str">
        <f>INDEX('Step 2-12'!$AA:$AA,MATCH('Step 2-12'!$AH1246,'Step 2-12'!$R:$R,0))</f>
        <v>Basic</v>
      </c>
      <c r="AT1246" s="23" t="str">
        <f>INDEX('Step 2-12'!$AB:$AB,MATCH('Step 2-12'!$AH1246,'Step 2-12'!$R:$R,0))</f>
        <v>Monthly</v>
      </c>
      <c r="AU1246" s="23" t="str">
        <f>INDEX($J$20:$J$1603,MATCH($AH1246,$B$20:$B$1603,0))</f>
        <v/>
      </c>
    </row>
    <row r="1247" spans="1:47" x14ac:dyDescent="0.25">
      <c r="A1247" t="s">
        <v>1404</v>
      </c>
      <c r="B1247" t="s">
        <v>1403</v>
      </c>
      <c r="C1247" t="s">
        <v>50</v>
      </c>
      <c r="D1247" t="s">
        <v>51</v>
      </c>
      <c r="E1247" s="1">
        <v>45240</v>
      </c>
      <c r="F1247" s="1">
        <v>45392</v>
      </c>
      <c r="G1247" t="s">
        <v>47</v>
      </c>
      <c r="H1247">
        <v>120</v>
      </c>
      <c r="I1247" s="23" t="str">
        <f>IF(AND(E1247&lt;=EOMONTH('Step 1'!$C$7,0),F1247&gt;='Step 1'!$C$7),"Yes","No")</f>
        <v>No</v>
      </c>
      <c r="J1247" s="23" t="str">
        <f>IF(I1247="Yes",IF(COUNTIFS($B$21:$B1247,B1247,$I$21:$I1247,"Yes")=1,"Yes",""),"")</f>
        <v/>
      </c>
      <c r="K1247" s="23" t="str">
        <f>IF(J1247="Yes",IF(COUNTIFS($B:$B,B1247,$F:$F,"&gt;="&amp;'Step 1'!$C$8)&gt;0,"Retained","Churned"),"")</f>
        <v/>
      </c>
      <c r="L1247" s="24">
        <f>_xlfn.MINIFS($E:$E,$B:$B,B1247)</f>
        <v>44874</v>
      </c>
      <c r="M1247" s="24" t="str">
        <f>INDEX($C:$C,MATCH($L1247,$E:$E,0))</f>
        <v>Basic</v>
      </c>
      <c r="N1247" s="24" t="str">
        <f>INDEX($D:$D,MATCH($L1247,$E:$E,0))</f>
        <v>Annual</v>
      </c>
      <c r="O1247" s="23" t="str">
        <f>INDEX('Step 2-12'!$W:$W,MATCH('Step 2-12'!$B1247,'Step 2-12'!$R:$R,0))</f>
        <v>Retail</v>
      </c>
      <c r="P1247" s="23" t="str">
        <f>INDEX('Step 2-12'!$Z:$Z,MATCH('Step 2-12'!$B1247,'Step 2-12'!$R:$R,0))</f>
        <v>Social Media</v>
      </c>
      <c r="AG1247" t="s">
        <v>3039</v>
      </c>
      <c r="AH1247" t="s">
        <v>1636</v>
      </c>
      <c r="AI1247" t="s">
        <v>1647</v>
      </c>
      <c r="AJ1247" s="1">
        <v>44945</v>
      </c>
      <c r="AK1247" t="s">
        <v>17</v>
      </c>
      <c r="AL1247" t="s">
        <v>18</v>
      </c>
      <c r="AM1247">
        <v>75</v>
      </c>
      <c r="AN1247">
        <v>60</v>
      </c>
      <c r="AO1247" s="24" t="str">
        <f>INDEX('Step 2-12'!$Z:$Z,MATCH('Step 2-12'!$AH1247,'Step 2-12'!$R:$R,0))</f>
        <v>Social Media</v>
      </c>
      <c r="AP1247" s="24" t="str">
        <f>INDEX('Step 2-12'!$V:$V,MATCH('Step 2-12'!$AH1247,'Step 2-12'!$R:$R,0))</f>
        <v>North America</v>
      </c>
      <c r="AQ1247" s="24" t="str">
        <f>INDEX('Step 2-12'!$W:$W,MATCH('Step 2-12'!$AH1247,'Step 2-12'!$R:$R,0))</f>
        <v>Healthcare</v>
      </c>
      <c r="AR1247" s="24" t="str">
        <f>INDEX('Step 2-12'!$X:$X,MATCH('Step 2-12'!$AH1247,'Step 2-12'!$R:$R,0))</f>
        <v>SMBs</v>
      </c>
      <c r="AS1247" s="23" t="str">
        <f>INDEX('Step 2-12'!$AA:$AA,MATCH('Step 2-12'!$AH1247,'Step 2-12'!$R:$R,0))</f>
        <v>Basic</v>
      </c>
      <c r="AT1247" s="23" t="str">
        <f>INDEX('Step 2-12'!$AB:$AB,MATCH('Step 2-12'!$AH1247,'Step 2-12'!$R:$R,0))</f>
        <v>Monthly</v>
      </c>
      <c r="AU1247" s="23" t="str">
        <f>INDEX($J$20:$J$1603,MATCH($AH1247,$B$20:$B$1603,0))</f>
        <v/>
      </c>
    </row>
    <row r="1248" spans="1:47" x14ac:dyDescent="0.25">
      <c r="A1248" t="s">
        <v>1405</v>
      </c>
      <c r="B1248" t="s">
        <v>1406</v>
      </c>
      <c r="C1248" t="s">
        <v>17</v>
      </c>
      <c r="D1248" t="s">
        <v>18</v>
      </c>
      <c r="E1248" s="1">
        <v>44567</v>
      </c>
      <c r="F1248" s="1">
        <v>44597</v>
      </c>
      <c r="G1248" t="s">
        <v>19</v>
      </c>
      <c r="H1248">
        <v>75</v>
      </c>
      <c r="I1248" s="23" t="str">
        <f>IF(AND(E1248&lt;=EOMONTH('Step 1'!$C$7,0),F1248&gt;='Step 1'!$C$7),"Yes","No")</f>
        <v>No</v>
      </c>
      <c r="J1248" s="23" t="str">
        <f>IF(I1248="Yes",IF(COUNTIFS($B$21:$B1248,B1248,$I$21:$I1248,"Yes")=1,"Yes",""),"")</f>
        <v/>
      </c>
      <c r="K1248" s="23" t="str">
        <f>IF(J1248="Yes",IF(COUNTIFS($B:$B,B1248,$F:$F,"&gt;="&amp;'Step 1'!$C$8)&gt;0,"Retained","Churned"),"")</f>
        <v/>
      </c>
      <c r="L1248" s="24">
        <f>_xlfn.MINIFS($E:$E,$B:$B,B1248)</f>
        <v>44567</v>
      </c>
      <c r="M1248" s="24" t="str">
        <f>INDEX($C:$C,MATCH($L1248,$E:$E,0))</f>
        <v>Basic</v>
      </c>
      <c r="N1248" s="24" t="str">
        <f>INDEX($D:$D,MATCH($L1248,$E:$E,0))</f>
        <v>Monthly</v>
      </c>
      <c r="O1248" s="23" t="str">
        <f>INDEX('Step 2-12'!$W:$W,MATCH('Step 2-12'!$B1248,'Step 2-12'!$R:$R,0))</f>
        <v>Tech</v>
      </c>
      <c r="P1248" s="23" t="str">
        <f>INDEX('Step 2-12'!$Z:$Z,MATCH('Step 2-12'!$B1248,'Step 2-12'!$R:$R,0))</f>
        <v>Social Media</v>
      </c>
      <c r="AG1248" t="s">
        <v>3040</v>
      </c>
      <c r="AH1248" t="s">
        <v>1636</v>
      </c>
      <c r="AI1248" t="s">
        <v>1648</v>
      </c>
      <c r="AJ1248" s="1">
        <v>44976</v>
      </c>
      <c r="AK1248" t="s">
        <v>17</v>
      </c>
      <c r="AL1248" t="s">
        <v>18</v>
      </c>
      <c r="AM1248">
        <v>75</v>
      </c>
      <c r="AN1248">
        <v>60</v>
      </c>
      <c r="AO1248" s="24" t="str">
        <f>INDEX('Step 2-12'!$Z:$Z,MATCH('Step 2-12'!$AH1248,'Step 2-12'!$R:$R,0))</f>
        <v>Social Media</v>
      </c>
      <c r="AP1248" s="24" t="str">
        <f>INDEX('Step 2-12'!$V:$V,MATCH('Step 2-12'!$AH1248,'Step 2-12'!$R:$R,0))</f>
        <v>North America</v>
      </c>
      <c r="AQ1248" s="24" t="str">
        <f>INDEX('Step 2-12'!$W:$W,MATCH('Step 2-12'!$AH1248,'Step 2-12'!$R:$R,0))</f>
        <v>Healthcare</v>
      </c>
      <c r="AR1248" s="24" t="str">
        <f>INDEX('Step 2-12'!$X:$X,MATCH('Step 2-12'!$AH1248,'Step 2-12'!$R:$R,0))</f>
        <v>SMBs</v>
      </c>
      <c r="AS1248" s="23" t="str">
        <f>INDEX('Step 2-12'!$AA:$AA,MATCH('Step 2-12'!$AH1248,'Step 2-12'!$R:$R,0))</f>
        <v>Basic</v>
      </c>
      <c r="AT1248" s="23" t="str">
        <f>INDEX('Step 2-12'!$AB:$AB,MATCH('Step 2-12'!$AH1248,'Step 2-12'!$R:$R,0))</f>
        <v>Monthly</v>
      </c>
      <c r="AU1248" s="23" t="str">
        <f>INDEX($J$20:$J$1603,MATCH($AH1248,$B$20:$B$1603,0))</f>
        <v/>
      </c>
    </row>
    <row r="1249" spans="1:47" x14ac:dyDescent="0.25">
      <c r="A1249" t="s">
        <v>1407</v>
      </c>
      <c r="B1249" t="s">
        <v>1406</v>
      </c>
      <c r="C1249" t="s">
        <v>17</v>
      </c>
      <c r="D1249" t="s">
        <v>18</v>
      </c>
      <c r="E1249" s="1">
        <v>44598</v>
      </c>
      <c r="F1249" s="1">
        <v>44628</v>
      </c>
      <c r="G1249" t="s">
        <v>19</v>
      </c>
      <c r="H1249">
        <v>75</v>
      </c>
      <c r="I1249" s="23" t="str">
        <f>IF(AND(E1249&lt;=EOMONTH('Step 1'!$C$7,0),F1249&gt;='Step 1'!$C$7),"Yes","No")</f>
        <v>No</v>
      </c>
      <c r="J1249" s="23" t="str">
        <f>IF(I1249="Yes",IF(COUNTIFS($B$21:$B1249,B1249,$I$21:$I1249,"Yes")=1,"Yes",""),"")</f>
        <v/>
      </c>
      <c r="K1249" s="23" t="str">
        <f>IF(J1249="Yes",IF(COUNTIFS($B:$B,B1249,$F:$F,"&gt;="&amp;'Step 1'!$C$8)&gt;0,"Retained","Churned"),"")</f>
        <v/>
      </c>
      <c r="L1249" s="24">
        <f>_xlfn.MINIFS($E:$E,$B:$B,B1249)</f>
        <v>44567</v>
      </c>
      <c r="M1249" s="24" t="str">
        <f>INDEX($C:$C,MATCH($L1249,$E:$E,0))</f>
        <v>Basic</v>
      </c>
      <c r="N1249" s="24" t="str">
        <f>INDEX($D:$D,MATCH($L1249,$E:$E,0))</f>
        <v>Monthly</v>
      </c>
      <c r="O1249" s="23" t="str">
        <f>INDEX('Step 2-12'!$W:$W,MATCH('Step 2-12'!$B1249,'Step 2-12'!$R:$R,0))</f>
        <v>Tech</v>
      </c>
      <c r="P1249" s="23" t="str">
        <f>INDEX('Step 2-12'!$Z:$Z,MATCH('Step 2-12'!$B1249,'Step 2-12'!$R:$R,0))</f>
        <v>Social Media</v>
      </c>
      <c r="AG1249" t="s">
        <v>3041</v>
      </c>
      <c r="AH1249" t="s">
        <v>1636</v>
      </c>
      <c r="AI1249" t="s">
        <v>1648</v>
      </c>
      <c r="AJ1249" s="1">
        <v>45004</v>
      </c>
      <c r="AK1249" t="s">
        <v>17</v>
      </c>
      <c r="AL1249" t="s">
        <v>18</v>
      </c>
      <c r="AM1249">
        <v>75</v>
      </c>
      <c r="AN1249">
        <v>60</v>
      </c>
      <c r="AO1249" s="24" t="str">
        <f>INDEX('Step 2-12'!$Z:$Z,MATCH('Step 2-12'!$AH1249,'Step 2-12'!$R:$R,0))</f>
        <v>Social Media</v>
      </c>
      <c r="AP1249" s="24" t="str">
        <f>INDEX('Step 2-12'!$V:$V,MATCH('Step 2-12'!$AH1249,'Step 2-12'!$R:$R,0))</f>
        <v>North America</v>
      </c>
      <c r="AQ1249" s="24" t="str">
        <f>INDEX('Step 2-12'!$W:$W,MATCH('Step 2-12'!$AH1249,'Step 2-12'!$R:$R,0))</f>
        <v>Healthcare</v>
      </c>
      <c r="AR1249" s="24" t="str">
        <f>INDEX('Step 2-12'!$X:$X,MATCH('Step 2-12'!$AH1249,'Step 2-12'!$R:$R,0))</f>
        <v>SMBs</v>
      </c>
      <c r="AS1249" s="23" t="str">
        <f>INDEX('Step 2-12'!$AA:$AA,MATCH('Step 2-12'!$AH1249,'Step 2-12'!$R:$R,0))</f>
        <v>Basic</v>
      </c>
      <c r="AT1249" s="23" t="str">
        <f>INDEX('Step 2-12'!$AB:$AB,MATCH('Step 2-12'!$AH1249,'Step 2-12'!$R:$R,0))</f>
        <v>Monthly</v>
      </c>
      <c r="AU1249" s="23" t="str">
        <f>INDEX($J$20:$J$1603,MATCH($AH1249,$B$20:$B$1603,0))</f>
        <v/>
      </c>
    </row>
    <row r="1250" spans="1:47" x14ac:dyDescent="0.25">
      <c r="A1250" t="s">
        <v>1408</v>
      </c>
      <c r="B1250" t="s">
        <v>1406</v>
      </c>
      <c r="C1250" t="s">
        <v>17</v>
      </c>
      <c r="D1250" t="s">
        <v>18</v>
      </c>
      <c r="E1250" s="1">
        <v>44629</v>
      </c>
      <c r="F1250" s="1">
        <v>44659</v>
      </c>
      <c r="G1250" t="s">
        <v>19</v>
      </c>
      <c r="H1250">
        <v>75</v>
      </c>
      <c r="I1250" s="23" t="str">
        <f>IF(AND(E1250&lt;=EOMONTH('Step 1'!$C$7,0),F1250&gt;='Step 1'!$C$7),"Yes","No")</f>
        <v>No</v>
      </c>
      <c r="J1250" s="23" t="str">
        <f>IF(I1250="Yes",IF(COUNTIFS($B$21:$B1250,B1250,$I$21:$I1250,"Yes")=1,"Yes",""),"")</f>
        <v/>
      </c>
      <c r="K1250" s="23" t="str">
        <f>IF(J1250="Yes",IF(COUNTIFS($B:$B,B1250,$F:$F,"&gt;="&amp;'Step 1'!$C$8)&gt;0,"Retained","Churned"),"")</f>
        <v/>
      </c>
      <c r="L1250" s="24">
        <f>_xlfn.MINIFS($E:$E,$B:$B,B1250)</f>
        <v>44567</v>
      </c>
      <c r="M1250" s="24" t="str">
        <f>INDEX($C:$C,MATCH($L1250,$E:$E,0))</f>
        <v>Basic</v>
      </c>
      <c r="N1250" s="24" t="str">
        <f>INDEX($D:$D,MATCH($L1250,$E:$E,0))</f>
        <v>Monthly</v>
      </c>
      <c r="O1250" s="23" t="str">
        <f>INDEX('Step 2-12'!$W:$W,MATCH('Step 2-12'!$B1250,'Step 2-12'!$R:$R,0))</f>
        <v>Tech</v>
      </c>
      <c r="P1250" s="23" t="str">
        <f>INDEX('Step 2-12'!$Z:$Z,MATCH('Step 2-12'!$B1250,'Step 2-12'!$R:$R,0))</f>
        <v>Social Media</v>
      </c>
      <c r="AG1250" t="s">
        <v>3042</v>
      </c>
      <c r="AH1250" t="s">
        <v>1636</v>
      </c>
      <c r="AI1250" t="s">
        <v>1649</v>
      </c>
      <c r="AJ1250" s="1">
        <v>45007</v>
      </c>
      <c r="AK1250" t="s">
        <v>17</v>
      </c>
      <c r="AL1250" t="s">
        <v>18</v>
      </c>
      <c r="AM1250">
        <v>75</v>
      </c>
      <c r="AN1250">
        <v>60</v>
      </c>
      <c r="AO1250" s="24" t="str">
        <f>INDEX('Step 2-12'!$Z:$Z,MATCH('Step 2-12'!$AH1250,'Step 2-12'!$R:$R,0))</f>
        <v>Social Media</v>
      </c>
      <c r="AP1250" s="24" t="str">
        <f>INDEX('Step 2-12'!$V:$V,MATCH('Step 2-12'!$AH1250,'Step 2-12'!$R:$R,0))</f>
        <v>North America</v>
      </c>
      <c r="AQ1250" s="24" t="str">
        <f>INDEX('Step 2-12'!$W:$W,MATCH('Step 2-12'!$AH1250,'Step 2-12'!$R:$R,0))</f>
        <v>Healthcare</v>
      </c>
      <c r="AR1250" s="24" t="str">
        <f>INDEX('Step 2-12'!$X:$X,MATCH('Step 2-12'!$AH1250,'Step 2-12'!$R:$R,0))</f>
        <v>SMBs</v>
      </c>
      <c r="AS1250" s="23" t="str">
        <f>INDEX('Step 2-12'!$AA:$AA,MATCH('Step 2-12'!$AH1250,'Step 2-12'!$R:$R,0))</f>
        <v>Basic</v>
      </c>
      <c r="AT1250" s="23" t="str">
        <f>INDEX('Step 2-12'!$AB:$AB,MATCH('Step 2-12'!$AH1250,'Step 2-12'!$R:$R,0))</f>
        <v>Monthly</v>
      </c>
      <c r="AU1250" s="23" t="str">
        <f>INDEX($J$20:$J$1603,MATCH($AH1250,$B$20:$B$1603,0))</f>
        <v/>
      </c>
    </row>
    <row r="1251" spans="1:47" x14ac:dyDescent="0.25">
      <c r="A1251" t="s">
        <v>1409</v>
      </c>
      <c r="B1251" t="s">
        <v>1406</v>
      </c>
      <c r="C1251" t="s">
        <v>17</v>
      </c>
      <c r="D1251" t="s">
        <v>18</v>
      </c>
      <c r="E1251" s="1">
        <v>44660</v>
      </c>
      <c r="F1251" s="1">
        <v>44690</v>
      </c>
      <c r="G1251" t="s">
        <v>19</v>
      </c>
      <c r="H1251">
        <v>75</v>
      </c>
      <c r="I1251" s="23" t="str">
        <f>IF(AND(E1251&lt;=EOMONTH('Step 1'!$C$7,0),F1251&gt;='Step 1'!$C$7),"Yes","No")</f>
        <v>No</v>
      </c>
      <c r="J1251" s="23" t="str">
        <f>IF(I1251="Yes",IF(COUNTIFS($B$21:$B1251,B1251,$I$21:$I1251,"Yes")=1,"Yes",""),"")</f>
        <v/>
      </c>
      <c r="K1251" s="23" t="str">
        <f>IF(J1251="Yes",IF(COUNTIFS($B:$B,B1251,$F:$F,"&gt;="&amp;'Step 1'!$C$8)&gt;0,"Retained","Churned"),"")</f>
        <v/>
      </c>
      <c r="L1251" s="24">
        <f>_xlfn.MINIFS($E:$E,$B:$B,B1251)</f>
        <v>44567</v>
      </c>
      <c r="M1251" s="24" t="str">
        <f>INDEX($C:$C,MATCH($L1251,$E:$E,0))</f>
        <v>Basic</v>
      </c>
      <c r="N1251" s="24" t="str">
        <f>INDEX($D:$D,MATCH($L1251,$E:$E,0))</f>
        <v>Monthly</v>
      </c>
      <c r="O1251" s="23" t="str">
        <f>INDEX('Step 2-12'!$W:$W,MATCH('Step 2-12'!$B1251,'Step 2-12'!$R:$R,0))</f>
        <v>Tech</v>
      </c>
      <c r="P1251" s="23" t="str">
        <f>INDEX('Step 2-12'!$Z:$Z,MATCH('Step 2-12'!$B1251,'Step 2-12'!$R:$R,0))</f>
        <v>Social Media</v>
      </c>
      <c r="AG1251" t="s">
        <v>3043</v>
      </c>
      <c r="AH1251" t="s">
        <v>1636</v>
      </c>
      <c r="AI1251" t="s">
        <v>1650</v>
      </c>
      <c r="AJ1251" s="1">
        <v>45038</v>
      </c>
      <c r="AK1251" t="s">
        <v>17</v>
      </c>
      <c r="AL1251" t="s">
        <v>18</v>
      </c>
      <c r="AM1251">
        <v>75</v>
      </c>
      <c r="AN1251">
        <v>60</v>
      </c>
      <c r="AO1251" s="24" t="str">
        <f>INDEX('Step 2-12'!$Z:$Z,MATCH('Step 2-12'!$AH1251,'Step 2-12'!$R:$R,0))</f>
        <v>Social Media</v>
      </c>
      <c r="AP1251" s="24" t="str">
        <f>INDEX('Step 2-12'!$V:$V,MATCH('Step 2-12'!$AH1251,'Step 2-12'!$R:$R,0))</f>
        <v>North America</v>
      </c>
      <c r="AQ1251" s="24" t="str">
        <f>INDEX('Step 2-12'!$W:$W,MATCH('Step 2-12'!$AH1251,'Step 2-12'!$R:$R,0))</f>
        <v>Healthcare</v>
      </c>
      <c r="AR1251" s="24" t="str">
        <f>INDEX('Step 2-12'!$X:$X,MATCH('Step 2-12'!$AH1251,'Step 2-12'!$R:$R,0))</f>
        <v>SMBs</v>
      </c>
      <c r="AS1251" s="23" t="str">
        <f>INDEX('Step 2-12'!$AA:$AA,MATCH('Step 2-12'!$AH1251,'Step 2-12'!$R:$R,0))</f>
        <v>Basic</v>
      </c>
      <c r="AT1251" s="23" t="str">
        <f>INDEX('Step 2-12'!$AB:$AB,MATCH('Step 2-12'!$AH1251,'Step 2-12'!$R:$R,0))</f>
        <v>Monthly</v>
      </c>
      <c r="AU1251" s="23" t="str">
        <f>INDEX($J$20:$J$1603,MATCH($AH1251,$B$20:$B$1603,0))</f>
        <v/>
      </c>
    </row>
    <row r="1252" spans="1:47" x14ac:dyDescent="0.25">
      <c r="A1252" t="s">
        <v>1410</v>
      </c>
      <c r="B1252" t="s">
        <v>1406</v>
      </c>
      <c r="C1252" t="s">
        <v>17</v>
      </c>
      <c r="D1252" t="s">
        <v>18</v>
      </c>
      <c r="E1252" s="1">
        <v>44691</v>
      </c>
      <c r="F1252" s="1">
        <v>44721</v>
      </c>
      <c r="G1252" t="s">
        <v>19</v>
      </c>
      <c r="H1252">
        <v>75</v>
      </c>
      <c r="I1252" s="23" t="str">
        <f>IF(AND(E1252&lt;=EOMONTH('Step 1'!$C$7,0),F1252&gt;='Step 1'!$C$7),"Yes","No")</f>
        <v>No</v>
      </c>
      <c r="J1252" s="23" t="str">
        <f>IF(I1252="Yes",IF(COUNTIFS($B$21:$B1252,B1252,$I$21:$I1252,"Yes")=1,"Yes",""),"")</f>
        <v/>
      </c>
      <c r="K1252" s="23" t="str">
        <f>IF(J1252="Yes",IF(COUNTIFS($B:$B,B1252,$F:$F,"&gt;="&amp;'Step 1'!$C$8)&gt;0,"Retained","Churned"),"")</f>
        <v/>
      </c>
      <c r="L1252" s="24">
        <f>_xlfn.MINIFS($E:$E,$B:$B,B1252)</f>
        <v>44567</v>
      </c>
      <c r="M1252" s="24" t="str">
        <f>INDEX($C:$C,MATCH($L1252,$E:$E,0))</f>
        <v>Basic</v>
      </c>
      <c r="N1252" s="24" t="str">
        <f>INDEX($D:$D,MATCH($L1252,$E:$E,0))</f>
        <v>Monthly</v>
      </c>
      <c r="O1252" s="23" t="str">
        <f>INDEX('Step 2-12'!$W:$W,MATCH('Step 2-12'!$B1252,'Step 2-12'!$R:$R,0))</f>
        <v>Tech</v>
      </c>
      <c r="P1252" s="23" t="str">
        <f>INDEX('Step 2-12'!$Z:$Z,MATCH('Step 2-12'!$B1252,'Step 2-12'!$R:$R,0))</f>
        <v>Social Media</v>
      </c>
      <c r="AG1252" t="s">
        <v>3044</v>
      </c>
      <c r="AH1252" t="s">
        <v>1636</v>
      </c>
      <c r="AI1252" t="s">
        <v>1650</v>
      </c>
      <c r="AJ1252" s="1">
        <v>45068</v>
      </c>
      <c r="AK1252" t="s">
        <v>17</v>
      </c>
      <c r="AL1252" t="s">
        <v>18</v>
      </c>
      <c r="AM1252">
        <v>75</v>
      </c>
      <c r="AN1252">
        <v>60</v>
      </c>
      <c r="AO1252" s="24" t="str">
        <f>INDEX('Step 2-12'!$Z:$Z,MATCH('Step 2-12'!$AH1252,'Step 2-12'!$R:$R,0))</f>
        <v>Social Media</v>
      </c>
      <c r="AP1252" s="24" t="str">
        <f>INDEX('Step 2-12'!$V:$V,MATCH('Step 2-12'!$AH1252,'Step 2-12'!$R:$R,0))</f>
        <v>North America</v>
      </c>
      <c r="AQ1252" s="24" t="str">
        <f>INDEX('Step 2-12'!$W:$W,MATCH('Step 2-12'!$AH1252,'Step 2-12'!$R:$R,0))</f>
        <v>Healthcare</v>
      </c>
      <c r="AR1252" s="24" t="str">
        <f>INDEX('Step 2-12'!$X:$X,MATCH('Step 2-12'!$AH1252,'Step 2-12'!$R:$R,0))</f>
        <v>SMBs</v>
      </c>
      <c r="AS1252" s="23" t="str">
        <f>INDEX('Step 2-12'!$AA:$AA,MATCH('Step 2-12'!$AH1252,'Step 2-12'!$R:$R,0))</f>
        <v>Basic</v>
      </c>
      <c r="AT1252" s="23" t="str">
        <f>INDEX('Step 2-12'!$AB:$AB,MATCH('Step 2-12'!$AH1252,'Step 2-12'!$R:$R,0))</f>
        <v>Monthly</v>
      </c>
      <c r="AU1252" s="23" t="str">
        <f>INDEX($J$20:$J$1603,MATCH($AH1252,$B$20:$B$1603,0))</f>
        <v/>
      </c>
    </row>
    <row r="1253" spans="1:47" x14ac:dyDescent="0.25">
      <c r="A1253" t="s">
        <v>1411</v>
      </c>
      <c r="B1253" t="s">
        <v>1406</v>
      </c>
      <c r="C1253" t="s">
        <v>17</v>
      </c>
      <c r="D1253" t="s">
        <v>18</v>
      </c>
      <c r="E1253" s="1">
        <v>44722</v>
      </c>
      <c r="F1253" s="1">
        <v>44752</v>
      </c>
      <c r="G1253" t="s">
        <v>19</v>
      </c>
      <c r="H1253">
        <v>75</v>
      </c>
      <c r="I1253" s="23" t="str">
        <f>IF(AND(E1253&lt;=EOMONTH('Step 1'!$C$7,0),F1253&gt;='Step 1'!$C$7),"Yes","No")</f>
        <v>No</v>
      </c>
      <c r="J1253" s="23" t="str">
        <f>IF(I1253="Yes",IF(COUNTIFS($B$21:$B1253,B1253,$I$21:$I1253,"Yes")=1,"Yes",""),"")</f>
        <v/>
      </c>
      <c r="K1253" s="23" t="str">
        <f>IF(J1253="Yes",IF(COUNTIFS($B:$B,B1253,$F:$F,"&gt;="&amp;'Step 1'!$C$8)&gt;0,"Retained","Churned"),"")</f>
        <v/>
      </c>
      <c r="L1253" s="24">
        <f>_xlfn.MINIFS($E:$E,$B:$B,B1253)</f>
        <v>44567</v>
      </c>
      <c r="M1253" s="24" t="str">
        <f>INDEX($C:$C,MATCH($L1253,$E:$E,0))</f>
        <v>Basic</v>
      </c>
      <c r="N1253" s="24" t="str">
        <f>INDEX($D:$D,MATCH($L1253,$E:$E,0))</f>
        <v>Monthly</v>
      </c>
      <c r="O1253" s="23" t="str">
        <f>INDEX('Step 2-12'!$W:$W,MATCH('Step 2-12'!$B1253,'Step 2-12'!$R:$R,0))</f>
        <v>Tech</v>
      </c>
      <c r="P1253" s="23" t="str">
        <f>INDEX('Step 2-12'!$Z:$Z,MATCH('Step 2-12'!$B1253,'Step 2-12'!$R:$R,0))</f>
        <v>Social Media</v>
      </c>
      <c r="AG1253" t="s">
        <v>3045</v>
      </c>
      <c r="AH1253" t="s">
        <v>1636</v>
      </c>
      <c r="AI1253" t="s">
        <v>1651</v>
      </c>
      <c r="AJ1253" s="1">
        <v>45069</v>
      </c>
      <c r="AK1253" t="s">
        <v>50</v>
      </c>
      <c r="AL1253" t="s">
        <v>18</v>
      </c>
      <c r="AM1253">
        <v>135</v>
      </c>
      <c r="AN1253">
        <v>110.7</v>
      </c>
      <c r="AO1253" s="24" t="str">
        <f>INDEX('Step 2-12'!$Z:$Z,MATCH('Step 2-12'!$AH1253,'Step 2-12'!$R:$R,0))</f>
        <v>Social Media</v>
      </c>
      <c r="AP1253" s="24" t="str">
        <f>INDEX('Step 2-12'!$V:$V,MATCH('Step 2-12'!$AH1253,'Step 2-12'!$R:$R,0))</f>
        <v>North America</v>
      </c>
      <c r="AQ1253" s="24" t="str">
        <f>INDEX('Step 2-12'!$W:$W,MATCH('Step 2-12'!$AH1253,'Step 2-12'!$R:$R,0))</f>
        <v>Healthcare</v>
      </c>
      <c r="AR1253" s="24" t="str">
        <f>INDEX('Step 2-12'!$X:$X,MATCH('Step 2-12'!$AH1253,'Step 2-12'!$R:$R,0))</f>
        <v>SMBs</v>
      </c>
      <c r="AS1253" s="23" t="str">
        <f>INDEX('Step 2-12'!$AA:$AA,MATCH('Step 2-12'!$AH1253,'Step 2-12'!$R:$R,0))</f>
        <v>Basic</v>
      </c>
      <c r="AT1253" s="23" t="str">
        <f>INDEX('Step 2-12'!$AB:$AB,MATCH('Step 2-12'!$AH1253,'Step 2-12'!$R:$R,0))</f>
        <v>Monthly</v>
      </c>
      <c r="AU1253" s="23" t="str">
        <f>INDEX($J$20:$J$1603,MATCH($AH1253,$B$20:$B$1603,0))</f>
        <v/>
      </c>
    </row>
    <row r="1254" spans="1:47" x14ac:dyDescent="0.25">
      <c r="A1254" t="s">
        <v>1412</v>
      </c>
      <c r="B1254" t="s">
        <v>1406</v>
      </c>
      <c r="C1254" t="s">
        <v>17</v>
      </c>
      <c r="D1254" t="s">
        <v>18</v>
      </c>
      <c r="E1254" s="1">
        <v>44753</v>
      </c>
      <c r="F1254" s="1">
        <v>44783</v>
      </c>
      <c r="G1254" t="s">
        <v>19</v>
      </c>
      <c r="H1254">
        <v>75</v>
      </c>
      <c r="I1254" s="23" t="str">
        <f>IF(AND(E1254&lt;=EOMONTH('Step 1'!$C$7,0),F1254&gt;='Step 1'!$C$7),"Yes","No")</f>
        <v>No</v>
      </c>
      <c r="J1254" s="23" t="str">
        <f>IF(I1254="Yes",IF(COUNTIFS($B$21:$B1254,B1254,$I$21:$I1254,"Yes")=1,"Yes",""),"")</f>
        <v/>
      </c>
      <c r="K1254" s="23" t="str">
        <f>IF(J1254="Yes",IF(COUNTIFS($B:$B,B1254,$F:$F,"&gt;="&amp;'Step 1'!$C$8)&gt;0,"Retained","Churned"),"")</f>
        <v/>
      </c>
      <c r="L1254" s="24">
        <f>_xlfn.MINIFS($E:$E,$B:$B,B1254)</f>
        <v>44567</v>
      </c>
      <c r="M1254" s="24" t="str">
        <f>INDEX($C:$C,MATCH($L1254,$E:$E,0))</f>
        <v>Basic</v>
      </c>
      <c r="N1254" s="24" t="str">
        <f>INDEX($D:$D,MATCH($L1254,$E:$E,0))</f>
        <v>Monthly</v>
      </c>
      <c r="O1254" s="23" t="str">
        <f>INDEX('Step 2-12'!$W:$W,MATCH('Step 2-12'!$B1254,'Step 2-12'!$R:$R,0))</f>
        <v>Tech</v>
      </c>
      <c r="P1254" s="23" t="str">
        <f>INDEX('Step 2-12'!$Z:$Z,MATCH('Step 2-12'!$B1254,'Step 2-12'!$R:$R,0))</f>
        <v>Social Media</v>
      </c>
      <c r="AG1254" t="s">
        <v>3046</v>
      </c>
      <c r="AH1254" t="s">
        <v>1636</v>
      </c>
      <c r="AI1254" t="s">
        <v>1652</v>
      </c>
      <c r="AJ1254" s="1">
        <v>45100</v>
      </c>
      <c r="AK1254" t="s">
        <v>50</v>
      </c>
      <c r="AL1254" t="s">
        <v>18</v>
      </c>
      <c r="AM1254">
        <v>135</v>
      </c>
      <c r="AN1254">
        <v>110.7</v>
      </c>
      <c r="AO1254" s="24" t="str">
        <f>INDEX('Step 2-12'!$Z:$Z,MATCH('Step 2-12'!$AH1254,'Step 2-12'!$R:$R,0))</f>
        <v>Social Media</v>
      </c>
      <c r="AP1254" s="24" t="str">
        <f>INDEX('Step 2-12'!$V:$V,MATCH('Step 2-12'!$AH1254,'Step 2-12'!$R:$R,0))</f>
        <v>North America</v>
      </c>
      <c r="AQ1254" s="24" t="str">
        <f>INDEX('Step 2-12'!$W:$W,MATCH('Step 2-12'!$AH1254,'Step 2-12'!$R:$R,0))</f>
        <v>Healthcare</v>
      </c>
      <c r="AR1254" s="24" t="str">
        <f>INDEX('Step 2-12'!$X:$X,MATCH('Step 2-12'!$AH1254,'Step 2-12'!$R:$R,0))</f>
        <v>SMBs</v>
      </c>
      <c r="AS1254" s="23" t="str">
        <f>INDEX('Step 2-12'!$AA:$AA,MATCH('Step 2-12'!$AH1254,'Step 2-12'!$R:$R,0))</f>
        <v>Basic</v>
      </c>
      <c r="AT1254" s="23" t="str">
        <f>INDEX('Step 2-12'!$AB:$AB,MATCH('Step 2-12'!$AH1254,'Step 2-12'!$R:$R,0))</f>
        <v>Monthly</v>
      </c>
      <c r="AU1254" s="23" t="str">
        <f>INDEX($J$20:$J$1603,MATCH($AH1254,$B$20:$B$1603,0))</f>
        <v/>
      </c>
    </row>
    <row r="1255" spans="1:47" x14ac:dyDescent="0.25">
      <c r="A1255" t="s">
        <v>1413</v>
      </c>
      <c r="B1255" t="s">
        <v>1406</v>
      </c>
      <c r="C1255" t="s">
        <v>17</v>
      </c>
      <c r="D1255" t="s">
        <v>18</v>
      </c>
      <c r="E1255" s="1">
        <v>44784</v>
      </c>
      <c r="F1255" s="1">
        <v>44814</v>
      </c>
      <c r="G1255" t="s">
        <v>73</v>
      </c>
      <c r="H1255">
        <v>75</v>
      </c>
      <c r="I1255" s="23" t="str">
        <f>IF(AND(E1255&lt;=EOMONTH('Step 1'!$C$7,0),F1255&gt;='Step 1'!$C$7),"Yes","No")</f>
        <v>No</v>
      </c>
      <c r="J1255" s="23" t="str">
        <f>IF(I1255="Yes",IF(COUNTIFS($B$21:$B1255,B1255,$I$21:$I1255,"Yes")=1,"Yes",""),"")</f>
        <v/>
      </c>
      <c r="K1255" s="23" t="str">
        <f>IF(J1255="Yes",IF(COUNTIFS($B:$B,B1255,$F:$F,"&gt;="&amp;'Step 1'!$C$8)&gt;0,"Retained","Churned"),"")</f>
        <v/>
      </c>
      <c r="L1255" s="24">
        <f>_xlfn.MINIFS($E:$E,$B:$B,B1255)</f>
        <v>44567</v>
      </c>
      <c r="M1255" s="24" t="str">
        <f>INDEX($C:$C,MATCH($L1255,$E:$E,0))</f>
        <v>Basic</v>
      </c>
      <c r="N1255" s="24" t="str">
        <f>INDEX($D:$D,MATCH($L1255,$E:$E,0))</f>
        <v>Monthly</v>
      </c>
      <c r="O1255" s="23" t="str">
        <f>INDEX('Step 2-12'!$W:$W,MATCH('Step 2-12'!$B1255,'Step 2-12'!$R:$R,0))</f>
        <v>Tech</v>
      </c>
      <c r="P1255" s="23" t="str">
        <f>INDEX('Step 2-12'!$Z:$Z,MATCH('Step 2-12'!$B1255,'Step 2-12'!$R:$R,0))</f>
        <v>Social Media</v>
      </c>
      <c r="AG1255" t="s">
        <v>3047</v>
      </c>
      <c r="AH1255" t="s">
        <v>1636</v>
      </c>
      <c r="AI1255" t="s">
        <v>1652</v>
      </c>
      <c r="AJ1255" s="1">
        <v>45130</v>
      </c>
      <c r="AK1255" t="s">
        <v>50</v>
      </c>
      <c r="AL1255" t="s">
        <v>18</v>
      </c>
      <c r="AM1255">
        <v>135</v>
      </c>
      <c r="AN1255">
        <v>110.7</v>
      </c>
      <c r="AO1255" s="24" t="str">
        <f>INDEX('Step 2-12'!$Z:$Z,MATCH('Step 2-12'!$AH1255,'Step 2-12'!$R:$R,0))</f>
        <v>Social Media</v>
      </c>
      <c r="AP1255" s="24" t="str">
        <f>INDEX('Step 2-12'!$V:$V,MATCH('Step 2-12'!$AH1255,'Step 2-12'!$R:$R,0))</f>
        <v>North America</v>
      </c>
      <c r="AQ1255" s="24" t="str">
        <f>INDEX('Step 2-12'!$W:$W,MATCH('Step 2-12'!$AH1255,'Step 2-12'!$R:$R,0))</f>
        <v>Healthcare</v>
      </c>
      <c r="AR1255" s="24" t="str">
        <f>INDEX('Step 2-12'!$X:$X,MATCH('Step 2-12'!$AH1255,'Step 2-12'!$R:$R,0))</f>
        <v>SMBs</v>
      </c>
      <c r="AS1255" s="23" t="str">
        <f>INDEX('Step 2-12'!$AA:$AA,MATCH('Step 2-12'!$AH1255,'Step 2-12'!$R:$R,0))</f>
        <v>Basic</v>
      </c>
      <c r="AT1255" s="23" t="str">
        <f>INDEX('Step 2-12'!$AB:$AB,MATCH('Step 2-12'!$AH1255,'Step 2-12'!$R:$R,0))</f>
        <v>Monthly</v>
      </c>
      <c r="AU1255" s="23" t="str">
        <f>INDEX($J$20:$J$1603,MATCH($AH1255,$B$20:$B$1603,0))</f>
        <v/>
      </c>
    </row>
    <row r="1256" spans="1:47" x14ac:dyDescent="0.25">
      <c r="A1256" t="s">
        <v>1414</v>
      </c>
      <c r="B1256" t="s">
        <v>1406</v>
      </c>
      <c r="C1256" t="s">
        <v>50</v>
      </c>
      <c r="D1256" t="s">
        <v>18</v>
      </c>
      <c r="E1256" s="1">
        <v>44815</v>
      </c>
      <c r="F1256" s="1">
        <v>44845</v>
      </c>
      <c r="G1256" t="s">
        <v>19</v>
      </c>
      <c r="H1256">
        <v>135</v>
      </c>
      <c r="I1256" s="23" t="str">
        <f>IF(AND(E1256&lt;=EOMONTH('Step 1'!$C$7,0),F1256&gt;='Step 1'!$C$7),"Yes","No")</f>
        <v>No</v>
      </c>
      <c r="J1256" s="23" t="str">
        <f>IF(I1256="Yes",IF(COUNTIFS($B$21:$B1256,B1256,$I$21:$I1256,"Yes")=1,"Yes",""),"")</f>
        <v/>
      </c>
      <c r="K1256" s="23" t="str">
        <f>IF(J1256="Yes",IF(COUNTIFS($B:$B,B1256,$F:$F,"&gt;="&amp;'Step 1'!$C$8)&gt;0,"Retained","Churned"),"")</f>
        <v/>
      </c>
      <c r="L1256" s="24">
        <f>_xlfn.MINIFS($E:$E,$B:$B,B1256)</f>
        <v>44567</v>
      </c>
      <c r="M1256" s="24" t="str">
        <f>INDEX($C:$C,MATCH($L1256,$E:$E,0))</f>
        <v>Basic</v>
      </c>
      <c r="N1256" s="24" t="str">
        <f>INDEX($D:$D,MATCH($L1256,$E:$E,0))</f>
        <v>Monthly</v>
      </c>
      <c r="O1256" s="23" t="str">
        <f>INDEX('Step 2-12'!$W:$W,MATCH('Step 2-12'!$B1256,'Step 2-12'!$R:$R,0))</f>
        <v>Tech</v>
      </c>
      <c r="P1256" s="23" t="str">
        <f>INDEX('Step 2-12'!$Z:$Z,MATCH('Step 2-12'!$B1256,'Step 2-12'!$R:$R,0))</f>
        <v>Social Media</v>
      </c>
      <c r="AG1256" t="s">
        <v>3048</v>
      </c>
      <c r="AH1256" t="s">
        <v>1636</v>
      </c>
      <c r="AI1256" t="s">
        <v>1653</v>
      </c>
      <c r="AJ1256" s="1">
        <v>45131</v>
      </c>
      <c r="AK1256" t="s">
        <v>50</v>
      </c>
      <c r="AL1256" t="s">
        <v>18</v>
      </c>
      <c r="AM1256">
        <v>135</v>
      </c>
      <c r="AN1256">
        <v>110.7</v>
      </c>
      <c r="AO1256" s="24" t="str">
        <f>INDEX('Step 2-12'!$Z:$Z,MATCH('Step 2-12'!$AH1256,'Step 2-12'!$R:$R,0))</f>
        <v>Social Media</v>
      </c>
      <c r="AP1256" s="24" t="str">
        <f>INDEX('Step 2-12'!$V:$V,MATCH('Step 2-12'!$AH1256,'Step 2-12'!$R:$R,0))</f>
        <v>North America</v>
      </c>
      <c r="AQ1256" s="24" t="str">
        <f>INDEX('Step 2-12'!$W:$W,MATCH('Step 2-12'!$AH1256,'Step 2-12'!$R:$R,0))</f>
        <v>Healthcare</v>
      </c>
      <c r="AR1256" s="24" t="str">
        <f>INDEX('Step 2-12'!$X:$X,MATCH('Step 2-12'!$AH1256,'Step 2-12'!$R:$R,0))</f>
        <v>SMBs</v>
      </c>
      <c r="AS1256" s="23" t="str">
        <f>INDEX('Step 2-12'!$AA:$AA,MATCH('Step 2-12'!$AH1256,'Step 2-12'!$R:$R,0))</f>
        <v>Basic</v>
      </c>
      <c r="AT1256" s="23" t="str">
        <f>INDEX('Step 2-12'!$AB:$AB,MATCH('Step 2-12'!$AH1256,'Step 2-12'!$R:$R,0))</f>
        <v>Monthly</v>
      </c>
      <c r="AU1256" s="23" t="str">
        <f>INDEX($J$20:$J$1603,MATCH($AH1256,$B$20:$B$1603,0))</f>
        <v/>
      </c>
    </row>
    <row r="1257" spans="1:47" x14ac:dyDescent="0.25">
      <c r="A1257" t="s">
        <v>1415</v>
      </c>
      <c r="B1257" t="s">
        <v>1406</v>
      </c>
      <c r="C1257" t="s">
        <v>50</v>
      </c>
      <c r="D1257" t="s">
        <v>18</v>
      </c>
      <c r="E1257" s="1">
        <v>44846</v>
      </c>
      <c r="F1257" s="1">
        <v>44876</v>
      </c>
      <c r="G1257" t="s">
        <v>19</v>
      </c>
      <c r="H1257">
        <v>135</v>
      </c>
      <c r="I1257" s="23" t="str">
        <f>IF(AND(E1257&lt;=EOMONTH('Step 1'!$C$7,0),F1257&gt;='Step 1'!$C$7),"Yes","No")</f>
        <v>No</v>
      </c>
      <c r="J1257" s="23" t="str">
        <f>IF(I1257="Yes",IF(COUNTIFS($B$21:$B1257,B1257,$I$21:$I1257,"Yes")=1,"Yes",""),"")</f>
        <v/>
      </c>
      <c r="K1257" s="23" t="str">
        <f>IF(J1257="Yes",IF(COUNTIFS($B:$B,B1257,$F:$F,"&gt;="&amp;'Step 1'!$C$8)&gt;0,"Retained","Churned"),"")</f>
        <v/>
      </c>
      <c r="L1257" s="24">
        <f>_xlfn.MINIFS($E:$E,$B:$B,B1257)</f>
        <v>44567</v>
      </c>
      <c r="M1257" s="24" t="str">
        <f>INDEX($C:$C,MATCH($L1257,$E:$E,0))</f>
        <v>Basic</v>
      </c>
      <c r="N1257" s="24" t="str">
        <f>INDEX($D:$D,MATCH($L1257,$E:$E,0))</f>
        <v>Monthly</v>
      </c>
      <c r="O1257" s="23" t="str">
        <f>INDEX('Step 2-12'!$W:$W,MATCH('Step 2-12'!$B1257,'Step 2-12'!$R:$R,0))</f>
        <v>Tech</v>
      </c>
      <c r="P1257" s="23" t="str">
        <f>INDEX('Step 2-12'!$Z:$Z,MATCH('Step 2-12'!$B1257,'Step 2-12'!$R:$R,0))</f>
        <v>Social Media</v>
      </c>
      <c r="AG1257" t="s">
        <v>3049</v>
      </c>
      <c r="AH1257" t="s">
        <v>1636</v>
      </c>
      <c r="AI1257" t="s">
        <v>1654</v>
      </c>
      <c r="AJ1257" s="1">
        <v>45162</v>
      </c>
      <c r="AK1257" t="s">
        <v>50</v>
      </c>
      <c r="AL1257" t="s">
        <v>18</v>
      </c>
      <c r="AM1257">
        <v>135</v>
      </c>
      <c r="AN1257">
        <v>110.7</v>
      </c>
      <c r="AO1257" s="24" t="str">
        <f>INDEX('Step 2-12'!$Z:$Z,MATCH('Step 2-12'!$AH1257,'Step 2-12'!$R:$R,0))</f>
        <v>Social Media</v>
      </c>
      <c r="AP1257" s="24" t="str">
        <f>INDEX('Step 2-12'!$V:$V,MATCH('Step 2-12'!$AH1257,'Step 2-12'!$R:$R,0))</f>
        <v>North America</v>
      </c>
      <c r="AQ1257" s="24" t="str">
        <f>INDEX('Step 2-12'!$W:$W,MATCH('Step 2-12'!$AH1257,'Step 2-12'!$R:$R,0))</f>
        <v>Healthcare</v>
      </c>
      <c r="AR1257" s="24" t="str">
        <f>INDEX('Step 2-12'!$X:$X,MATCH('Step 2-12'!$AH1257,'Step 2-12'!$R:$R,0))</f>
        <v>SMBs</v>
      </c>
      <c r="AS1257" s="23" t="str">
        <f>INDEX('Step 2-12'!$AA:$AA,MATCH('Step 2-12'!$AH1257,'Step 2-12'!$R:$R,0))</f>
        <v>Basic</v>
      </c>
      <c r="AT1257" s="23" t="str">
        <f>INDEX('Step 2-12'!$AB:$AB,MATCH('Step 2-12'!$AH1257,'Step 2-12'!$R:$R,0))</f>
        <v>Monthly</v>
      </c>
      <c r="AU1257" s="23" t="str">
        <f>INDEX($J$20:$J$1603,MATCH($AH1257,$B$20:$B$1603,0))</f>
        <v/>
      </c>
    </row>
    <row r="1258" spans="1:47" x14ac:dyDescent="0.25">
      <c r="A1258" t="s">
        <v>1416</v>
      </c>
      <c r="B1258" t="s">
        <v>1406</v>
      </c>
      <c r="C1258" t="s">
        <v>50</v>
      </c>
      <c r="D1258" t="s">
        <v>18</v>
      </c>
      <c r="E1258" s="1">
        <v>44877</v>
      </c>
      <c r="F1258" s="1">
        <v>44907</v>
      </c>
      <c r="G1258" t="s">
        <v>19</v>
      </c>
      <c r="H1258">
        <v>135</v>
      </c>
      <c r="I1258" s="23" t="str">
        <f>IF(AND(E1258&lt;=EOMONTH('Step 1'!$C$7,0),F1258&gt;='Step 1'!$C$7),"Yes","No")</f>
        <v>No</v>
      </c>
      <c r="J1258" s="23" t="str">
        <f>IF(I1258="Yes",IF(COUNTIFS($B$21:$B1258,B1258,$I$21:$I1258,"Yes")=1,"Yes",""),"")</f>
        <v/>
      </c>
      <c r="K1258" s="23" t="str">
        <f>IF(J1258="Yes",IF(COUNTIFS($B:$B,B1258,$F:$F,"&gt;="&amp;'Step 1'!$C$8)&gt;0,"Retained","Churned"),"")</f>
        <v/>
      </c>
      <c r="L1258" s="24">
        <f>_xlfn.MINIFS($E:$E,$B:$B,B1258)</f>
        <v>44567</v>
      </c>
      <c r="M1258" s="24" t="str">
        <f>INDEX($C:$C,MATCH($L1258,$E:$E,0))</f>
        <v>Basic</v>
      </c>
      <c r="N1258" s="24" t="str">
        <f>INDEX($D:$D,MATCH($L1258,$E:$E,0))</f>
        <v>Monthly</v>
      </c>
      <c r="O1258" s="23" t="str">
        <f>INDEX('Step 2-12'!$W:$W,MATCH('Step 2-12'!$B1258,'Step 2-12'!$R:$R,0))</f>
        <v>Tech</v>
      </c>
      <c r="P1258" s="23" t="str">
        <f>INDEX('Step 2-12'!$Z:$Z,MATCH('Step 2-12'!$B1258,'Step 2-12'!$R:$R,0))</f>
        <v>Social Media</v>
      </c>
      <c r="AG1258" t="s">
        <v>3050</v>
      </c>
      <c r="AH1258" t="s">
        <v>1636</v>
      </c>
      <c r="AI1258" t="s">
        <v>1655</v>
      </c>
      <c r="AJ1258" s="1">
        <v>45193</v>
      </c>
      <c r="AK1258" t="s">
        <v>50</v>
      </c>
      <c r="AL1258" t="s">
        <v>18</v>
      </c>
      <c r="AM1258">
        <v>135</v>
      </c>
      <c r="AN1258">
        <v>110.7</v>
      </c>
      <c r="AO1258" s="24" t="str">
        <f>INDEX('Step 2-12'!$Z:$Z,MATCH('Step 2-12'!$AH1258,'Step 2-12'!$R:$R,0))</f>
        <v>Social Media</v>
      </c>
      <c r="AP1258" s="24" t="str">
        <f>INDEX('Step 2-12'!$V:$V,MATCH('Step 2-12'!$AH1258,'Step 2-12'!$R:$R,0))</f>
        <v>North America</v>
      </c>
      <c r="AQ1258" s="24" t="str">
        <f>INDEX('Step 2-12'!$W:$W,MATCH('Step 2-12'!$AH1258,'Step 2-12'!$R:$R,0))</f>
        <v>Healthcare</v>
      </c>
      <c r="AR1258" s="24" t="str">
        <f>INDEX('Step 2-12'!$X:$X,MATCH('Step 2-12'!$AH1258,'Step 2-12'!$R:$R,0))</f>
        <v>SMBs</v>
      </c>
      <c r="AS1258" s="23" t="str">
        <f>INDEX('Step 2-12'!$AA:$AA,MATCH('Step 2-12'!$AH1258,'Step 2-12'!$R:$R,0))</f>
        <v>Basic</v>
      </c>
      <c r="AT1258" s="23" t="str">
        <f>INDEX('Step 2-12'!$AB:$AB,MATCH('Step 2-12'!$AH1258,'Step 2-12'!$R:$R,0))</f>
        <v>Monthly</v>
      </c>
      <c r="AU1258" s="23" t="str">
        <f>INDEX($J$20:$J$1603,MATCH($AH1258,$B$20:$B$1603,0))</f>
        <v/>
      </c>
    </row>
    <row r="1259" spans="1:47" x14ac:dyDescent="0.25">
      <c r="A1259" t="s">
        <v>1417</v>
      </c>
      <c r="B1259" t="s">
        <v>1406</v>
      </c>
      <c r="C1259" t="s">
        <v>50</v>
      </c>
      <c r="D1259" t="s">
        <v>18</v>
      </c>
      <c r="E1259" s="1">
        <v>44908</v>
      </c>
      <c r="F1259" s="1">
        <v>44923</v>
      </c>
      <c r="G1259" t="s">
        <v>47</v>
      </c>
      <c r="H1259">
        <v>135</v>
      </c>
      <c r="I1259" s="23" t="str">
        <f>IF(AND(E1259&lt;=EOMONTH('Step 1'!$C$7,0),F1259&gt;='Step 1'!$C$7),"Yes","No")</f>
        <v>No</v>
      </c>
      <c r="J1259" s="23" t="str">
        <f>IF(I1259="Yes",IF(COUNTIFS($B$21:$B1259,B1259,$I$21:$I1259,"Yes")=1,"Yes",""),"")</f>
        <v/>
      </c>
      <c r="K1259" s="23" t="str">
        <f>IF(J1259="Yes",IF(COUNTIFS($B:$B,B1259,$F:$F,"&gt;="&amp;'Step 1'!$C$8)&gt;0,"Retained","Churned"),"")</f>
        <v/>
      </c>
      <c r="L1259" s="24">
        <f>_xlfn.MINIFS($E:$E,$B:$B,B1259)</f>
        <v>44567</v>
      </c>
      <c r="M1259" s="24" t="str">
        <f>INDEX($C:$C,MATCH($L1259,$E:$E,0))</f>
        <v>Basic</v>
      </c>
      <c r="N1259" s="24" t="str">
        <f>INDEX($D:$D,MATCH($L1259,$E:$E,0))</f>
        <v>Monthly</v>
      </c>
      <c r="O1259" s="23" t="str">
        <f>INDEX('Step 2-12'!$W:$W,MATCH('Step 2-12'!$B1259,'Step 2-12'!$R:$R,0))</f>
        <v>Tech</v>
      </c>
      <c r="P1259" s="23" t="str">
        <f>INDEX('Step 2-12'!$Z:$Z,MATCH('Step 2-12'!$B1259,'Step 2-12'!$R:$R,0))</f>
        <v>Social Media</v>
      </c>
      <c r="AG1259" t="s">
        <v>3051</v>
      </c>
      <c r="AH1259" t="s">
        <v>1636</v>
      </c>
      <c r="AI1259" t="s">
        <v>1655</v>
      </c>
      <c r="AJ1259" s="1">
        <v>45223</v>
      </c>
      <c r="AK1259" t="s">
        <v>50</v>
      </c>
      <c r="AL1259" t="s">
        <v>18</v>
      </c>
      <c r="AM1259">
        <v>135</v>
      </c>
      <c r="AN1259">
        <v>110.7</v>
      </c>
      <c r="AO1259" s="24" t="str">
        <f>INDEX('Step 2-12'!$Z:$Z,MATCH('Step 2-12'!$AH1259,'Step 2-12'!$R:$R,0))</f>
        <v>Social Media</v>
      </c>
      <c r="AP1259" s="24" t="str">
        <f>INDEX('Step 2-12'!$V:$V,MATCH('Step 2-12'!$AH1259,'Step 2-12'!$R:$R,0))</f>
        <v>North America</v>
      </c>
      <c r="AQ1259" s="24" t="str">
        <f>INDEX('Step 2-12'!$W:$W,MATCH('Step 2-12'!$AH1259,'Step 2-12'!$R:$R,0))</f>
        <v>Healthcare</v>
      </c>
      <c r="AR1259" s="24" t="str">
        <f>INDEX('Step 2-12'!$X:$X,MATCH('Step 2-12'!$AH1259,'Step 2-12'!$R:$R,0))</f>
        <v>SMBs</v>
      </c>
      <c r="AS1259" s="23" t="str">
        <f>INDEX('Step 2-12'!$AA:$AA,MATCH('Step 2-12'!$AH1259,'Step 2-12'!$R:$R,0))</f>
        <v>Basic</v>
      </c>
      <c r="AT1259" s="23" t="str">
        <f>INDEX('Step 2-12'!$AB:$AB,MATCH('Step 2-12'!$AH1259,'Step 2-12'!$R:$R,0))</f>
        <v>Monthly</v>
      </c>
      <c r="AU1259" s="23" t="str">
        <f>INDEX($J$20:$J$1603,MATCH($AH1259,$B$20:$B$1603,0))</f>
        <v/>
      </c>
    </row>
    <row r="1260" spans="1:47" x14ac:dyDescent="0.25">
      <c r="A1260" t="s">
        <v>1418</v>
      </c>
      <c r="B1260" t="s">
        <v>1419</v>
      </c>
      <c r="C1260" t="s">
        <v>17</v>
      </c>
      <c r="D1260" t="s">
        <v>18</v>
      </c>
      <c r="E1260" s="1">
        <v>45409</v>
      </c>
      <c r="F1260" s="1">
        <v>45439</v>
      </c>
      <c r="G1260" t="s">
        <v>19</v>
      </c>
      <c r="H1260">
        <v>75</v>
      </c>
      <c r="I1260" s="23" t="str">
        <f>IF(AND(E1260&lt;=EOMONTH('Step 1'!$C$7,0),F1260&gt;='Step 1'!$C$7),"Yes","No")</f>
        <v>No</v>
      </c>
      <c r="J1260" s="23" t="str">
        <f>IF(I1260="Yes",IF(COUNTIFS($B$21:$B1260,B1260,$I$21:$I1260,"Yes")=1,"Yes",""),"")</f>
        <v/>
      </c>
      <c r="K1260" s="23" t="str">
        <f>IF(J1260="Yes",IF(COUNTIFS($B:$B,B1260,$F:$F,"&gt;="&amp;'Step 1'!$C$8)&gt;0,"Retained","Churned"),"")</f>
        <v/>
      </c>
      <c r="L1260" s="24">
        <f>_xlfn.MINIFS($E:$E,$B:$B,B1260)</f>
        <v>45409</v>
      </c>
      <c r="M1260" s="24" t="str">
        <f>INDEX($C:$C,MATCH($L1260,$E:$E,0))</f>
        <v>Basic</v>
      </c>
      <c r="N1260" s="24" t="str">
        <f>INDEX($D:$D,MATCH($L1260,$E:$E,0))</f>
        <v>Monthly</v>
      </c>
      <c r="O1260" s="23" t="str">
        <f>INDEX('Step 2-12'!$W:$W,MATCH('Step 2-12'!$B1260,'Step 2-12'!$R:$R,0))</f>
        <v>Education</v>
      </c>
      <c r="P1260" s="23" t="str">
        <f>INDEX('Step 2-12'!$Z:$Z,MATCH('Step 2-12'!$B1260,'Step 2-12'!$R:$R,0))</f>
        <v>Content</v>
      </c>
      <c r="AG1260" t="s">
        <v>3052</v>
      </c>
      <c r="AH1260" t="s">
        <v>1636</v>
      </c>
      <c r="AI1260" t="s">
        <v>1656</v>
      </c>
      <c r="AJ1260" s="1">
        <v>45224</v>
      </c>
      <c r="AK1260" t="s">
        <v>50</v>
      </c>
      <c r="AL1260" t="s">
        <v>18</v>
      </c>
      <c r="AM1260">
        <v>135</v>
      </c>
      <c r="AN1260">
        <v>110.7</v>
      </c>
      <c r="AO1260" s="24" t="str">
        <f>INDEX('Step 2-12'!$Z:$Z,MATCH('Step 2-12'!$AH1260,'Step 2-12'!$R:$R,0))</f>
        <v>Social Media</v>
      </c>
      <c r="AP1260" s="24" t="str">
        <f>INDEX('Step 2-12'!$V:$V,MATCH('Step 2-12'!$AH1260,'Step 2-12'!$R:$R,0))</f>
        <v>North America</v>
      </c>
      <c r="AQ1260" s="24" t="str">
        <f>INDEX('Step 2-12'!$W:$W,MATCH('Step 2-12'!$AH1260,'Step 2-12'!$R:$R,0))</f>
        <v>Healthcare</v>
      </c>
      <c r="AR1260" s="24" t="str">
        <f>INDEX('Step 2-12'!$X:$X,MATCH('Step 2-12'!$AH1260,'Step 2-12'!$R:$R,0))</f>
        <v>SMBs</v>
      </c>
      <c r="AS1260" s="23" t="str">
        <f>INDEX('Step 2-12'!$AA:$AA,MATCH('Step 2-12'!$AH1260,'Step 2-12'!$R:$R,0))</f>
        <v>Basic</v>
      </c>
      <c r="AT1260" s="23" t="str">
        <f>INDEX('Step 2-12'!$AB:$AB,MATCH('Step 2-12'!$AH1260,'Step 2-12'!$R:$R,0))</f>
        <v>Monthly</v>
      </c>
      <c r="AU1260" s="23" t="str">
        <f>INDEX($J$20:$J$1603,MATCH($AH1260,$B$20:$B$1603,0))</f>
        <v/>
      </c>
    </row>
    <row r="1261" spans="1:47" x14ac:dyDescent="0.25">
      <c r="A1261" t="s">
        <v>1420</v>
      </c>
      <c r="B1261" t="s">
        <v>1419</v>
      </c>
      <c r="C1261" t="s">
        <v>17</v>
      </c>
      <c r="D1261" t="s">
        <v>18</v>
      </c>
      <c r="E1261" s="1">
        <v>45440</v>
      </c>
      <c r="F1261" s="1">
        <v>45470</v>
      </c>
      <c r="G1261" t="s">
        <v>19</v>
      </c>
      <c r="H1261">
        <v>75</v>
      </c>
      <c r="I1261" s="23" t="str">
        <f>IF(AND(E1261&lt;=EOMONTH('Step 1'!$C$7,0),F1261&gt;='Step 1'!$C$7),"Yes","No")</f>
        <v>No</v>
      </c>
      <c r="J1261" s="23" t="str">
        <f>IF(I1261="Yes",IF(COUNTIFS($B$21:$B1261,B1261,$I$21:$I1261,"Yes")=1,"Yes",""),"")</f>
        <v/>
      </c>
      <c r="K1261" s="23" t="str">
        <f>IF(J1261="Yes",IF(COUNTIFS($B:$B,B1261,$F:$F,"&gt;="&amp;'Step 1'!$C$8)&gt;0,"Retained","Churned"),"")</f>
        <v/>
      </c>
      <c r="L1261" s="24">
        <f>_xlfn.MINIFS($E:$E,$B:$B,B1261)</f>
        <v>45409</v>
      </c>
      <c r="M1261" s="24" t="str">
        <f>INDEX($C:$C,MATCH($L1261,$E:$E,0))</f>
        <v>Basic</v>
      </c>
      <c r="N1261" s="24" t="str">
        <f>INDEX($D:$D,MATCH($L1261,$E:$E,0))</f>
        <v>Monthly</v>
      </c>
      <c r="O1261" s="23" t="str">
        <f>INDEX('Step 2-12'!$W:$W,MATCH('Step 2-12'!$B1261,'Step 2-12'!$R:$R,0))</f>
        <v>Education</v>
      </c>
      <c r="P1261" s="23" t="str">
        <f>INDEX('Step 2-12'!$Z:$Z,MATCH('Step 2-12'!$B1261,'Step 2-12'!$R:$R,0))</f>
        <v>Content</v>
      </c>
      <c r="AG1261" t="s">
        <v>3053</v>
      </c>
      <c r="AH1261" t="s">
        <v>1636</v>
      </c>
      <c r="AI1261" t="s">
        <v>1657</v>
      </c>
      <c r="AJ1261" s="1">
        <v>45255</v>
      </c>
      <c r="AK1261" t="s">
        <v>50</v>
      </c>
      <c r="AL1261" t="s">
        <v>18</v>
      </c>
      <c r="AM1261">
        <v>135</v>
      </c>
      <c r="AN1261">
        <v>110.7</v>
      </c>
      <c r="AO1261" s="24" t="str">
        <f>INDEX('Step 2-12'!$Z:$Z,MATCH('Step 2-12'!$AH1261,'Step 2-12'!$R:$R,0))</f>
        <v>Social Media</v>
      </c>
      <c r="AP1261" s="24" t="str">
        <f>INDEX('Step 2-12'!$V:$V,MATCH('Step 2-12'!$AH1261,'Step 2-12'!$R:$R,0))</f>
        <v>North America</v>
      </c>
      <c r="AQ1261" s="24" t="str">
        <f>INDEX('Step 2-12'!$W:$W,MATCH('Step 2-12'!$AH1261,'Step 2-12'!$R:$R,0))</f>
        <v>Healthcare</v>
      </c>
      <c r="AR1261" s="24" t="str">
        <f>INDEX('Step 2-12'!$X:$X,MATCH('Step 2-12'!$AH1261,'Step 2-12'!$R:$R,0))</f>
        <v>SMBs</v>
      </c>
      <c r="AS1261" s="23" t="str">
        <f>INDEX('Step 2-12'!$AA:$AA,MATCH('Step 2-12'!$AH1261,'Step 2-12'!$R:$R,0))</f>
        <v>Basic</v>
      </c>
      <c r="AT1261" s="23" t="str">
        <f>INDEX('Step 2-12'!$AB:$AB,MATCH('Step 2-12'!$AH1261,'Step 2-12'!$R:$R,0))</f>
        <v>Monthly</v>
      </c>
      <c r="AU1261" s="23" t="str">
        <f>INDEX($J$20:$J$1603,MATCH($AH1261,$B$20:$B$1603,0))</f>
        <v/>
      </c>
    </row>
    <row r="1262" spans="1:47" x14ac:dyDescent="0.25">
      <c r="A1262" t="s">
        <v>1421</v>
      </c>
      <c r="B1262" t="s">
        <v>1419</v>
      </c>
      <c r="C1262" t="s">
        <v>17</v>
      </c>
      <c r="D1262" t="s">
        <v>18</v>
      </c>
      <c r="E1262" s="1">
        <v>45471</v>
      </c>
      <c r="F1262" s="1">
        <v>45501</v>
      </c>
      <c r="G1262" t="s">
        <v>19</v>
      </c>
      <c r="H1262">
        <v>75</v>
      </c>
      <c r="I1262" s="23" t="str">
        <f>IF(AND(E1262&lt;=EOMONTH('Step 1'!$C$7,0),F1262&gt;='Step 1'!$C$7),"Yes","No")</f>
        <v>No</v>
      </c>
      <c r="J1262" s="23" t="str">
        <f>IF(I1262="Yes",IF(COUNTIFS($B$21:$B1262,B1262,$I$21:$I1262,"Yes")=1,"Yes",""),"")</f>
        <v/>
      </c>
      <c r="K1262" s="23" t="str">
        <f>IF(J1262="Yes",IF(COUNTIFS($B:$B,B1262,$F:$F,"&gt;="&amp;'Step 1'!$C$8)&gt;0,"Retained","Churned"),"")</f>
        <v/>
      </c>
      <c r="L1262" s="24">
        <f>_xlfn.MINIFS($E:$E,$B:$B,B1262)</f>
        <v>45409</v>
      </c>
      <c r="M1262" s="24" t="str">
        <f>INDEX($C:$C,MATCH($L1262,$E:$E,0))</f>
        <v>Basic</v>
      </c>
      <c r="N1262" s="24" t="str">
        <f>INDEX($D:$D,MATCH($L1262,$E:$E,0))</f>
        <v>Monthly</v>
      </c>
      <c r="O1262" s="23" t="str">
        <f>INDEX('Step 2-12'!$W:$W,MATCH('Step 2-12'!$B1262,'Step 2-12'!$R:$R,0))</f>
        <v>Education</v>
      </c>
      <c r="P1262" s="23" t="str">
        <f>INDEX('Step 2-12'!$Z:$Z,MATCH('Step 2-12'!$B1262,'Step 2-12'!$R:$R,0))</f>
        <v>Content</v>
      </c>
      <c r="AG1262" t="s">
        <v>3054</v>
      </c>
      <c r="AH1262" t="s">
        <v>1636</v>
      </c>
      <c r="AI1262" t="s">
        <v>1657</v>
      </c>
      <c r="AJ1262" s="1">
        <v>45285</v>
      </c>
      <c r="AK1262" t="s">
        <v>50</v>
      </c>
      <c r="AL1262" t="s">
        <v>18</v>
      </c>
      <c r="AM1262">
        <v>135</v>
      </c>
      <c r="AN1262">
        <v>110.7</v>
      </c>
      <c r="AO1262" s="24" t="str">
        <f>INDEX('Step 2-12'!$Z:$Z,MATCH('Step 2-12'!$AH1262,'Step 2-12'!$R:$R,0))</f>
        <v>Social Media</v>
      </c>
      <c r="AP1262" s="24" t="str">
        <f>INDEX('Step 2-12'!$V:$V,MATCH('Step 2-12'!$AH1262,'Step 2-12'!$R:$R,0))</f>
        <v>North America</v>
      </c>
      <c r="AQ1262" s="24" t="str">
        <f>INDEX('Step 2-12'!$W:$W,MATCH('Step 2-12'!$AH1262,'Step 2-12'!$R:$R,0))</f>
        <v>Healthcare</v>
      </c>
      <c r="AR1262" s="24" t="str">
        <f>INDEX('Step 2-12'!$X:$X,MATCH('Step 2-12'!$AH1262,'Step 2-12'!$R:$R,0))</f>
        <v>SMBs</v>
      </c>
      <c r="AS1262" s="23" t="str">
        <f>INDEX('Step 2-12'!$AA:$AA,MATCH('Step 2-12'!$AH1262,'Step 2-12'!$R:$R,0))</f>
        <v>Basic</v>
      </c>
      <c r="AT1262" s="23" t="str">
        <f>INDEX('Step 2-12'!$AB:$AB,MATCH('Step 2-12'!$AH1262,'Step 2-12'!$R:$R,0))</f>
        <v>Monthly</v>
      </c>
      <c r="AU1262" s="23" t="str">
        <f>INDEX($J$20:$J$1603,MATCH($AH1262,$B$20:$B$1603,0))</f>
        <v/>
      </c>
    </row>
    <row r="1263" spans="1:47" x14ac:dyDescent="0.25">
      <c r="A1263" t="s">
        <v>1422</v>
      </c>
      <c r="B1263" t="s">
        <v>1419</v>
      </c>
      <c r="C1263" t="s">
        <v>17</v>
      </c>
      <c r="D1263" t="s">
        <v>18</v>
      </c>
      <c r="E1263" s="1">
        <v>45502</v>
      </c>
      <c r="F1263" s="1">
        <v>45532</v>
      </c>
      <c r="G1263" t="s">
        <v>19</v>
      </c>
      <c r="H1263">
        <v>75</v>
      </c>
      <c r="I1263" s="23" t="str">
        <f>IF(AND(E1263&lt;=EOMONTH('Step 1'!$C$7,0),F1263&gt;='Step 1'!$C$7),"Yes","No")</f>
        <v>No</v>
      </c>
      <c r="J1263" s="23" t="str">
        <f>IF(I1263="Yes",IF(COUNTIFS($B$21:$B1263,B1263,$I$21:$I1263,"Yes")=1,"Yes",""),"")</f>
        <v/>
      </c>
      <c r="K1263" s="23" t="str">
        <f>IF(J1263="Yes",IF(COUNTIFS($B:$B,B1263,$F:$F,"&gt;="&amp;'Step 1'!$C$8)&gt;0,"Retained","Churned"),"")</f>
        <v/>
      </c>
      <c r="L1263" s="24">
        <f>_xlfn.MINIFS($E:$E,$B:$B,B1263)</f>
        <v>45409</v>
      </c>
      <c r="M1263" s="24" t="str">
        <f>INDEX($C:$C,MATCH($L1263,$E:$E,0))</f>
        <v>Basic</v>
      </c>
      <c r="N1263" s="24" t="str">
        <f>INDEX($D:$D,MATCH($L1263,$E:$E,0))</f>
        <v>Monthly</v>
      </c>
      <c r="O1263" s="23" t="str">
        <f>INDEX('Step 2-12'!$W:$W,MATCH('Step 2-12'!$B1263,'Step 2-12'!$R:$R,0))</f>
        <v>Education</v>
      </c>
      <c r="P1263" s="23" t="str">
        <f>INDEX('Step 2-12'!$Z:$Z,MATCH('Step 2-12'!$B1263,'Step 2-12'!$R:$R,0))</f>
        <v>Content</v>
      </c>
      <c r="AG1263" t="s">
        <v>3055</v>
      </c>
      <c r="AH1263" t="s">
        <v>1636</v>
      </c>
      <c r="AI1263" t="s">
        <v>1658</v>
      </c>
      <c r="AJ1263" s="1">
        <v>45286</v>
      </c>
      <c r="AK1263" t="s">
        <v>50</v>
      </c>
      <c r="AL1263" t="s">
        <v>18</v>
      </c>
      <c r="AM1263">
        <v>135</v>
      </c>
      <c r="AN1263">
        <v>110.7</v>
      </c>
      <c r="AO1263" s="24" t="str">
        <f>INDEX('Step 2-12'!$Z:$Z,MATCH('Step 2-12'!$AH1263,'Step 2-12'!$R:$R,0))</f>
        <v>Social Media</v>
      </c>
      <c r="AP1263" s="24" t="str">
        <f>INDEX('Step 2-12'!$V:$V,MATCH('Step 2-12'!$AH1263,'Step 2-12'!$R:$R,0))</f>
        <v>North America</v>
      </c>
      <c r="AQ1263" s="24" t="str">
        <f>INDEX('Step 2-12'!$W:$W,MATCH('Step 2-12'!$AH1263,'Step 2-12'!$R:$R,0))</f>
        <v>Healthcare</v>
      </c>
      <c r="AR1263" s="24" t="str">
        <f>INDEX('Step 2-12'!$X:$X,MATCH('Step 2-12'!$AH1263,'Step 2-12'!$R:$R,0))</f>
        <v>SMBs</v>
      </c>
      <c r="AS1263" s="23" t="str">
        <f>INDEX('Step 2-12'!$AA:$AA,MATCH('Step 2-12'!$AH1263,'Step 2-12'!$R:$R,0))</f>
        <v>Basic</v>
      </c>
      <c r="AT1263" s="23" t="str">
        <f>INDEX('Step 2-12'!$AB:$AB,MATCH('Step 2-12'!$AH1263,'Step 2-12'!$R:$R,0))</f>
        <v>Monthly</v>
      </c>
      <c r="AU1263" s="23" t="str">
        <f>INDEX($J$20:$J$1603,MATCH($AH1263,$B$20:$B$1603,0))</f>
        <v/>
      </c>
    </row>
    <row r="1264" spans="1:47" x14ac:dyDescent="0.25">
      <c r="A1264" t="s">
        <v>1423</v>
      </c>
      <c r="B1264" t="s">
        <v>1419</v>
      </c>
      <c r="C1264" t="s">
        <v>17</v>
      </c>
      <c r="D1264" t="s">
        <v>18</v>
      </c>
      <c r="E1264" s="1">
        <v>45533</v>
      </c>
      <c r="F1264" s="1">
        <v>45563</v>
      </c>
      <c r="G1264" t="s">
        <v>19</v>
      </c>
      <c r="H1264">
        <v>75</v>
      </c>
      <c r="I1264" s="23" t="str">
        <f>IF(AND(E1264&lt;=EOMONTH('Step 1'!$C$7,0),F1264&gt;='Step 1'!$C$7),"Yes","No")</f>
        <v>No</v>
      </c>
      <c r="J1264" s="23" t="str">
        <f>IF(I1264="Yes",IF(COUNTIFS($B$21:$B1264,B1264,$I$21:$I1264,"Yes")=1,"Yes",""),"")</f>
        <v/>
      </c>
      <c r="K1264" s="23" t="str">
        <f>IF(J1264="Yes",IF(COUNTIFS($B:$B,B1264,$F:$F,"&gt;="&amp;'Step 1'!$C$8)&gt;0,"Retained","Churned"),"")</f>
        <v/>
      </c>
      <c r="L1264" s="24">
        <f>_xlfn.MINIFS($E:$E,$B:$B,B1264)</f>
        <v>45409</v>
      </c>
      <c r="M1264" s="24" t="str">
        <f>INDEX($C:$C,MATCH($L1264,$E:$E,0))</f>
        <v>Basic</v>
      </c>
      <c r="N1264" s="24" t="str">
        <f>INDEX($D:$D,MATCH($L1264,$E:$E,0))</f>
        <v>Monthly</v>
      </c>
      <c r="O1264" s="23" t="str">
        <f>INDEX('Step 2-12'!$W:$W,MATCH('Step 2-12'!$B1264,'Step 2-12'!$R:$R,0))</f>
        <v>Education</v>
      </c>
      <c r="P1264" s="23" t="str">
        <f>INDEX('Step 2-12'!$Z:$Z,MATCH('Step 2-12'!$B1264,'Step 2-12'!$R:$R,0))</f>
        <v>Content</v>
      </c>
      <c r="AG1264" t="s">
        <v>3056</v>
      </c>
      <c r="AH1264" t="s">
        <v>1636</v>
      </c>
      <c r="AI1264" t="s">
        <v>1659</v>
      </c>
      <c r="AJ1264" s="1">
        <v>45317</v>
      </c>
      <c r="AK1264" t="s">
        <v>50</v>
      </c>
      <c r="AL1264" t="s">
        <v>18</v>
      </c>
      <c r="AM1264">
        <v>135</v>
      </c>
      <c r="AN1264">
        <v>110.7</v>
      </c>
      <c r="AO1264" s="24" t="str">
        <f>INDEX('Step 2-12'!$Z:$Z,MATCH('Step 2-12'!$AH1264,'Step 2-12'!$R:$R,0))</f>
        <v>Social Media</v>
      </c>
      <c r="AP1264" s="24" t="str">
        <f>INDEX('Step 2-12'!$V:$V,MATCH('Step 2-12'!$AH1264,'Step 2-12'!$R:$R,0))</f>
        <v>North America</v>
      </c>
      <c r="AQ1264" s="24" t="str">
        <f>INDEX('Step 2-12'!$W:$W,MATCH('Step 2-12'!$AH1264,'Step 2-12'!$R:$R,0))</f>
        <v>Healthcare</v>
      </c>
      <c r="AR1264" s="24" t="str">
        <f>INDEX('Step 2-12'!$X:$X,MATCH('Step 2-12'!$AH1264,'Step 2-12'!$R:$R,0))</f>
        <v>SMBs</v>
      </c>
      <c r="AS1264" s="23" t="str">
        <f>INDEX('Step 2-12'!$AA:$AA,MATCH('Step 2-12'!$AH1264,'Step 2-12'!$R:$R,0))</f>
        <v>Basic</v>
      </c>
      <c r="AT1264" s="23" t="str">
        <f>INDEX('Step 2-12'!$AB:$AB,MATCH('Step 2-12'!$AH1264,'Step 2-12'!$R:$R,0))</f>
        <v>Monthly</v>
      </c>
      <c r="AU1264" s="23" t="str">
        <f>INDEX($J$20:$J$1603,MATCH($AH1264,$B$20:$B$1603,0))</f>
        <v/>
      </c>
    </row>
    <row r="1265" spans="1:47" x14ac:dyDescent="0.25">
      <c r="A1265" t="s">
        <v>1424</v>
      </c>
      <c r="B1265" t="s">
        <v>1419</v>
      </c>
      <c r="C1265" t="s">
        <v>17</v>
      </c>
      <c r="D1265" t="s">
        <v>18</v>
      </c>
      <c r="E1265" s="1">
        <v>45564</v>
      </c>
      <c r="F1265" s="1">
        <v>45594</v>
      </c>
      <c r="G1265" t="s">
        <v>19</v>
      </c>
      <c r="H1265">
        <v>75</v>
      </c>
      <c r="I1265" s="23" t="str">
        <f>IF(AND(E1265&lt;=EOMONTH('Step 1'!$C$7,0),F1265&gt;='Step 1'!$C$7),"Yes","No")</f>
        <v>No</v>
      </c>
      <c r="J1265" s="23" t="str">
        <f>IF(I1265="Yes",IF(COUNTIFS($B$21:$B1265,B1265,$I$21:$I1265,"Yes")=1,"Yes",""),"")</f>
        <v/>
      </c>
      <c r="K1265" s="23" t="str">
        <f>IF(J1265="Yes",IF(COUNTIFS($B:$B,B1265,$F:$F,"&gt;="&amp;'Step 1'!$C$8)&gt;0,"Retained","Churned"),"")</f>
        <v/>
      </c>
      <c r="L1265" s="24">
        <f>_xlfn.MINIFS($E:$E,$B:$B,B1265)</f>
        <v>45409</v>
      </c>
      <c r="M1265" s="24" t="str">
        <f>INDEX($C:$C,MATCH($L1265,$E:$E,0))</f>
        <v>Basic</v>
      </c>
      <c r="N1265" s="24" t="str">
        <f>INDEX($D:$D,MATCH($L1265,$E:$E,0))</f>
        <v>Monthly</v>
      </c>
      <c r="O1265" s="23" t="str">
        <f>INDEX('Step 2-12'!$W:$W,MATCH('Step 2-12'!$B1265,'Step 2-12'!$R:$R,0))</f>
        <v>Education</v>
      </c>
      <c r="P1265" s="23" t="str">
        <f>INDEX('Step 2-12'!$Z:$Z,MATCH('Step 2-12'!$B1265,'Step 2-12'!$R:$R,0))</f>
        <v>Content</v>
      </c>
      <c r="AG1265" t="s">
        <v>3057</v>
      </c>
      <c r="AH1265" t="s">
        <v>1636</v>
      </c>
      <c r="AI1265" t="s">
        <v>1660</v>
      </c>
      <c r="AJ1265" s="1">
        <v>45348</v>
      </c>
      <c r="AK1265" t="s">
        <v>50</v>
      </c>
      <c r="AL1265" t="s">
        <v>18</v>
      </c>
      <c r="AM1265">
        <v>135</v>
      </c>
      <c r="AN1265">
        <v>110.7</v>
      </c>
      <c r="AO1265" s="24" t="str">
        <f>INDEX('Step 2-12'!$Z:$Z,MATCH('Step 2-12'!$AH1265,'Step 2-12'!$R:$R,0))</f>
        <v>Social Media</v>
      </c>
      <c r="AP1265" s="24" t="str">
        <f>INDEX('Step 2-12'!$V:$V,MATCH('Step 2-12'!$AH1265,'Step 2-12'!$R:$R,0))</f>
        <v>North America</v>
      </c>
      <c r="AQ1265" s="24" t="str">
        <f>INDEX('Step 2-12'!$W:$W,MATCH('Step 2-12'!$AH1265,'Step 2-12'!$R:$R,0))</f>
        <v>Healthcare</v>
      </c>
      <c r="AR1265" s="24" t="str">
        <f>INDEX('Step 2-12'!$X:$X,MATCH('Step 2-12'!$AH1265,'Step 2-12'!$R:$R,0))</f>
        <v>SMBs</v>
      </c>
      <c r="AS1265" s="23" t="str">
        <f>INDEX('Step 2-12'!$AA:$AA,MATCH('Step 2-12'!$AH1265,'Step 2-12'!$R:$R,0))</f>
        <v>Basic</v>
      </c>
      <c r="AT1265" s="23" t="str">
        <f>INDEX('Step 2-12'!$AB:$AB,MATCH('Step 2-12'!$AH1265,'Step 2-12'!$R:$R,0))</f>
        <v>Monthly</v>
      </c>
      <c r="AU1265" s="23" t="str">
        <f>INDEX($J$20:$J$1603,MATCH($AH1265,$B$20:$B$1603,0))</f>
        <v/>
      </c>
    </row>
    <row r="1266" spans="1:47" x14ac:dyDescent="0.25">
      <c r="A1266" t="s">
        <v>1425</v>
      </c>
      <c r="B1266" t="s">
        <v>1419</v>
      </c>
      <c r="C1266" t="s">
        <v>17</v>
      </c>
      <c r="D1266" t="s">
        <v>18</v>
      </c>
      <c r="E1266" s="1">
        <v>45595</v>
      </c>
      <c r="F1266" s="1">
        <v>45625</v>
      </c>
      <c r="G1266" t="s">
        <v>19</v>
      </c>
      <c r="H1266">
        <v>75</v>
      </c>
      <c r="I1266" s="23" t="str">
        <f>IF(AND(E1266&lt;=EOMONTH('Step 1'!$C$7,0),F1266&gt;='Step 1'!$C$7),"Yes","No")</f>
        <v>No</v>
      </c>
      <c r="J1266" s="23" t="str">
        <f>IF(I1266="Yes",IF(COUNTIFS($B$21:$B1266,B1266,$I$21:$I1266,"Yes")=1,"Yes",""),"")</f>
        <v/>
      </c>
      <c r="K1266" s="23" t="str">
        <f>IF(J1266="Yes",IF(COUNTIFS($B:$B,B1266,$F:$F,"&gt;="&amp;'Step 1'!$C$8)&gt;0,"Retained","Churned"),"")</f>
        <v/>
      </c>
      <c r="L1266" s="24">
        <f>_xlfn.MINIFS($E:$E,$B:$B,B1266)</f>
        <v>45409</v>
      </c>
      <c r="M1266" s="24" t="str">
        <f>INDEX($C:$C,MATCH($L1266,$E:$E,0))</f>
        <v>Basic</v>
      </c>
      <c r="N1266" s="24" t="str">
        <f>INDEX($D:$D,MATCH($L1266,$E:$E,0))</f>
        <v>Monthly</v>
      </c>
      <c r="O1266" s="23" t="str">
        <f>INDEX('Step 2-12'!$W:$W,MATCH('Step 2-12'!$B1266,'Step 2-12'!$R:$R,0))</f>
        <v>Education</v>
      </c>
      <c r="P1266" s="23" t="str">
        <f>INDEX('Step 2-12'!$Z:$Z,MATCH('Step 2-12'!$B1266,'Step 2-12'!$R:$R,0))</f>
        <v>Content</v>
      </c>
      <c r="AG1266" t="s">
        <v>3058</v>
      </c>
      <c r="AH1266" t="s">
        <v>1636</v>
      </c>
      <c r="AI1266" t="s">
        <v>1660</v>
      </c>
      <c r="AJ1266" s="1">
        <v>45377</v>
      </c>
      <c r="AK1266" t="s">
        <v>50</v>
      </c>
      <c r="AL1266" t="s">
        <v>18</v>
      </c>
      <c r="AM1266">
        <v>135</v>
      </c>
      <c r="AN1266">
        <v>110.7</v>
      </c>
      <c r="AO1266" s="24" t="str">
        <f>INDEX('Step 2-12'!$Z:$Z,MATCH('Step 2-12'!$AH1266,'Step 2-12'!$R:$R,0))</f>
        <v>Social Media</v>
      </c>
      <c r="AP1266" s="24" t="str">
        <f>INDEX('Step 2-12'!$V:$V,MATCH('Step 2-12'!$AH1266,'Step 2-12'!$R:$R,0))</f>
        <v>North America</v>
      </c>
      <c r="AQ1266" s="24" t="str">
        <f>INDEX('Step 2-12'!$W:$W,MATCH('Step 2-12'!$AH1266,'Step 2-12'!$R:$R,0))</f>
        <v>Healthcare</v>
      </c>
      <c r="AR1266" s="24" t="str">
        <f>INDEX('Step 2-12'!$X:$X,MATCH('Step 2-12'!$AH1266,'Step 2-12'!$R:$R,0))</f>
        <v>SMBs</v>
      </c>
      <c r="AS1266" s="23" t="str">
        <f>INDEX('Step 2-12'!$AA:$AA,MATCH('Step 2-12'!$AH1266,'Step 2-12'!$R:$R,0))</f>
        <v>Basic</v>
      </c>
      <c r="AT1266" s="23" t="str">
        <f>INDEX('Step 2-12'!$AB:$AB,MATCH('Step 2-12'!$AH1266,'Step 2-12'!$R:$R,0))</f>
        <v>Monthly</v>
      </c>
      <c r="AU1266" s="23" t="str">
        <f>INDEX($J$20:$J$1603,MATCH($AH1266,$B$20:$B$1603,0))</f>
        <v/>
      </c>
    </row>
    <row r="1267" spans="1:47" x14ac:dyDescent="0.25">
      <c r="A1267" t="s">
        <v>1426</v>
      </c>
      <c r="B1267" t="s">
        <v>1419</v>
      </c>
      <c r="C1267" t="s">
        <v>17</v>
      </c>
      <c r="D1267" t="s">
        <v>18</v>
      </c>
      <c r="E1267" s="1">
        <v>45626</v>
      </c>
      <c r="F1267" s="1">
        <v>45656</v>
      </c>
      <c r="G1267" t="s">
        <v>19</v>
      </c>
      <c r="H1267">
        <v>75</v>
      </c>
      <c r="I1267" s="23" t="str">
        <f>IF(AND(E1267&lt;=EOMONTH('Step 1'!$C$7,0),F1267&gt;='Step 1'!$C$7),"Yes","No")</f>
        <v>No</v>
      </c>
      <c r="J1267" s="23" t="str">
        <f>IF(I1267="Yes",IF(COUNTIFS($B$21:$B1267,B1267,$I$21:$I1267,"Yes")=1,"Yes",""),"")</f>
        <v/>
      </c>
      <c r="K1267" s="23" t="str">
        <f>IF(J1267="Yes",IF(COUNTIFS($B:$B,B1267,$F:$F,"&gt;="&amp;'Step 1'!$C$8)&gt;0,"Retained","Churned"),"")</f>
        <v/>
      </c>
      <c r="L1267" s="24">
        <f>_xlfn.MINIFS($E:$E,$B:$B,B1267)</f>
        <v>45409</v>
      </c>
      <c r="M1267" s="24" t="str">
        <f>INDEX($C:$C,MATCH($L1267,$E:$E,0))</f>
        <v>Basic</v>
      </c>
      <c r="N1267" s="24" t="str">
        <f>INDEX($D:$D,MATCH($L1267,$E:$E,0))</f>
        <v>Monthly</v>
      </c>
      <c r="O1267" s="23" t="str">
        <f>INDEX('Step 2-12'!$W:$W,MATCH('Step 2-12'!$B1267,'Step 2-12'!$R:$R,0))</f>
        <v>Education</v>
      </c>
      <c r="P1267" s="23" t="str">
        <f>INDEX('Step 2-12'!$Z:$Z,MATCH('Step 2-12'!$B1267,'Step 2-12'!$R:$R,0))</f>
        <v>Content</v>
      </c>
      <c r="AG1267" t="s">
        <v>3059</v>
      </c>
      <c r="AH1267" t="s">
        <v>1636</v>
      </c>
      <c r="AI1267" t="s">
        <v>1661</v>
      </c>
      <c r="AJ1267" s="1">
        <v>45379</v>
      </c>
      <c r="AK1267" t="s">
        <v>50</v>
      </c>
      <c r="AL1267" t="s">
        <v>18</v>
      </c>
      <c r="AM1267">
        <v>135</v>
      </c>
      <c r="AN1267">
        <v>110.7</v>
      </c>
      <c r="AO1267" s="24" t="str">
        <f>INDEX('Step 2-12'!$Z:$Z,MATCH('Step 2-12'!$AH1267,'Step 2-12'!$R:$R,0))</f>
        <v>Social Media</v>
      </c>
      <c r="AP1267" s="24" t="str">
        <f>INDEX('Step 2-12'!$V:$V,MATCH('Step 2-12'!$AH1267,'Step 2-12'!$R:$R,0))</f>
        <v>North America</v>
      </c>
      <c r="AQ1267" s="24" t="str">
        <f>INDEX('Step 2-12'!$W:$W,MATCH('Step 2-12'!$AH1267,'Step 2-12'!$R:$R,0))</f>
        <v>Healthcare</v>
      </c>
      <c r="AR1267" s="24" t="str">
        <f>INDEX('Step 2-12'!$X:$X,MATCH('Step 2-12'!$AH1267,'Step 2-12'!$R:$R,0))</f>
        <v>SMBs</v>
      </c>
      <c r="AS1267" s="23" t="str">
        <f>INDEX('Step 2-12'!$AA:$AA,MATCH('Step 2-12'!$AH1267,'Step 2-12'!$R:$R,0))</f>
        <v>Basic</v>
      </c>
      <c r="AT1267" s="23" t="str">
        <f>INDEX('Step 2-12'!$AB:$AB,MATCH('Step 2-12'!$AH1267,'Step 2-12'!$R:$R,0))</f>
        <v>Monthly</v>
      </c>
      <c r="AU1267" s="23" t="str">
        <f>INDEX($J$20:$J$1603,MATCH($AH1267,$B$20:$B$1603,0))</f>
        <v/>
      </c>
    </row>
    <row r="1268" spans="1:47" x14ac:dyDescent="0.25">
      <c r="A1268" t="s">
        <v>1427</v>
      </c>
      <c r="B1268" t="s">
        <v>1419</v>
      </c>
      <c r="C1268" t="s">
        <v>17</v>
      </c>
      <c r="D1268" t="s">
        <v>18</v>
      </c>
      <c r="E1268" s="1">
        <v>45657</v>
      </c>
      <c r="F1268" s="1">
        <v>45658</v>
      </c>
      <c r="G1268" t="s">
        <v>19</v>
      </c>
      <c r="H1268">
        <v>75</v>
      </c>
      <c r="I1268" s="23" t="str">
        <f>IF(AND(E1268&lt;=EOMONTH('Step 1'!$C$7,0),F1268&gt;='Step 1'!$C$7),"Yes","No")</f>
        <v>No</v>
      </c>
      <c r="J1268" s="23" t="str">
        <f>IF(I1268="Yes",IF(COUNTIFS($B$21:$B1268,B1268,$I$21:$I1268,"Yes")=1,"Yes",""),"")</f>
        <v/>
      </c>
      <c r="K1268" s="23" t="str">
        <f>IF(J1268="Yes",IF(COUNTIFS($B:$B,B1268,$F:$F,"&gt;="&amp;'Step 1'!$C$8)&gt;0,"Retained","Churned"),"")</f>
        <v/>
      </c>
      <c r="L1268" s="24">
        <f>_xlfn.MINIFS($E:$E,$B:$B,B1268)</f>
        <v>45409</v>
      </c>
      <c r="M1268" s="24" t="str">
        <f>INDEX($C:$C,MATCH($L1268,$E:$E,0))</f>
        <v>Basic</v>
      </c>
      <c r="N1268" s="24" t="str">
        <f>INDEX($D:$D,MATCH($L1268,$E:$E,0))</f>
        <v>Monthly</v>
      </c>
      <c r="O1268" s="23" t="str">
        <f>INDEX('Step 2-12'!$W:$W,MATCH('Step 2-12'!$B1268,'Step 2-12'!$R:$R,0))</f>
        <v>Education</v>
      </c>
      <c r="P1268" s="23" t="str">
        <f>INDEX('Step 2-12'!$Z:$Z,MATCH('Step 2-12'!$B1268,'Step 2-12'!$R:$R,0))</f>
        <v>Content</v>
      </c>
      <c r="AG1268" t="s">
        <v>3060</v>
      </c>
      <c r="AH1268" t="s">
        <v>1636</v>
      </c>
      <c r="AI1268" t="s">
        <v>1662</v>
      </c>
      <c r="AJ1268" s="1">
        <v>45410</v>
      </c>
      <c r="AK1268" t="s">
        <v>50</v>
      </c>
      <c r="AL1268" t="s">
        <v>18</v>
      </c>
      <c r="AM1268">
        <v>135</v>
      </c>
      <c r="AN1268">
        <v>110.7</v>
      </c>
      <c r="AO1268" s="24" t="str">
        <f>INDEX('Step 2-12'!$Z:$Z,MATCH('Step 2-12'!$AH1268,'Step 2-12'!$R:$R,0))</f>
        <v>Social Media</v>
      </c>
      <c r="AP1268" s="24" t="str">
        <f>INDEX('Step 2-12'!$V:$V,MATCH('Step 2-12'!$AH1268,'Step 2-12'!$R:$R,0))</f>
        <v>North America</v>
      </c>
      <c r="AQ1268" s="24" t="str">
        <f>INDEX('Step 2-12'!$W:$W,MATCH('Step 2-12'!$AH1268,'Step 2-12'!$R:$R,0))</f>
        <v>Healthcare</v>
      </c>
      <c r="AR1268" s="24" t="str">
        <f>INDEX('Step 2-12'!$X:$X,MATCH('Step 2-12'!$AH1268,'Step 2-12'!$R:$R,0))</f>
        <v>SMBs</v>
      </c>
      <c r="AS1268" s="23" t="str">
        <f>INDEX('Step 2-12'!$AA:$AA,MATCH('Step 2-12'!$AH1268,'Step 2-12'!$R:$R,0))</f>
        <v>Basic</v>
      </c>
      <c r="AT1268" s="23" t="str">
        <f>INDEX('Step 2-12'!$AB:$AB,MATCH('Step 2-12'!$AH1268,'Step 2-12'!$R:$R,0))</f>
        <v>Monthly</v>
      </c>
      <c r="AU1268" s="23" t="str">
        <f>INDEX($J$20:$J$1603,MATCH($AH1268,$B$20:$B$1603,0))</f>
        <v/>
      </c>
    </row>
    <row r="1269" spans="1:47" x14ac:dyDescent="0.25">
      <c r="A1269" t="s">
        <v>1428</v>
      </c>
      <c r="B1269" t="s">
        <v>1429</v>
      </c>
      <c r="C1269" t="s">
        <v>50</v>
      </c>
      <c r="D1269" t="s">
        <v>18</v>
      </c>
      <c r="E1269" s="1">
        <v>45207</v>
      </c>
      <c r="F1269" s="1">
        <v>45237</v>
      </c>
      <c r="G1269" t="s">
        <v>19</v>
      </c>
      <c r="H1269">
        <v>135</v>
      </c>
      <c r="I1269" s="23" t="str">
        <f>IF(AND(E1269&lt;=EOMONTH('Step 1'!$C$7,0),F1269&gt;='Step 1'!$C$7),"Yes","No")</f>
        <v>No</v>
      </c>
      <c r="J1269" s="23" t="str">
        <f>IF(I1269="Yes",IF(COUNTIFS($B$21:$B1269,B1269,$I$21:$I1269,"Yes")=1,"Yes",""),"")</f>
        <v/>
      </c>
      <c r="K1269" s="23" t="str">
        <f>IF(J1269="Yes",IF(COUNTIFS($B:$B,B1269,$F:$F,"&gt;="&amp;'Step 1'!$C$8)&gt;0,"Retained","Churned"),"")</f>
        <v/>
      </c>
      <c r="L1269" s="24">
        <f>_xlfn.MINIFS($E:$E,$B:$B,B1269)</f>
        <v>45207</v>
      </c>
      <c r="M1269" s="24" t="str">
        <f>INDEX($C:$C,MATCH($L1269,$E:$E,0))</f>
        <v>Pro</v>
      </c>
      <c r="N1269" s="24" t="str">
        <f>INDEX($D:$D,MATCH($L1269,$E:$E,0))</f>
        <v>Monthly</v>
      </c>
      <c r="O1269" s="23" t="str">
        <f>INDEX('Step 2-12'!$W:$W,MATCH('Step 2-12'!$B1269,'Step 2-12'!$R:$R,0))</f>
        <v>Education</v>
      </c>
      <c r="P1269" s="23" t="str">
        <f>INDEX('Step 2-12'!$Z:$Z,MATCH('Step 2-12'!$B1269,'Step 2-12'!$R:$R,0))</f>
        <v>Social Media</v>
      </c>
      <c r="AG1269" t="s">
        <v>3061</v>
      </c>
      <c r="AH1269" t="s">
        <v>1636</v>
      </c>
      <c r="AI1269" t="s">
        <v>1662</v>
      </c>
      <c r="AJ1269" s="1">
        <v>45440</v>
      </c>
      <c r="AK1269" t="s">
        <v>50</v>
      </c>
      <c r="AL1269" t="s">
        <v>18</v>
      </c>
      <c r="AM1269">
        <v>135</v>
      </c>
      <c r="AN1269">
        <v>110.7</v>
      </c>
      <c r="AO1269" s="24" t="str">
        <f>INDEX('Step 2-12'!$Z:$Z,MATCH('Step 2-12'!$AH1269,'Step 2-12'!$R:$R,0))</f>
        <v>Social Media</v>
      </c>
      <c r="AP1269" s="24" t="str">
        <f>INDEX('Step 2-12'!$V:$V,MATCH('Step 2-12'!$AH1269,'Step 2-12'!$R:$R,0))</f>
        <v>North America</v>
      </c>
      <c r="AQ1269" s="24" t="str">
        <f>INDEX('Step 2-12'!$W:$W,MATCH('Step 2-12'!$AH1269,'Step 2-12'!$R:$R,0))</f>
        <v>Healthcare</v>
      </c>
      <c r="AR1269" s="24" t="str">
        <f>INDEX('Step 2-12'!$X:$X,MATCH('Step 2-12'!$AH1269,'Step 2-12'!$R:$R,0))</f>
        <v>SMBs</v>
      </c>
      <c r="AS1269" s="23" t="str">
        <f>INDEX('Step 2-12'!$AA:$AA,MATCH('Step 2-12'!$AH1269,'Step 2-12'!$R:$R,0))</f>
        <v>Basic</v>
      </c>
      <c r="AT1269" s="23" t="str">
        <f>INDEX('Step 2-12'!$AB:$AB,MATCH('Step 2-12'!$AH1269,'Step 2-12'!$R:$R,0))</f>
        <v>Monthly</v>
      </c>
      <c r="AU1269" s="23" t="str">
        <f>INDEX($J$20:$J$1603,MATCH($AH1269,$B$20:$B$1603,0))</f>
        <v/>
      </c>
    </row>
    <row r="1270" spans="1:47" x14ac:dyDescent="0.25">
      <c r="A1270" t="s">
        <v>1430</v>
      </c>
      <c r="B1270" t="s">
        <v>1429</v>
      </c>
      <c r="C1270" t="s">
        <v>50</v>
      </c>
      <c r="D1270" t="s">
        <v>18</v>
      </c>
      <c r="E1270" s="1">
        <v>45238</v>
      </c>
      <c r="F1270" s="1">
        <v>45268</v>
      </c>
      <c r="G1270" t="s">
        <v>19</v>
      </c>
      <c r="H1270">
        <v>135</v>
      </c>
      <c r="I1270" s="23" t="str">
        <f>IF(AND(E1270&lt;=EOMONTH('Step 1'!$C$7,0),F1270&gt;='Step 1'!$C$7),"Yes","No")</f>
        <v>No</v>
      </c>
      <c r="J1270" s="23" t="str">
        <f>IF(I1270="Yes",IF(COUNTIFS($B$21:$B1270,B1270,$I$21:$I1270,"Yes")=1,"Yes",""),"")</f>
        <v/>
      </c>
      <c r="K1270" s="23" t="str">
        <f>IF(J1270="Yes",IF(COUNTIFS($B:$B,B1270,$F:$F,"&gt;="&amp;'Step 1'!$C$8)&gt;0,"Retained","Churned"),"")</f>
        <v/>
      </c>
      <c r="L1270" s="24">
        <f>_xlfn.MINIFS($E:$E,$B:$B,B1270)</f>
        <v>45207</v>
      </c>
      <c r="M1270" s="24" t="str">
        <f>INDEX($C:$C,MATCH($L1270,$E:$E,0))</f>
        <v>Pro</v>
      </c>
      <c r="N1270" s="24" t="str">
        <f>INDEX($D:$D,MATCH($L1270,$E:$E,0))</f>
        <v>Monthly</v>
      </c>
      <c r="O1270" s="23" t="str">
        <f>INDEX('Step 2-12'!$W:$W,MATCH('Step 2-12'!$B1270,'Step 2-12'!$R:$R,0))</f>
        <v>Education</v>
      </c>
      <c r="P1270" s="23" t="str">
        <f>INDEX('Step 2-12'!$Z:$Z,MATCH('Step 2-12'!$B1270,'Step 2-12'!$R:$R,0))</f>
        <v>Social Media</v>
      </c>
      <c r="AG1270" t="s">
        <v>3062</v>
      </c>
      <c r="AH1270" t="s">
        <v>1636</v>
      </c>
      <c r="AI1270" t="s">
        <v>1663</v>
      </c>
      <c r="AJ1270" s="1">
        <v>45441</v>
      </c>
      <c r="AK1270" t="s">
        <v>50</v>
      </c>
      <c r="AL1270" t="s">
        <v>18</v>
      </c>
      <c r="AM1270">
        <v>135</v>
      </c>
      <c r="AN1270">
        <v>110.7</v>
      </c>
      <c r="AO1270" s="24" t="str">
        <f>INDEX('Step 2-12'!$Z:$Z,MATCH('Step 2-12'!$AH1270,'Step 2-12'!$R:$R,0))</f>
        <v>Social Media</v>
      </c>
      <c r="AP1270" s="24" t="str">
        <f>INDEX('Step 2-12'!$V:$V,MATCH('Step 2-12'!$AH1270,'Step 2-12'!$R:$R,0))</f>
        <v>North America</v>
      </c>
      <c r="AQ1270" s="24" t="str">
        <f>INDEX('Step 2-12'!$W:$W,MATCH('Step 2-12'!$AH1270,'Step 2-12'!$R:$R,0))</f>
        <v>Healthcare</v>
      </c>
      <c r="AR1270" s="24" t="str">
        <f>INDEX('Step 2-12'!$X:$X,MATCH('Step 2-12'!$AH1270,'Step 2-12'!$R:$R,0))</f>
        <v>SMBs</v>
      </c>
      <c r="AS1270" s="23" t="str">
        <f>INDEX('Step 2-12'!$AA:$AA,MATCH('Step 2-12'!$AH1270,'Step 2-12'!$R:$R,0))</f>
        <v>Basic</v>
      </c>
      <c r="AT1270" s="23" t="str">
        <f>INDEX('Step 2-12'!$AB:$AB,MATCH('Step 2-12'!$AH1270,'Step 2-12'!$R:$R,0))</f>
        <v>Monthly</v>
      </c>
      <c r="AU1270" s="23" t="str">
        <f>INDEX($J$20:$J$1603,MATCH($AH1270,$B$20:$B$1603,0))</f>
        <v/>
      </c>
    </row>
    <row r="1271" spans="1:47" x14ac:dyDescent="0.25">
      <c r="A1271" t="s">
        <v>1431</v>
      </c>
      <c r="B1271" t="s">
        <v>1429</v>
      </c>
      <c r="C1271" t="s">
        <v>50</v>
      </c>
      <c r="D1271" t="s">
        <v>18</v>
      </c>
      <c r="E1271" s="1">
        <v>45269</v>
      </c>
      <c r="F1271" s="1">
        <v>45299</v>
      </c>
      <c r="G1271" t="s">
        <v>19</v>
      </c>
      <c r="H1271">
        <v>135</v>
      </c>
      <c r="I1271" s="23" t="str">
        <f>IF(AND(E1271&lt;=EOMONTH('Step 1'!$C$7,0),F1271&gt;='Step 1'!$C$7),"Yes","No")</f>
        <v>No</v>
      </c>
      <c r="J1271" s="23" t="str">
        <f>IF(I1271="Yes",IF(COUNTIFS($B$21:$B1271,B1271,$I$21:$I1271,"Yes")=1,"Yes",""),"")</f>
        <v/>
      </c>
      <c r="K1271" s="23" t="str">
        <f>IF(J1271="Yes",IF(COUNTIFS($B:$B,B1271,$F:$F,"&gt;="&amp;'Step 1'!$C$8)&gt;0,"Retained","Churned"),"")</f>
        <v/>
      </c>
      <c r="L1271" s="24">
        <f>_xlfn.MINIFS($E:$E,$B:$B,B1271)</f>
        <v>45207</v>
      </c>
      <c r="M1271" s="24" t="str">
        <f>INDEX($C:$C,MATCH($L1271,$E:$E,0))</f>
        <v>Pro</v>
      </c>
      <c r="N1271" s="24" t="str">
        <f>INDEX($D:$D,MATCH($L1271,$E:$E,0))</f>
        <v>Monthly</v>
      </c>
      <c r="O1271" s="23" t="str">
        <f>INDEX('Step 2-12'!$W:$W,MATCH('Step 2-12'!$B1271,'Step 2-12'!$R:$R,0))</f>
        <v>Education</v>
      </c>
      <c r="P1271" s="23" t="str">
        <f>INDEX('Step 2-12'!$Z:$Z,MATCH('Step 2-12'!$B1271,'Step 2-12'!$R:$R,0))</f>
        <v>Social Media</v>
      </c>
      <c r="AG1271" t="s">
        <v>3063</v>
      </c>
      <c r="AH1271" t="s">
        <v>326</v>
      </c>
      <c r="AI1271" t="s">
        <v>325</v>
      </c>
      <c r="AJ1271" s="1">
        <v>45559</v>
      </c>
      <c r="AK1271" t="s">
        <v>17</v>
      </c>
      <c r="AL1271" t="s">
        <v>18</v>
      </c>
      <c r="AM1271">
        <v>75</v>
      </c>
      <c r="AN1271">
        <v>60</v>
      </c>
      <c r="AO1271" s="24" t="str">
        <f>INDEX('Step 2-12'!$Z:$Z,MATCH('Step 2-12'!$AH1271,'Step 2-12'!$R:$R,0))</f>
        <v>Affiliate</v>
      </c>
      <c r="AP1271" s="24" t="str">
        <f>INDEX('Step 2-12'!$V:$V,MATCH('Step 2-12'!$AH1271,'Step 2-12'!$R:$R,0))</f>
        <v>Europe</v>
      </c>
      <c r="AQ1271" s="24" t="str">
        <f>INDEX('Step 2-12'!$W:$W,MATCH('Step 2-12'!$AH1271,'Step 2-12'!$R:$R,0))</f>
        <v>Education</v>
      </c>
      <c r="AR1271" s="24" t="str">
        <f>INDEX('Step 2-12'!$X:$X,MATCH('Step 2-12'!$AH1271,'Step 2-12'!$R:$R,0))</f>
        <v>SMBs</v>
      </c>
      <c r="AS1271" s="23" t="str">
        <f>INDEX('Step 2-12'!$AA:$AA,MATCH('Step 2-12'!$AH1271,'Step 2-12'!$R:$R,0))</f>
        <v>Basic</v>
      </c>
      <c r="AT1271" s="23" t="str">
        <f>INDEX('Step 2-12'!$AB:$AB,MATCH('Step 2-12'!$AH1271,'Step 2-12'!$R:$R,0))</f>
        <v>Monthly</v>
      </c>
      <c r="AU1271" s="23" t="str">
        <f>INDEX($J$20:$J$1603,MATCH($AH1271,$B$20:$B$1603,0))</f>
        <v/>
      </c>
    </row>
    <row r="1272" spans="1:47" x14ac:dyDescent="0.25">
      <c r="A1272" t="s">
        <v>1432</v>
      </c>
      <c r="B1272" t="s">
        <v>1429</v>
      </c>
      <c r="C1272" t="s">
        <v>50</v>
      </c>
      <c r="D1272" t="s">
        <v>18</v>
      </c>
      <c r="E1272" s="1">
        <v>45300</v>
      </c>
      <c r="F1272" s="1">
        <v>45330</v>
      </c>
      <c r="G1272" t="s">
        <v>19</v>
      </c>
      <c r="H1272">
        <v>135</v>
      </c>
      <c r="I1272" s="23" t="str">
        <f>IF(AND(E1272&lt;=EOMONTH('Step 1'!$C$7,0),F1272&gt;='Step 1'!$C$7),"Yes","No")</f>
        <v>No</v>
      </c>
      <c r="J1272" s="23" t="str">
        <f>IF(I1272="Yes",IF(COUNTIFS($B$21:$B1272,B1272,$I$21:$I1272,"Yes")=1,"Yes",""),"")</f>
        <v/>
      </c>
      <c r="K1272" s="23" t="str">
        <f>IF(J1272="Yes",IF(COUNTIFS($B:$B,B1272,$F:$F,"&gt;="&amp;'Step 1'!$C$8)&gt;0,"Retained","Churned"),"")</f>
        <v/>
      </c>
      <c r="L1272" s="24">
        <f>_xlfn.MINIFS($E:$E,$B:$B,B1272)</f>
        <v>45207</v>
      </c>
      <c r="M1272" s="24" t="str">
        <f>INDEX($C:$C,MATCH($L1272,$E:$E,0))</f>
        <v>Pro</v>
      </c>
      <c r="N1272" s="24" t="str">
        <f>INDEX($D:$D,MATCH($L1272,$E:$E,0))</f>
        <v>Monthly</v>
      </c>
      <c r="O1272" s="23" t="str">
        <f>INDEX('Step 2-12'!$W:$W,MATCH('Step 2-12'!$B1272,'Step 2-12'!$R:$R,0))</f>
        <v>Education</v>
      </c>
      <c r="P1272" s="23" t="str">
        <f>INDEX('Step 2-12'!$Z:$Z,MATCH('Step 2-12'!$B1272,'Step 2-12'!$R:$R,0))</f>
        <v>Social Media</v>
      </c>
      <c r="AG1272" t="s">
        <v>3064</v>
      </c>
      <c r="AH1272" t="s">
        <v>326</v>
      </c>
      <c r="AI1272" t="s">
        <v>325</v>
      </c>
      <c r="AJ1272" s="1">
        <v>45589</v>
      </c>
      <c r="AK1272" t="s">
        <v>17</v>
      </c>
      <c r="AL1272" t="s">
        <v>18</v>
      </c>
      <c r="AM1272">
        <v>75</v>
      </c>
      <c r="AN1272">
        <v>60</v>
      </c>
      <c r="AO1272" s="24" t="str">
        <f>INDEX('Step 2-12'!$Z:$Z,MATCH('Step 2-12'!$AH1272,'Step 2-12'!$R:$R,0))</f>
        <v>Affiliate</v>
      </c>
      <c r="AP1272" s="24" t="str">
        <f>INDEX('Step 2-12'!$V:$V,MATCH('Step 2-12'!$AH1272,'Step 2-12'!$R:$R,0))</f>
        <v>Europe</v>
      </c>
      <c r="AQ1272" s="24" t="str">
        <f>INDEX('Step 2-12'!$W:$W,MATCH('Step 2-12'!$AH1272,'Step 2-12'!$R:$R,0))</f>
        <v>Education</v>
      </c>
      <c r="AR1272" s="24" t="str">
        <f>INDEX('Step 2-12'!$X:$X,MATCH('Step 2-12'!$AH1272,'Step 2-12'!$R:$R,0))</f>
        <v>SMBs</v>
      </c>
      <c r="AS1272" s="23" t="str">
        <f>INDEX('Step 2-12'!$AA:$AA,MATCH('Step 2-12'!$AH1272,'Step 2-12'!$R:$R,0))</f>
        <v>Basic</v>
      </c>
      <c r="AT1272" s="23" t="str">
        <f>INDEX('Step 2-12'!$AB:$AB,MATCH('Step 2-12'!$AH1272,'Step 2-12'!$R:$R,0))</f>
        <v>Monthly</v>
      </c>
      <c r="AU1272" s="23" t="str">
        <f>INDEX($J$20:$J$1603,MATCH($AH1272,$B$20:$B$1603,0))</f>
        <v/>
      </c>
    </row>
    <row r="1273" spans="1:47" x14ac:dyDescent="0.25">
      <c r="A1273" t="s">
        <v>1433</v>
      </c>
      <c r="B1273" t="s">
        <v>1429</v>
      </c>
      <c r="C1273" t="s">
        <v>50</v>
      </c>
      <c r="D1273" t="s">
        <v>18</v>
      </c>
      <c r="E1273" s="1">
        <v>45331</v>
      </c>
      <c r="F1273" s="1">
        <v>45361</v>
      </c>
      <c r="G1273" t="s">
        <v>19</v>
      </c>
      <c r="H1273">
        <v>135</v>
      </c>
      <c r="I1273" s="23" t="str">
        <f>IF(AND(E1273&lt;=EOMONTH('Step 1'!$C$7,0),F1273&gt;='Step 1'!$C$7),"Yes","No")</f>
        <v>No</v>
      </c>
      <c r="J1273" s="23" t="str">
        <f>IF(I1273="Yes",IF(COUNTIFS($B$21:$B1273,B1273,$I$21:$I1273,"Yes")=1,"Yes",""),"")</f>
        <v/>
      </c>
      <c r="K1273" s="23" t="str">
        <f>IF(J1273="Yes",IF(COUNTIFS($B:$B,B1273,$F:$F,"&gt;="&amp;'Step 1'!$C$8)&gt;0,"Retained","Churned"),"")</f>
        <v/>
      </c>
      <c r="L1273" s="24">
        <f>_xlfn.MINIFS($E:$E,$B:$B,B1273)</f>
        <v>45207</v>
      </c>
      <c r="M1273" s="24" t="str">
        <f>INDEX($C:$C,MATCH($L1273,$E:$E,0))</f>
        <v>Pro</v>
      </c>
      <c r="N1273" s="24" t="str">
        <f>INDEX($D:$D,MATCH($L1273,$E:$E,0))</f>
        <v>Monthly</v>
      </c>
      <c r="O1273" s="23" t="str">
        <f>INDEX('Step 2-12'!$W:$W,MATCH('Step 2-12'!$B1273,'Step 2-12'!$R:$R,0))</f>
        <v>Education</v>
      </c>
      <c r="P1273" s="23" t="str">
        <f>INDEX('Step 2-12'!$Z:$Z,MATCH('Step 2-12'!$B1273,'Step 2-12'!$R:$R,0))</f>
        <v>Social Media</v>
      </c>
      <c r="AG1273" t="s">
        <v>3065</v>
      </c>
      <c r="AH1273" t="s">
        <v>326</v>
      </c>
      <c r="AI1273" t="s">
        <v>327</v>
      </c>
      <c r="AJ1273" s="1">
        <v>45590</v>
      </c>
      <c r="AK1273" t="s">
        <v>17</v>
      </c>
      <c r="AL1273" t="s">
        <v>18</v>
      </c>
      <c r="AM1273">
        <v>75</v>
      </c>
      <c r="AN1273">
        <v>60</v>
      </c>
      <c r="AO1273" s="24" t="str">
        <f>INDEX('Step 2-12'!$Z:$Z,MATCH('Step 2-12'!$AH1273,'Step 2-12'!$R:$R,0))</f>
        <v>Affiliate</v>
      </c>
      <c r="AP1273" s="24" t="str">
        <f>INDEX('Step 2-12'!$V:$V,MATCH('Step 2-12'!$AH1273,'Step 2-12'!$R:$R,0))</f>
        <v>Europe</v>
      </c>
      <c r="AQ1273" s="24" t="str">
        <f>INDEX('Step 2-12'!$W:$W,MATCH('Step 2-12'!$AH1273,'Step 2-12'!$R:$R,0))</f>
        <v>Education</v>
      </c>
      <c r="AR1273" s="24" t="str">
        <f>INDEX('Step 2-12'!$X:$X,MATCH('Step 2-12'!$AH1273,'Step 2-12'!$R:$R,0))</f>
        <v>SMBs</v>
      </c>
      <c r="AS1273" s="23" t="str">
        <f>INDEX('Step 2-12'!$AA:$AA,MATCH('Step 2-12'!$AH1273,'Step 2-12'!$R:$R,0))</f>
        <v>Basic</v>
      </c>
      <c r="AT1273" s="23" t="str">
        <f>INDEX('Step 2-12'!$AB:$AB,MATCH('Step 2-12'!$AH1273,'Step 2-12'!$R:$R,0))</f>
        <v>Monthly</v>
      </c>
      <c r="AU1273" s="23" t="str">
        <f>INDEX($J$20:$J$1603,MATCH($AH1273,$B$20:$B$1603,0))</f>
        <v/>
      </c>
    </row>
    <row r="1274" spans="1:47" x14ac:dyDescent="0.25">
      <c r="A1274" t="s">
        <v>1434</v>
      </c>
      <c r="B1274" t="s">
        <v>1429</v>
      </c>
      <c r="C1274" t="s">
        <v>50</v>
      </c>
      <c r="D1274" t="s">
        <v>18</v>
      </c>
      <c r="E1274" s="1">
        <v>45362</v>
      </c>
      <c r="F1274" s="1">
        <v>45392</v>
      </c>
      <c r="G1274" t="s">
        <v>19</v>
      </c>
      <c r="H1274">
        <v>135</v>
      </c>
      <c r="I1274" s="23" t="str">
        <f>IF(AND(E1274&lt;=EOMONTH('Step 1'!$C$7,0),F1274&gt;='Step 1'!$C$7),"Yes","No")</f>
        <v>No</v>
      </c>
      <c r="J1274" s="23" t="str">
        <f>IF(I1274="Yes",IF(COUNTIFS($B$21:$B1274,B1274,$I$21:$I1274,"Yes")=1,"Yes",""),"")</f>
        <v/>
      </c>
      <c r="K1274" s="23" t="str">
        <f>IF(J1274="Yes",IF(COUNTIFS($B:$B,B1274,$F:$F,"&gt;="&amp;'Step 1'!$C$8)&gt;0,"Retained","Churned"),"")</f>
        <v/>
      </c>
      <c r="L1274" s="24">
        <f>_xlfn.MINIFS($E:$E,$B:$B,B1274)</f>
        <v>45207</v>
      </c>
      <c r="M1274" s="24" t="str">
        <f>INDEX($C:$C,MATCH($L1274,$E:$E,0))</f>
        <v>Pro</v>
      </c>
      <c r="N1274" s="24" t="str">
        <f>INDEX($D:$D,MATCH($L1274,$E:$E,0))</f>
        <v>Monthly</v>
      </c>
      <c r="O1274" s="23" t="str">
        <f>INDEX('Step 2-12'!$W:$W,MATCH('Step 2-12'!$B1274,'Step 2-12'!$R:$R,0))</f>
        <v>Education</v>
      </c>
      <c r="P1274" s="23" t="str">
        <f>INDEX('Step 2-12'!$Z:$Z,MATCH('Step 2-12'!$B1274,'Step 2-12'!$R:$R,0))</f>
        <v>Social Media</v>
      </c>
      <c r="AG1274" t="s">
        <v>3066</v>
      </c>
      <c r="AH1274" t="s">
        <v>326</v>
      </c>
      <c r="AI1274" t="s">
        <v>328</v>
      </c>
      <c r="AJ1274" s="1">
        <v>45621</v>
      </c>
      <c r="AK1274" t="s">
        <v>17</v>
      </c>
      <c r="AL1274" t="s">
        <v>18</v>
      </c>
      <c r="AM1274">
        <v>75</v>
      </c>
      <c r="AN1274">
        <v>60</v>
      </c>
      <c r="AO1274" s="24" t="str">
        <f>INDEX('Step 2-12'!$Z:$Z,MATCH('Step 2-12'!$AH1274,'Step 2-12'!$R:$R,0))</f>
        <v>Affiliate</v>
      </c>
      <c r="AP1274" s="24" t="str">
        <f>INDEX('Step 2-12'!$V:$V,MATCH('Step 2-12'!$AH1274,'Step 2-12'!$R:$R,0))</f>
        <v>Europe</v>
      </c>
      <c r="AQ1274" s="24" t="str">
        <f>INDEX('Step 2-12'!$W:$W,MATCH('Step 2-12'!$AH1274,'Step 2-12'!$R:$R,0))</f>
        <v>Education</v>
      </c>
      <c r="AR1274" s="24" t="str">
        <f>INDEX('Step 2-12'!$X:$X,MATCH('Step 2-12'!$AH1274,'Step 2-12'!$R:$R,0))</f>
        <v>SMBs</v>
      </c>
      <c r="AS1274" s="23" t="str">
        <f>INDEX('Step 2-12'!$AA:$AA,MATCH('Step 2-12'!$AH1274,'Step 2-12'!$R:$R,0))</f>
        <v>Basic</v>
      </c>
      <c r="AT1274" s="23" t="str">
        <f>INDEX('Step 2-12'!$AB:$AB,MATCH('Step 2-12'!$AH1274,'Step 2-12'!$R:$R,0))</f>
        <v>Monthly</v>
      </c>
      <c r="AU1274" s="23" t="str">
        <f>INDEX($J$20:$J$1603,MATCH($AH1274,$B$20:$B$1603,0))</f>
        <v/>
      </c>
    </row>
    <row r="1275" spans="1:47" x14ac:dyDescent="0.25">
      <c r="A1275" t="s">
        <v>1435</v>
      </c>
      <c r="B1275" t="s">
        <v>1429</v>
      </c>
      <c r="C1275" t="s">
        <v>50</v>
      </c>
      <c r="D1275" t="s">
        <v>18</v>
      </c>
      <c r="E1275" s="1">
        <v>45393</v>
      </c>
      <c r="F1275" s="1">
        <v>45423</v>
      </c>
      <c r="G1275" t="s">
        <v>19</v>
      </c>
      <c r="H1275">
        <v>135</v>
      </c>
      <c r="I1275" s="23" t="str">
        <f>IF(AND(E1275&lt;=EOMONTH('Step 1'!$C$7,0),F1275&gt;='Step 1'!$C$7),"Yes","No")</f>
        <v>No</v>
      </c>
      <c r="J1275" s="23" t="str">
        <f>IF(I1275="Yes",IF(COUNTIFS($B$21:$B1275,B1275,$I$21:$I1275,"Yes")=1,"Yes",""),"")</f>
        <v/>
      </c>
      <c r="K1275" s="23" t="str">
        <f>IF(J1275="Yes",IF(COUNTIFS($B:$B,B1275,$F:$F,"&gt;="&amp;'Step 1'!$C$8)&gt;0,"Retained","Churned"),"")</f>
        <v/>
      </c>
      <c r="L1275" s="24">
        <f>_xlfn.MINIFS($E:$E,$B:$B,B1275)</f>
        <v>45207</v>
      </c>
      <c r="M1275" s="24" t="str">
        <f>INDEX($C:$C,MATCH($L1275,$E:$E,0))</f>
        <v>Pro</v>
      </c>
      <c r="N1275" s="24" t="str">
        <f>INDEX($D:$D,MATCH($L1275,$E:$E,0))</f>
        <v>Monthly</v>
      </c>
      <c r="O1275" s="23" t="str">
        <f>INDEX('Step 2-12'!$W:$W,MATCH('Step 2-12'!$B1275,'Step 2-12'!$R:$R,0))</f>
        <v>Education</v>
      </c>
      <c r="P1275" s="23" t="str">
        <f>INDEX('Step 2-12'!$Z:$Z,MATCH('Step 2-12'!$B1275,'Step 2-12'!$R:$R,0))</f>
        <v>Social Media</v>
      </c>
      <c r="AG1275" t="s">
        <v>3067</v>
      </c>
      <c r="AH1275" t="s">
        <v>326</v>
      </c>
      <c r="AI1275" t="s">
        <v>328</v>
      </c>
      <c r="AJ1275" s="1">
        <v>45651</v>
      </c>
      <c r="AK1275" t="s">
        <v>17</v>
      </c>
      <c r="AL1275" t="s">
        <v>18</v>
      </c>
      <c r="AM1275">
        <v>75</v>
      </c>
      <c r="AN1275">
        <v>60</v>
      </c>
      <c r="AO1275" s="24" t="str">
        <f>INDEX('Step 2-12'!$Z:$Z,MATCH('Step 2-12'!$AH1275,'Step 2-12'!$R:$R,0))</f>
        <v>Affiliate</v>
      </c>
      <c r="AP1275" s="24" t="str">
        <f>INDEX('Step 2-12'!$V:$V,MATCH('Step 2-12'!$AH1275,'Step 2-12'!$R:$R,0))</f>
        <v>Europe</v>
      </c>
      <c r="AQ1275" s="24" t="str">
        <f>INDEX('Step 2-12'!$W:$W,MATCH('Step 2-12'!$AH1275,'Step 2-12'!$R:$R,0))</f>
        <v>Education</v>
      </c>
      <c r="AR1275" s="24" t="str">
        <f>INDEX('Step 2-12'!$X:$X,MATCH('Step 2-12'!$AH1275,'Step 2-12'!$R:$R,0))</f>
        <v>SMBs</v>
      </c>
      <c r="AS1275" s="23" t="str">
        <f>INDEX('Step 2-12'!$AA:$AA,MATCH('Step 2-12'!$AH1275,'Step 2-12'!$R:$R,0))</f>
        <v>Basic</v>
      </c>
      <c r="AT1275" s="23" t="str">
        <f>INDEX('Step 2-12'!$AB:$AB,MATCH('Step 2-12'!$AH1275,'Step 2-12'!$R:$R,0))</f>
        <v>Monthly</v>
      </c>
      <c r="AU1275" s="23" t="str">
        <f>INDEX($J$20:$J$1603,MATCH($AH1275,$B$20:$B$1603,0))</f>
        <v/>
      </c>
    </row>
    <row r="1276" spans="1:47" x14ac:dyDescent="0.25">
      <c r="A1276" t="s">
        <v>1436</v>
      </c>
      <c r="B1276" t="s">
        <v>1429</v>
      </c>
      <c r="C1276" t="s">
        <v>50</v>
      </c>
      <c r="D1276" t="s">
        <v>18</v>
      </c>
      <c r="E1276" s="1">
        <v>45424</v>
      </c>
      <c r="F1276" s="1">
        <v>45454</v>
      </c>
      <c r="G1276" t="s">
        <v>19</v>
      </c>
      <c r="H1276">
        <v>135</v>
      </c>
      <c r="I1276" s="23" t="str">
        <f>IF(AND(E1276&lt;=EOMONTH('Step 1'!$C$7,0),F1276&gt;='Step 1'!$C$7),"Yes","No")</f>
        <v>No</v>
      </c>
      <c r="J1276" s="23" t="str">
        <f>IF(I1276="Yes",IF(COUNTIFS($B$21:$B1276,B1276,$I$21:$I1276,"Yes")=1,"Yes",""),"")</f>
        <v/>
      </c>
      <c r="K1276" s="23" t="str">
        <f>IF(J1276="Yes",IF(COUNTIFS($B:$B,B1276,$F:$F,"&gt;="&amp;'Step 1'!$C$8)&gt;0,"Retained","Churned"),"")</f>
        <v/>
      </c>
      <c r="L1276" s="24">
        <f>_xlfn.MINIFS($E:$E,$B:$B,B1276)</f>
        <v>45207</v>
      </c>
      <c r="M1276" s="24" t="str">
        <f>INDEX($C:$C,MATCH($L1276,$E:$E,0))</f>
        <v>Pro</v>
      </c>
      <c r="N1276" s="24" t="str">
        <f>INDEX($D:$D,MATCH($L1276,$E:$E,0))</f>
        <v>Monthly</v>
      </c>
      <c r="O1276" s="23" t="str">
        <f>INDEX('Step 2-12'!$W:$W,MATCH('Step 2-12'!$B1276,'Step 2-12'!$R:$R,0))</f>
        <v>Education</v>
      </c>
      <c r="P1276" s="23" t="str">
        <f>INDEX('Step 2-12'!$Z:$Z,MATCH('Step 2-12'!$B1276,'Step 2-12'!$R:$R,0))</f>
        <v>Social Media</v>
      </c>
      <c r="AG1276" t="s">
        <v>3068</v>
      </c>
      <c r="AH1276" t="s">
        <v>326</v>
      </c>
      <c r="AI1276" t="s">
        <v>329</v>
      </c>
      <c r="AJ1276" s="1">
        <v>45652</v>
      </c>
      <c r="AK1276" t="s">
        <v>17</v>
      </c>
      <c r="AL1276" t="s">
        <v>18</v>
      </c>
      <c r="AM1276">
        <v>75</v>
      </c>
      <c r="AN1276">
        <v>60</v>
      </c>
      <c r="AO1276" s="24" t="str">
        <f>INDEX('Step 2-12'!$Z:$Z,MATCH('Step 2-12'!$AH1276,'Step 2-12'!$R:$R,0))</f>
        <v>Affiliate</v>
      </c>
      <c r="AP1276" s="24" t="str">
        <f>INDEX('Step 2-12'!$V:$V,MATCH('Step 2-12'!$AH1276,'Step 2-12'!$R:$R,0))</f>
        <v>Europe</v>
      </c>
      <c r="AQ1276" s="24" t="str">
        <f>INDEX('Step 2-12'!$W:$W,MATCH('Step 2-12'!$AH1276,'Step 2-12'!$R:$R,0))</f>
        <v>Education</v>
      </c>
      <c r="AR1276" s="24" t="str">
        <f>INDEX('Step 2-12'!$X:$X,MATCH('Step 2-12'!$AH1276,'Step 2-12'!$R:$R,0))</f>
        <v>SMBs</v>
      </c>
      <c r="AS1276" s="23" t="str">
        <f>INDEX('Step 2-12'!$AA:$AA,MATCH('Step 2-12'!$AH1276,'Step 2-12'!$R:$R,0))</f>
        <v>Basic</v>
      </c>
      <c r="AT1276" s="23" t="str">
        <f>INDEX('Step 2-12'!$AB:$AB,MATCH('Step 2-12'!$AH1276,'Step 2-12'!$R:$R,0))</f>
        <v>Monthly</v>
      </c>
      <c r="AU1276" s="23" t="str">
        <f>INDEX($J$20:$J$1603,MATCH($AH1276,$B$20:$B$1603,0))</f>
        <v/>
      </c>
    </row>
    <row r="1277" spans="1:47" x14ac:dyDescent="0.25">
      <c r="A1277" t="s">
        <v>1437</v>
      </c>
      <c r="B1277" t="s">
        <v>1429</v>
      </c>
      <c r="C1277" t="s">
        <v>50</v>
      </c>
      <c r="D1277" t="s">
        <v>18</v>
      </c>
      <c r="E1277" s="1">
        <v>45455</v>
      </c>
      <c r="F1277" s="1">
        <v>45485</v>
      </c>
      <c r="G1277" t="s">
        <v>19</v>
      </c>
      <c r="H1277">
        <v>135</v>
      </c>
      <c r="I1277" s="23" t="str">
        <f>IF(AND(E1277&lt;=EOMONTH('Step 1'!$C$7,0),F1277&gt;='Step 1'!$C$7),"Yes","No")</f>
        <v>No</v>
      </c>
      <c r="J1277" s="23" t="str">
        <f>IF(I1277="Yes",IF(COUNTIFS($B$21:$B1277,B1277,$I$21:$I1277,"Yes")=1,"Yes",""),"")</f>
        <v/>
      </c>
      <c r="K1277" s="23" t="str">
        <f>IF(J1277="Yes",IF(COUNTIFS($B:$B,B1277,$F:$F,"&gt;="&amp;'Step 1'!$C$8)&gt;0,"Retained","Churned"),"")</f>
        <v/>
      </c>
      <c r="L1277" s="24">
        <f>_xlfn.MINIFS($E:$E,$B:$B,B1277)</f>
        <v>45207</v>
      </c>
      <c r="M1277" s="24" t="str">
        <f>INDEX($C:$C,MATCH($L1277,$E:$E,0))</f>
        <v>Pro</v>
      </c>
      <c r="N1277" s="24" t="str">
        <f>INDEX($D:$D,MATCH($L1277,$E:$E,0))</f>
        <v>Monthly</v>
      </c>
      <c r="O1277" s="23" t="str">
        <f>INDEX('Step 2-12'!$W:$W,MATCH('Step 2-12'!$B1277,'Step 2-12'!$R:$R,0))</f>
        <v>Education</v>
      </c>
      <c r="P1277" s="23" t="str">
        <f>INDEX('Step 2-12'!$Z:$Z,MATCH('Step 2-12'!$B1277,'Step 2-12'!$R:$R,0))</f>
        <v>Social Media</v>
      </c>
      <c r="AG1277" t="s">
        <v>3069</v>
      </c>
      <c r="AH1277" t="s">
        <v>167</v>
      </c>
      <c r="AI1277" t="s">
        <v>166</v>
      </c>
      <c r="AJ1277" s="1">
        <v>44865</v>
      </c>
      <c r="AK1277" t="s">
        <v>17</v>
      </c>
      <c r="AL1277" t="s">
        <v>18</v>
      </c>
      <c r="AM1277">
        <v>75</v>
      </c>
      <c r="AN1277">
        <v>60</v>
      </c>
      <c r="AO1277" s="24" t="str">
        <f>INDEX('Step 2-12'!$Z:$Z,MATCH('Step 2-12'!$AH1277,'Step 2-12'!$R:$R,0))</f>
        <v>Content</v>
      </c>
      <c r="AP1277" s="24" t="str">
        <f>INDEX('Step 2-12'!$V:$V,MATCH('Step 2-12'!$AH1277,'Step 2-12'!$R:$R,0))</f>
        <v>North America</v>
      </c>
      <c r="AQ1277" s="24" t="str">
        <f>INDEX('Step 2-12'!$W:$W,MATCH('Step 2-12'!$AH1277,'Step 2-12'!$R:$R,0))</f>
        <v>Retail</v>
      </c>
      <c r="AR1277" s="24" t="str">
        <f>INDEX('Step 2-12'!$X:$X,MATCH('Step 2-12'!$AH1277,'Step 2-12'!$R:$R,0))</f>
        <v>Enterprise</v>
      </c>
      <c r="AS1277" s="23" t="str">
        <f>INDEX('Step 2-12'!$AA:$AA,MATCH('Step 2-12'!$AH1277,'Step 2-12'!$R:$R,0))</f>
        <v>Basic</v>
      </c>
      <c r="AT1277" s="23" t="str">
        <f>INDEX('Step 2-12'!$AB:$AB,MATCH('Step 2-12'!$AH1277,'Step 2-12'!$R:$R,0))</f>
        <v>Monthly</v>
      </c>
      <c r="AU1277" s="23" t="str">
        <f>INDEX($J$20:$J$1603,MATCH($AH1277,$B$20:$B$1603,0))</f>
        <v/>
      </c>
    </row>
    <row r="1278" spans="1:47" x14ac:dyDescent="0.25">
      <c r="A1278" t="s">
        <v>1438</v>
      </c>
      <c r="B1278" t="s">
        <v>1429</v>
      </c>
      <c r="C1278" t="s">
        <v>50</v>
      </c>
      <c r="D1278" t="s">
        <v>18</v>
      </c>
      <c r="E1278" s="1">
        <v>45486</v>
      </c>
      <c r="F1278" s="1">
        <v>45516</v>
      </c>
      <c r="G1278" t="s">
        <v>19</v>
      </c>
      <c r="H1278">
        <v>135</v>
      </c>
      <c r="I1278" s="23" t="str">
        <f>IF(AND(E1278&lt;=EOMONTH('Step 1'!$C$7,0),F1278&gt;='Step 1'!$C$7),"Yes","No")</f>
        <v>No</v>
      </c>
      <c r="J1278" s="23" t="str">
        <f>IF(I1278="Yes",IF(COUNTIFS($B$21:$B1278,B1278,$I$21:$I1278,"Yes")=1,"Yes",""),"")</f>
        <v/>
      </c>
      <c r="K1278" s="23" t="str">
        <f>IF(J1278="Yes",IF(COUNTIFS($B:$B,B1278,$F:$F,"&gt;="&amp;'Step 1'!$C$8)&gt;0,"Retained","Churned"),"")</f>
        <v/>
      </c>
      <c r="L1278" s="24">
        <f>_xlfn.MINIFS($E:$E,$B:$B,B1278)</f>
        <v>45207</v>
      </c>
      <c r="M1278" s="24" t="str">
        <f>INDEX($C:$C,MATCH($L1278,$E:$E,0))</f>
        <v>Pro</v>
      </c>
      <c r="N1278" s="24" t="str">
        <f>INDEX($D:$D,MATCH($L1278,$E:$E,0))</f>
        <v>Monthly</v>
      </c>
      <c r="O1278" s="23" t="str">
        <f>INDEX('Step 2-12'!$W:$W,MATCH('Step 2-12'!$B1278,'Step 2-12'!$R:$R,0))</f>
        <v>Education</v>
      </c>
      <c r="P1278" s="23" t="str">
        <f>INDEX('Step 2-12'!$Z:$Z,MATCH('Step 2-12'!$B1278,'Step 2-12'!$R:$R,0))</f>
        <v>Social Media</v>
      </c>
      <c r="AG1278" t="s">
        <v>3070</v>
      </c>
      <c r="AH1278" t="s">
        <v>167</v>
      </c>
      <c r="AI1278" t="s">
        <v>166</v>
      </c>
      <c r="AJ1278" s="1">
        <v>44895</v>
      </c>
      <c r="AK1278" t="s">
        <v>17</v>
      </c>
      <c r="AL1278" t="s">
        <v>18</v>
      </c>
      <c r="AM1278">
        <v>75</v>
      </c>
      <c r="AN1278">
        <v>60</v>
      </c>
      <c r="AO1278" s="24" t="str">
        <f>INDEX('Step 2-12'!$Z:$Z,MATCH('Step 2-12'!$AH1278,'Step 2-12'!$R:$R,0))</f>
        <v>Content</v>
      </c>
      <c r="AP1278" s="24" t="str">
        <f>INDEX('Step 2-12'!$V:$V,MATCH('Step 2-12'!$AH1278,'Step 2-12'!$R:$R,0))</f>
        <v>North America</v>
      </c>
      <c r="AQ1278" s="24" t="str">
        <f>INDEX('Step 2-12'!$W:$W,MATCH('Step 2-12'!$AH1278,'Step 2-12'!$R:$R,0))</f>
        <v>Retail</v>
      </c>
      <c r="AR1278" s="24" t="str">
        <f>INDEX('Step 2-12'!$X:$X,MATCH('Step 2-12'!$AH1278,'Step 2-12'!$R:$R,0))</f>
        <v>Enterprise</v>
      </c>
      <c r="AS1278" s="23" t="str">
        <f>INDEX('Step 2-12'!$AA:$AA,MATCH('Step 2-12'!$AH1278,'Step 2-12'!$R:$R,0))</f>
        <v>Basic</v>
      </c>
      <c r="AT1278" s="23" t="str">
        <f>INDEX('Step 2-12'!$AB:$AB,MATCH('Step 2-12'!$AH1278,'Step 2-12'!$R:$R,0))</f>
        <v>Monthly</v>
      </c>
      <c r="AU1278" s="23" t="str">
        <f>INDEX($J$20:$J$1603,MATCH($AH1278,$B$20:$B$1603,0))</f>
        <v/>
      </c>
    </row>
    <row r="1279" spans="1:47" x14ac:dyDescent="0.25">
      <c r="A1279" t="s">
        <v>1439</v>
      </c>
      <c r="B1279" t="s">
        <v>1429</v>
      </c>
      <c r="C1279" t="s">
        <v>50</v>
      </c>
      <c r="D1279" t="s">
        <v>18</v>
      </c>
      <c r="E1279" s="1">
        <v>45517</v>
      </c>
      <c r="F1279" s="1">
        <v>45547</v>
      </c>
      <c r="G1279" t="s">
        <v>19</v>
      </c>
      <c r="H1279">
        <v>135</v>
      </c>
      <c r="I1279" s="23" t="str">
        <f>IF(AND(E1279&lt;=EOMONTH('Step 1'!$C$7,0),F1279&gt;='Step 1'!$C$7),"Yes","No")</f>
        <v>No</v>
      </c>
      <c r="J1279" s="23" t="str">
        <f>IF(I1279="Yes",IF(COUNTIFS($B$21:$B1279,B1279,$I$21:$I1279,"Yes")=1,"Yes",""),"")</f>
        <v/>
      </c>
      <c r="K1279" s="23" t="str">
        <f>IF(J1279="Yes",IF(COUNTIFS($B:$B,B1279,$F:$F,"&gt;="&amp;'Step 1'!$C$8)&gt;0,"Retained","Churned"),"")</f>
        <v/>
      </c>
      <c r="L1279" s="24">
        <f>_xlfn.MINIFS($E:$E,$B:$B,B1279)</f>
        <v>45207</v>
      </c>
      <c r="M1279" s="24" t="str">
        <f>INDEX($C:$C,MATCH($L1279,$E:$E,0))</f>
        <v>Pro</v>
      </c>
      <c r="N1279" s="24" t="str">
        <f>INDEX($D:$D,MATCH($L1279,$E:$E,0))</f>
        <v>Monthly</v>
      </c>
      <c r="O1279" s="23" t="str">
        <f>INDEX('Step 2-12'!$W:$W,MATCH('Step 2-12'!$B1279,'Step 2-12'!$R:$R,0))</f>
        <v>Education</v>
      </c>
      <c r="P1279" s="23" t="str">
        <f>INDEX('Step 2-12'!$Z:$Z,MATCH('Step 2-12'!$B1279,'Step 2-12'!$R:$R,0))</f>
        <v>Social Media</v>
      </c>
      <c r="AG1279" t="s">
        <v>3071</v>
      </c>
      <c r="AH1279" t="s">
        <v>167</v>
      </c>
      <c r="AI1279" t="s">
        <v>168</v>
      </c>
      <c r="AJ1279" s="1">
        <v>44896</v>
      </c>
      <c r="AK1279" t="s">
        <v>17</v>
      </c>
      <c r="AL1279" t="s">
        <v>18</v>
      </c>
      <c r="AM1279">
        <v>75</v>
      </c>
      <c r="AN1279">
        <v>60</v>
      </c>
      <c r="AO1279" s="24" t="str">
        <f>INDEX('Step 2-12'!$Z:$Z,MATCH('Step 2-12'!$AH1279,'Step 2-12'!$R:$R,0))</f>
        <v>Content</v>
      </c>
      <c r="AP1279" s="24" t="str">
        <f>INDEX('Step 2-12'!$V:$V,MATCH('Step 2-12'!$AH1279,'Step 2-12'!$R:$R,0))</f>
        <v>North America</v>
      </c>
      <c r="AQ1279" s="24" t="str">
        <f>INDEX('Step 2-12'!$W:$W,MATCH('Step 2-12'!$AH1279,'Step 2-12'!$R:$R,0))</f>
        <v>Retail</v>
      </c>
      <c r="AR1279" s="24" t="str">
        <f>INDEX('Step 2-12'!$X:$X,MATCH('Step 2-12'!$AH1279,'Step 2-12'!$R:$R,0))</f>
        <v>Enterprise</v>
      </c>
      <c r="AS1279" s="23" t="str">
        <f>INDEX('Step 2-12'!$AA:$AA,MATCH('Step 2-12'!$AH1279,'Step 2-12'!$R:$R,0))</f>
        <v>Basic</v>
      </c>
      <c r="AT1279" s="23" t="str">
        <f>INDEX('Step 2-12'!$AB:$AB,MATCH('Step 2-12'!$AH1279,'Step 2-12'!$R:$R,0))</f>
        <v>Monthly</v>
      </c>
      <c r="AU1279" s="23" t="str">
        <f>INDEX($J$20:$J$1603,MATCH($AH1279,$B$20:$B$1603,0))</f>
        <v/>
      </c>
    </row>
    <row r="1280" spans="1:47" x14ac:dyDescent="0.25">
      <c r="A1280" t="s">
        <v>1440</v>
      </c>
      <c r="B1280" t="s">
        <v>1429</v>
      </c>
      <c r="C1280" t="s">
        <v>50</v>
      </c>
      <c r="D1280" t="s">
        <v>18</v>
      </c>
      <c r="E1280" s="1">
        <v>45548</v>
      </c>
      <c r="F1280" s="1">
        <v>45578</v>
      </c>
      <c r="G1280" t="s">
        <v>19</v>
      </c>
      <c r="H1280">
        <v>135</v>
      </c>
      <c r="I1280" s="23" t="str">
        <f>IF(AND(E1280&lt;=EOMONTH('Step 1'!$C$7,0),F1280&gt;='Step 1'!$C$7),"Yes","No")</f>
        <v>No</v>
      </c>
      <c r="J1280" s="23" t="str">
        <f>IF(I1280="Yes",IF(COUNTIFS($B$21:$B1280,B1280,$I$21:$I1280,"Yes")=1,"Yes",""),"")</f>
        <v/>
      </c>
      <c r="K1280" s="23" t="str">
        <f>IF(J1280="Yes",IF(COUNTIFS($B:$B,B1280,$F:$F,"&gt;="&amp;'Step 1'!$C$8)&gt;0,"Retained","Churned"),"")</f>
        <v/>
      </c>
      <c r="L1280" s="24">
        <f>_xlfn.MINIFS($E:$E,$B:$B,B1280)</f>
        <v>45207</v>
      </c>
      <c r="M1280" s="24" t="str">
        <f>INDEX($C:$C,MATCH($L1280,$E:$E,0))</f>
        <v>Pro</v>
      </c>
      <c r="N1280" s="24" t="str">
        <f>INDEX($D:$D,MATCH($L1280,$E:$E,0))</f>
        <v>Monthly</v>
      </c>
      <c r="O1280" s="23" t="str">
        <f>INDEX('Step 2-12'!$W:$W,MATCH('Step 2-12'!$B1280,'Step 2-12'!$R:$R,0))</f>
        <v>Education</v>
      </c>
      <c r="P1280" s="23" t="str">
        <f>INDEX('Step 2-12'!$Z:$Z,MATCH('Step 2-12'!$B1280,'Step 2-12'!$R:$R,0))</f>
        <v>Social Media</v>
      </c>
      <c r="AG1280" t="s">
        <v>3072</v>
      </c>
      <c r="AH1280" t="s">
        <v>167</v>
      </c>
      <c r="AI1280" t="s">
        <v>169</v>
      </c>
      <c r="AJ1280" s="1">
        <v>44927</v>
      </c>
      <c r="AK1280" t="s">
        <v>17</v>
      </c>
      <c r="AL1280" t="s">
        <v>18</v>
      </c>
      <c r="AM1280">
        <v>75</v>
      </c>
      <c r="AN1280">
        <v>60</v>
      </c>
      <c r="AO1280" s="24" t="str">
        <f>INDEX('Step 2-12'!$Z:$Z,MATCH('Step 2-12'!$AH1280,'Step 2-12'!$R:$R,0))</f>
        <v>Content</v>
      </c>
      <c r="AP1280" s="24" t="str">
        <f>INDEX('Step 2-12'!$V:$V,MATCH('Step 2-12'!$AH1280,'Step 2-12'!$R:$R,0))</f>
        <v>North America</v>
      </c>
      <c r="AQ1280" s="24" t="str">
        <f>INDEX('Step 2-12'!$W:$W,MATCH('Step 2-12'!$AH1280,'Step 2-12'!$R:$R,0))</f>
        <v>Retail</v>
      </c>
      <c r="AR1280" s="24" t="str">
        <f>INDEX('Step 2-12'!$X:$X,MATCH('Step 2-12'!$AH1280,'Step 2-12'!$R:$R,0))</f>
        <v>Enterprise</v>
      </c>
      <c r="AS1280" s="23" t="str">
        <f>INDEX('Step 2-12'!$AA:$AA,MATCH('Step 2-12'!$AH1280,'Step 2-12'!$R:$R,0))</f>
        <v>Basic</v>
      </c>
      <c r="AT1280" s="23" t="str">
        <f>INDEX('Step 2-12'!$AB:$AB,MATCH('Step 2-12'!$AH1280,'Step 2-12'!$R:$R,0))</f>
        <v>Monthly</v>
      </c>
      <c r="AU1280" s="23" t="str">
        <f>INDEX($J$20:$J$1603,MATCH($AH1280,$B$20:$B$1603,0))</f>
        <v/>
      </c>
    </row>
    <row r="1281" spans="1:47" x14ac:dyDescent="0.25">
      <c r="A1281" t="s">
        <v>1441</v>
      </c>
      <c r="B1281" t="s">
        <v>1429</v>
      </c>
      <c r="C1281" t="s">
        <v>50</v>
      </c>
      <c r="D1281" t="s">
        <v>18</v>
      </c>
      <c r="E1281" s="1">
        <v>45579</v>
      </c>
      <c r="F1281" s="1">
        <v>45609</v>
      </c>
      <c r="G1281" t="s">
        <v>19</v>
      </c>
      <c r="H1281">
        <v>135</v>
      </c>
      <c r="I1281" s="23" t="str">
        <f>IF(AND(E1281&lt;=EOMONTH('Step 1'!$C$7,0),F1281&gt;='Step 1'!$C$7),"Yes","No")</f>
        <v>No</v>
      </c>
      <c r="J1281" s="23" t="str">
        <f>IF(I1281="Yes",IF(COUNTIFS($B$21:$B1281,B1281,$I$21:$I1281,"Yes")=1,"Yes",""),"")</f>
        <v/>
      </c>
      <c r="K1281" s="23" t="str">
        <f>IF(J1281="Yes",IF(COUNTIFS($B:$B,B1281,$F:$F,"&gt;="&amp;'Step 1'!$C$8)&gt;0,"Retained","Churned"),"")</f>
        <v/>
      </c>
      <c r="L1281" s="24">
        <f>_xlfn.MINIFS($E:$E,$B:$B,B1281)</f>
        <v>45207</v>
      </c>
      <c r="M1281" s="24" t="str">
        <f>INDEX($C:$C,MATCH($L1281,$E:$E,0))</f>
        <v>Pro</v>
      </c>
      <c r="N1281" s="24" t="str">
        <f>INDEX($D:$D,MATCH($L1281,$E:$E,0))</f>
        <v>Monthly</v>
      </c>
      <c r="O1281" s="23" t="str">
        <f>INDEX('Step 2-12'!$W:$W,MATCH('Step 2-12'!$B1281,'Step 2-12'!$R:$R,0))</f>
        <v>Education</v>
      </c>
      <c r="P1281" s="23" t="str">
        <f>INDEX('Step 2-12'!$Z:$Z,MATCH('Step 2-12'!$B1281,'Step 2-12'!$R:$R,0))</f>
        <v>Social Media</v>
      </c>
      <c r="AG1281" t="s">
        <v>3073</v>
      </c>
      <c r="AH1281" t="s">
        <v>167</v>
      </c>
      <c r="AI1281" t="s">
        <v>170</v>
      </c>
      <c r="AJ1281" s="1">
        <v>44958</v>
      </c>
      <c r="AK1281" t="s">
        <v>17</v>
      </c>
      <c r="AL1281" t="s">
        <v>18</v>
      </c>
      <c r="AM1281">
        <v>75</v>
      </c>
      <c r="AN1281">
        <v>60</v>
      </c>
      <c r="AO1281" s="24" t="str">
        <f>INDEX('Step 2-12'!$Z:$Z,MATCH('Step 2-12'!$AH1281,'Step 2-12'!$R:$R,0))</f>
        <v>Content</v>
      </c>
      <c r="AP1281" s="24" t="str">
        <f>INDEX('Step 2-12'!$V:$V,MATCH('Step 2-12'!$AH1281,'Step 2-12'!$R:$R,0))</f>
        <v>North America</v>
      </c>
      <c r="AQ1281" s="24" t="str">
        <f>INDEX('Step 2-12'!$W:$W,MATCH('Step 2-12'!$AH1281,'Step 2-12'!$R:$R,0))</f>
        <v>Retail</v>
      </c>
      <c r="AR1281" s="24" t="str">
        <f>INDEX('Step 2-12'!$X:$X,MATCH('Step 2-12'!$AH1281,'Step 2-12'!$R:$R,0))</f>
        <v>Enterprise</v>
      </c>
      <c r="AS1281" s="23" t="str">
        <f>INDEX('Step 2-12'!$AA:$AA,MATCH('Step 2-12'!$AH1281,'Step 2-12'!$R:$R,0))</f>
        <v>Basic</v>
      </c>
      <c r="AT1281" s="23" t="str">
        <f>INDEX('Step 2-12'!$AB:$AB,MATCH('Step 2-12'!$AH1281,'Step 2-12'!$R:$R,0))</f>
        <v>Monthly</v>
      </c>
      <c r="AU1281" s="23" t="str">
        <f>INDEX($J$20:$J$1603,MATCH($AH1281,$B$20:$B$1603,0))</f>
        <v/>
      </c>
    </row>
    <row r="1282" spans="1:47" x14ac:dyDescent="0.25">
      <c r="A1282" t="s">
        <v>1442</v>
      </c>
      <c r="B1282" t="s">
        <v>1429</v>
      </c>
      <c r="C1282" t="s">
        <v>50</v>
      </c>
      <c r="D1282" t="s">
        <v>18</v>
      </c>
      <c r="E1282" s="1">
        <v>45610</v>
      </c>
      <c r="F1282" s="1">
        <v>45640</v>
      </c>
      <c r="G1282" t="s">
        <v>19</v>
      </c>
      <c r="H1282">
        <v>135</v>
      </c>
      <c r="I1282" s="23" t="str">
        <f>IF(AND(E1282&lt;=EOMONTH('Step 1'!$C$7,0),F1282&gt;='Step 1'!$C$7),"Yes","No")</f>
        <v>No</v>
      </c>
      <c r="J1282" s="23" t="str">
        <f>IF(I1282="Yes",IF(COUNTIFS($B$21:$B1282,B1282,$I$21:$I1282,"Yes")=1,"Yes",""),"")</f>
        <v/>
      </c>
      <c r="K1282" s="23" t="str">
        <f>IF(J1282="Yes",IF(COUNTIFS($B:$B,B1282,$F:$F,"&gt;="&amp;'Step 1'!$C$8)&gt;0,"Retained","Churned"),"")</f>
        <v/>
      </c>
      <c r="L1282" s="24">
        <f>_xlfn.MINIFS($E:$E,$B:$B,B1282)</f>
        <v>45207</v>
      </c>
      <c r="M1282" s="24" t="str">
        <f>INDEX($C:$C,MATCH($L1282,$E:$E,0))</f>
        <v>Pro</v>
      </c>
      <c r="N1282" s="24" t="str">
        <f>INDEX($D:$D,MATCH($L1282,$E:$E,0))</f>
        <v>Monthly</v>
      </c>
      <c r="O1282" s="23" t="str">
        <f>INDEX('Step 2-12'!$W:$W,MATCH('Step 2-12'!$B1282,'Step 2-12'!$R:$R,0))</f>
        <v>Education</v>
      </c>
      <c r="P1282" s="23" t="str">
        <f>INDEX('Step 2-12'!$Z:$Z,MATCH('Step 2-12'!$B1282,'Step 2-12'!$R:$R,0))</f>
        <v>Social Media</v>
      </c>
      <c r="AG1282" t="s">
        <v>3074</v>
      </c>
      <c r="AH1282" t="s">
        <v>167</v>
      </c>
      <c r="AI1282" t="s">
        <v>170</v>
      </c>
      <c r="AJ1282" s="1">
        <v>44986</v>
      </c>
      <c r="AK1282" t="s">
        <v>17</v>
      </c>
      <c r="AL1282" t="s">
        <v>18</v>
      </c>
      <c r="AM1282">
        <v>75</v>
      </c>
      <c r="AN1282">
        <v>60</v>
      </c>
      <c r="AO1282" s="24" t="str">
        <f>INDEX('Step 2-12'!$Z:$Z,MATCH('Step 2-12'!$AH1282,'Step 2-12'!$R:$R,0))</f>
        <v>Content</v>
      </c>
      <c r="AP1282" s="24" t="str">
        <f>INDEX('Step 2-12'!$V:$V,MATCH('Step 2-12'!$AH1282,'Step 2-12'!$R:$R,0))</f>
        <v>North America</v>
      </c>
      <c r="AQ1282" s="24" t="str">
        <f>INDEX('Step 2-12'!$W:$W,MATCH('Step 2-12'!$AH1282,'Step 2-12'!$R:$R,0))</f>
        <v>Retail</v>
      </c>
      <c r="AR1282" s="24" t="str">
        <f>INDEX('Step 2-12'!$X:$X,MATCH('Step 2-12'!$AH1282,'Step 2-12'!$R:$R,0))</f>
        <v>Enterprise</v>
      </c>
      <c r="AS1282" s="23" t="str">
        <f>INDEX('Step 2-12'!$AA:$AA,MATCH('Step 2-12'!$AH1282,'Step 2-12'!$R:$R,0))</f>
        <v>Basic</v>
      </c>
      <c r="AT1282" s="23" t="str">
        <f>INDEX('Step 2-12'!$AB:$AB,MATCH('Step 2-12'!$AH1282,'Step 2-12'!$R:$R,0))</f>
        <v>Monthly</v>
      </c>
      <c r="AU1282" s="23" t="str">
        <f>INDEX($J$20:$J$1603,MATCH($AH1282,$B$20:$B$1603,0))</f>
        <v/>
      </c>
    </row>
    <row r="1283" spans="1:47" x14ac:dyDescent="0.25">
      <c r="A1283" t="s">
        <v>1443</v>
      </c>
      <c r="B1283" t="s">
        <v>1429</v>
      </c>
      <c r="C1283" t="s">
        <v>50</v>
      </c>
      <c r="D1283" t="s">
        <v>18</v>
      </c>
      <c r="E1283" s="1">
        <v>45641</v>
      </c>
      <c r="F1283" s="1">
        <v>45658</v>
      </c>
      <c r="G1283" t="s">
        <v>19</v>
      </c>
      <c r="H1283">
        <v>135</v>
      </c>
      <c r="I1283" s="23" t="str">
        <f>IF(AND(E1283&lt;=EOMONTH('Step 1'!$C$7,0),F1283&gt;='Step 1'!$C$7),"Yes","No")</f>
        <v>No</v>
      </c>
      <c r="J1283" s="23" t="str">
        <f>IF(I1283="Yes",IF(COUNTIFS($B$21:$B1283,B1283,$I$21:$I1283,"Yes")=1,"Yes",""),"")</f>
        <v/>
      </c>
      <c r="K1283" s="23" t="str">
        <f>IF(J1283="Yes",IF(COUNTIFS($B:$B,B1283,$F:$F,"&gt;="&amp;'Step 1'!$C$8)&gt;0,"Retained","Churned"),"")</f>
        <v/>
      </c>
      <c r="L1283" s="24">
        <f>_xlfn.MINIFS($E:$E,$B:$B,B1283)</f>
        <v>45207</v>
      </c>
      <c r="M1283" s="24" t="str">
        <f>INDEX($C:$C,MATCH($L1283,$E:$E,0))</f>
        <v>Pro</v>
      </c>
      <c r="N1283" s="24" t="str">
        <f>INDEX($D:$D,MATCH($L1283,$E:$E,0))</f>
        <v>Monthly</v>
      </c>
      <c r="O1283" s="23" t="str">
        <f>INDEX('Step 2-12'!$W:$W,MATCH('Step 2-12'!$B1283,'Step 2-12'!$R:$R,0))</f>
        <v>Education</v>
      </c>
      <c r="P1283" s="23" t="str">
        <f>INDEX('Step 2-12'!$Z:$Z,MATCH('Step 2-12'!$B1283,'Step 2-12'!$R:$R,0))</f>
        <v>Social Media</v>
      </c>
      <c r="AG1283" t="s">
        <v>3075</v>
      </c>
      <c r="AH1283" t="s">
        <v>167</v>
      </c>
      <c r="AI1283" t="s">
        <v>171</v>
      </c>
      <c r="AJ1283" s="1">
        <v>44989</v>
      </c>
      <c r="AK1283" t="s">
        <v>17</v>
      </c>
      <c r="AL1283" t="s">
        <v>18</v>
      </c>
      <c r="AM1283">
        <v>75</v>
      </c>
      <c r="AN1283">
        <v>60</v>
      </c>
      <c r="AO1283" s="24" t="str">
        <f>INDEX('Step 2-12'!$Z:$Z,MATCH('Step 2-12'!$AH1283,'Step 2-12'!$R:$R,0))</f>
        <v>Content</v>
      </c>
      <c r="AP1283" s="24" t="str">
        <f>INDEX('Step 2-12'!$V:$V,MATCH('Step 2-12'!$AH1283,'Step 2-12'!$R:$R,0))</f>
        <v>North America</v>
      </c>
      <c r="AQ1283" s="24" t="str">
        <f>INDEX('Step 2-12'!$W:$W,MATCH('Step 2-12'!$AH1283,'Step 2-12'!$R:$R,0))</f>
        <v>Retail</v>
      </c>
      <c r="AR1283" s="24" t="str">
        <f>INDEX('Step 2-12'!$X:$X,MATCH('Step 2-12'!$AH1283,'Step 2-12'!$R:$R,0))</f>
        <v>Enterprise</v>
      </c>
      <c r="AS1283" s="23" t="str">
        <f>INDEX('Step 2-12'!$AA:$AA,MATCH('Step 2-12'!$AH1283,'Step 2-12'!$R:$R,0))</f>
        <v>Basic</v>
      </c>
      <c r="AT1283" s="23" t="str">
        <f>INDEX('Step 2-12'!$AB:$AB,MATCH('Step 2-12'!$AH1283,'Step 2-12'!$R:$R,0))</f>
        <v>Monthly</v>
      </c>
      <c r="AU1283" s="23" t="str">
        <f>INDEX($J$20:$J$1603,MATCH($AH1283,$B$20:$B$1603,0))</f>
        <v/>
      </c>
    </row>
    <row r="1284" spans="1:47" x14ac:dyDescent="0.25">
      <c r="A1284" t="s">
        <v>1444</v>
      </c>
      <c r="B1284" t="s">
        <v>1445</v>
      </c>
      <c r="C1284" t="s">
        <v>50</v>
      </c>
      <c r="D1284" t="s">
        <v>51</v>
      </c>
      <c r="E1284" s="1">
        <v>45248</v>
      </c>
      <c r="F1284" s="1">
        <v>45613</v>
      </c>
      <c r="G1284" t="s">
        <v>19</v>
      </c>
      <c r="H1284">
        <v>120</v>
      </c>
      <c r="I1284" s="23" t="str">
        <f>IF(AND(E1284&lt;=EOMONTH('Step 1'!$C$7,0),F1284&gt;='Step 1'!$C$7),"Yes","No")</f>
        <v>No</v>
      </c>
      <c r="J1284" s="23" t="str">
        <f>IF(I1284="Yes",IF(COUNTIFS($B$21:$B1284,B1284,$I$21:$I1284,"Yes")=1,"Yes",""),"")</f>
        <v/>
      </c>
      <c r="K1284" s="23" t="str">
        <f>IF(J1284="Yes",IF(COUNTIFS($B:$B,B1284,$F:$F,"&gt;="&amp;'Step 1'!$C$8)&gt;0,"Retained","Churned"),"")</f>
        <v/>
      </c>
      <c r="L1284" s="24">
        <f>_xlfn.MINIFS($E:$E,$B:$B,B1284)</f>
        <v>45248</v>
      </c>
      <c r="M1284" s="24" t="str">
        <f>INDEX($C:$C,MATCH($L1284,$E:$E,0))</f>
        <v>Basic</v>
      </c>
      <c r="N1284" s="24" t="str">
        <f>INDEX($D:$D,MATCH($L1284,$E:$E,0))</f>
        <v>Monthly</v>
      </c>
      <c r="O1284" s="23" t="str">
        <f>INDEX('Step 2-12'!$W:$W,MATCH('Step 2-12'!$B1284,'Step 2-12'!$R:$R,0))</f>
        <v>Healthcare</v>
      </c>
      <c r="P1284" s="23" t="str">
        <f>INDEX('Step 2-12'!$Z:$Z,MATCH('Step 2-12'!$B1284,'Step 2-12'!$R:$R,0))</f>
        <v>Social Media</v>
      </c>
      <c r="AG1284" t="s">
        <v>3076</v>
      </c>
      <c r="AH1284" t="s">
        <v>167</v>
      </c>
      <c r="AI1284" t="s">
        <v>172</v>
      </c>
      <c r="AJ1284" s="1">
        <v>45020</v>
      </c>
      <c r="AK1284" t="s">
        <v>17</v>
      </c>
      <c r="AL1284" t="s">
        <v>18</v>
      </c>
      <c r="AM1284">
        <v>75</v>
      </c>
      <c r="AN1284">
        <v>60</v>
      </c>
      <c r="AO1284" s="24" t="str">
        <f>INDEX('Step 2-12'!$Z:$Z,MATCH('Step 2-12'!$AH1284,'Step 2-12'!$R:$R,0))</f>
        <v>Content</v>
      </c>
      <c r="AP1284" s="24" t="str">
        <f>INDEX('Step 2-12'!$V:$V,MATCH('Step 2-12'!$AH1284,'Step 2-12'!$R:$R,0))</f>
        <v>North America</v>
      </c>
      <c r="AQ1284" s="24" t="str">
        <f>INDEX('Step 2-12'!$W:$W,MATCH('Step 2-12'!$AH1284,'Step 2-12'!$R:$R,0))</f>
        <v>Retail</v>
      </c>
      <c r="AR1284" s="24" t="str">
        <f>INDEX('Step 2-12'!$X:$X,MATCH('Step 2-12'!$AH1284,'Step 2-12'!$R:$R,0))</f>
        <v>Enterprise</v>
      </c>
      <c r="AS1284" s="23" t="str">
        <f>INDEX('Step 2-12'!$AA:$AA,MATCH('Step 2-12'!$AH1284,'Step 2-12'!$R:$R,0))</f>
        <v>Basic</v>
      </c>
      <c r="AT1284" s="23" t="str">
        <f>INDEX('Step 2-12'!$AB:$AB,MATCH('Step 2-12'!$AH1284,'Step 2-12'!$R:$R,0))</f>
        <v>Monthly</v>
      </c>
      <c r="AU1284" s="23" t="str">
        <f>INDEX($J$20:$J$1603,MATCH($AH1284,$B$20:$B$1603,0))</f>
        <v/>
      </c>
    </row>
    <row r="1285" spans="1:47" x14ac:dyDescent="0.25">
      <c r="A1285" t="s">
        <v>1446</v>
      </c>
      <c r="B1285" t="s">
        <v>1445</v>
      </c>
      <c r="C1285" t="s">
        <v>50</v>
      </c>
      <c r="D1285" t="s">
        <v>51</v>
      </c>
      <c r="E1285" s="1">
        <v>45614</v>
      </c>
      <c r="F1285" s="1">
        <v>45658</v>
      </c>
      <c r="G1285" t="s">
        <v>19</v>
      </c>
      <c r="H1285">
        <v>120</v>
      </c>
      <c r="I1285" s="23" t="str">
        <f>IF(AND(E1285&lt;=EOMONTH('Step 1'!$C$7,0),F1285&gt;='Step 1'!$C$7),"Yes","No")</f>
        <v>No</v>
      </c>
      <c r="J1285" s="23" t="str">
        <f>IF(I1285="Yes",IF(COUNTIFS($B$21:$B1285,B1285,$I$21:$I1285,"Yes")=1,"Yes",""),"")</f>
        <v/>
      </c>
      <c r="K1285" s="23" t="str">
        <f>IF(J1285="Yes",IF(COUNTIFS($B:$B,B1285,$F:$F,"&gt;="&amp;'Step 1'!$C$8)&gt;0,"Retained","Churned"),"")</f>
        <v/>
      </c>
      <c r="L1285" s="24">
        <f>_xlfn.MINIFS($E:$E,$B:$B,B1285)</f>
        <v>45248</v>
      </c>
      <c r="M1285" s="24" t="str">
        <f>INDEX($C:$C,MATCH($L1285,$E:$E,0))</f>
        <v>Basic</v>
      </c>
      <c r="N1285" s="24" t="str">
        <f>INDEX($D:$D,MATCH($L1285,$E:$E,0))</f>
        <v>Monthly</v>
      </c>
      <c r="O1285" s="23" t="str">
        <f>INDEX('Step 2-12'!$W:$W,MATCH('Step 2-12'!$B1285,'Step 2-12'!$R:$R,0))</f>
        <v>Healthcare</v>
      </c>
      <c r="P1285" s="23" t="str">
        <f>INDEX('Step 2-12'!$Z:$Z,MATCH('Step 2-12'!$B1285,'Step 2-12'!$R:$R,0))</f>
        <v>Social Media</v>
      </c>
      <c r="AG1285" t="s">
        <v>3077</v>
      </c>
      <c r="AH1285" t="s">
        <v>167</v>
      </c>
      <c r="AI1285" t="s">
        <v>172</v>
      </c>
      <c r="AJ1285" s="1">
        <v>45050</v>
      </c>
      <c r="AK1285" t="s">
        <v>17</v>
      </c>
      <c r="AL1285" t="s">
        <v>18</v>
      </c>
      <c r="AM1285">
        <v>75</v>
      </c>
      <c r="AN1285">
        <v>60</v>
      </c>
      <c r="AO1285" s="24" t="str">
        <f>INDEX('Step 2-12'!$Z:$Z,MATCH('Step 2-12'!$AH1285,'Step 2-12'!$R:$R,0))</f>
        <v>Content</v>
      </c>
      <c r="AP1285" s="24" t="str">
        <f>INDEX('Step 2-12'!$V:$V,MATCH('Step 2-12'!$AH1285,'Step 2-12'!$R:$R,0))</f>
        <v>North America</v>
      </c>
      <c r="AQ1285" s="24" t="str">
        <f>INDEX('Step 2-12'!$W:$W,MATCH('Step 2-12'!$AH1285,'Step 2-12'!$R:$R,0))</f>
        <v>Retail</v>
      </c>
      <c r="AR1285" s="24" t="str">
        <f>INDEX('Step 2-12'!$X:$X,MATCH('Step 2-12'!$AH1285,'Step 2-12'!$R:$R,0))</f>
        <v>Enterprise</v>
      </c>
      <c r="AS1285" s="23" t="str">
        <f>INDEX('Step 2-12'!$AA:$AA,MATCH('Step 2-12'!$AH1285,'Step 2-12'!$R:$R,0))</f>
        <v>Basic</v>
      </c>
      <c r="AT1285" s="23" t="str">
        <f>INDEX('Step 2-12'!$AB:$AB,MATCH('Step 2-12'!$AH1285,'Step 2-12'!$R:$R,0))</f>
        <v>Monthly</v>
      </c>
      <c r="AU1285" s="23" t="str">
        <f>INDEX($J$20:$J$1603,MATCH($AH1285,$B$20:$B$1603,0))</f>
        <v/>
      </c>
    </row>
    <row r="1286" spans="1:47" x14ac:dyDescent="0.25">
      <c r="A1286" t="s">
        <v>1447</v>
      </c>
      <c r="B1286" t="s">
        <v>1448</v>
      </c>
      <c r="C1286" t="s">
        <v>17</v>
      </c>
      <c r="D1286" t="s">
        <v>51</v>
      </c>
      <c r="E1286" s="1">
        <v>45328</v>
      </c>
      <c r="F1286" s="1">
        <v>45658</v>
      </c>
      <c r="G1286" t="s">
        <v>19</v>
      </c>
      <c r="H1286">
        <v>50</v>
      </c>
      <c r="I1286" s="23" t="str">
        <f>IF(AND(E1286&lt;=EOMONTH('Step 1'!$C$7,0),F1286&gt;='Step 1'!$C$7),"Yes","No")</f>
        <v>No</v>
      </c>
      <c r="J1286" s="23" t="str">
        <f>IF(I1286="Yes",IF(COUNTIFS($B$21:$B1286,B1286,$I$21:$I1286,"Yes")=1,"Yes",""),"")</f>
        <v/>
      </c>
      <c r="K1286" s="23" t="str">
        <f>IF(J1286="Yes",IF(COUNTIFS($B:$B,B1286,$F:$F,"&gt;="&amp;'Step 1'!$C$8)&gt;0,"Retained","Churned"),"")</f>
        <v/>
      </c>
      <c r="L1286" s="24">
        <f>_xlfn.MINIFS($E:$E,$B:$B,B1286)</f>
        <v>45328</v>
      </c>
      <c r="M1286" s="24" t="str">
        <f>INDEX($C:$C,MATCH($L1286,$E:$E,0))</f>
        <v>Pro</v>
      </c>
      <c r="N1286" s="24" t="str">
        <f>INDEX($D:$D,MATCH($L1286,$E:$E,0))</f>
        <v>Monthly</v>
      </c>
      <c r="O1286" s="23" t="str">
        <f>INDEX('Step 2-12'!$W:$W,MATCH('Step 2-12'!$B1286,'Step 2-12'!$R:$R,0))</f>
        <v>Other</v>
      </c>
      <c r="P1286" s="23" t="str">
        <f>INDEX('Step 2-12'!$Z:$Z,MATCH('Step 2-12'!$B1286,'Step 2-12'!$R:$R,0))</f>
        <v>Paid Search</v>
      </c>
      <c r="AG1286" t="s">
        <v>3078</v>
      </c>
      <c r="AH1286" t="s">
        <v>167</v>
      </c>
      <c r="AI1286" t="s">
        <v>173</v>
      </c>
      <c r="AJ1286" s="1">
        <v>45051</v>
      </c>
      <c r="AK1286" t="s">
        <v>17</v>
      </c>
      <c r="AL1286" t="s">
        <v>18</v>
      </c>
      <c r="AM1286">
        <v>75</v>
      </c>
      <c r="AN1286">
        <v>60</v>
      </c>
      <c r="AO1286" s="24" t="str">
        <f>INDEX('Step 2-12'!$Z:$Z,MATCH('Step 2-12'!$AH1286,'Step 2-12'!$R:$R,0))</f>
        <v>Content</v>
      </c>
      <c r="AP1286" s="24" t="str">
        <f>INDEX('Step 2-12'!$V:$V,MATCH('Step 2-12'!$AH1286,'Step 2-12'!$R:$R,0))</f>
        <v>North America</v>
      </c>
      <c r="AQ1286" s="24" t="str">
        <f>INDEX('Step 2-12'!$W:$W,MATCH('Step 2-12'!$AH1286,'Step 2-12'!$R:$R,0))</f>
        <v>Retail</v>
      </c>
      <c r="AR1286" s="24" t="str">
        <f>INDEX('Step 2-12'!$X:$X,MATCH('Step 2-12'!$AH1286,'Step 2-12'!$R:$R,0))</f>
        <v>Enterprise</v>
      </c>
      <c r="AS1286" s="23" t="str">
        <f>INDEX('Step 2-12'!$AA:$AA,MATCH('Step 2-12'!$AH1286,'Step 2-12'!$R:$R,0))</f>
        <v>Basic</v>
      </c>
      <c r="AT1286" s="23" t="str">
        <f>INDEX('Step 2-12'!$AB:$AB,MATCH('Step 2-12'!$AH1286,'Step 2-12'!$R:$R,0))</f>
        <v>Monthly</v>
      </c>
      <c r="AU1286" s="23" t="str">
        <f>INDEX($J$20:$J$1603,MATCH($AH1286,$B$20:$B$1603,0))</f>
        <v/>
      </c>
    </row>
    <row r="1287" spans="1:47" x14ac:dyDescent="0.25">
      <c r="A1287" t="s">
        <v>1449</v>
      </c>
      <c r="B1287" t="s">
        <v>1450</v>
      </c>
      <c r="C1287" t="s">
        <v>17</v>
      </c>
      <c r="D1287" t="s">
        <v>18</v>
      </c>
      <c r="E1287" s="1">
        <v>44872</v>
      </c>
      <c r="F1287" s="1">
        <v>44902</v>
      </c>
      <c r="G1287" t="s">
        <v>19</v>
      </c>
      <c r="H1287">
        <v>75</v>
      </c>
      <c r="I1287" s="23" t="str">
        <f>IF(AND(E1287&lt;=EOMONTH('Step 1'!$C$7,0),F1287&gt;='Step 1'!$C$7),"Yes","No")</f>
        <v>No</v>
      </c>
      <c r="J1287" s="23" t="str">
        <f>IF(I1287="Yes",IF(COUNTIFS($B$21:$B1287,B1287,$I$21:$I1287,"Yes")=1,"Yes",""),"")</f>
        <v/>
      </c>
      <c r="K1287" s="23" t="str">
        <f>IF(J1287="Yes",IF(COUNTIFS($B:$B,B1287,$F:$F,"&gt;="&amp;'Step 1'!$C$8)&gt;0,"Retained","Churned"),"")</f>
        <v/>
      </c>
      <c r="L1287" s="24">
        <f>_xlfn.MINIFS($E:$E,$B:$B,B1287)</f>
        <v>44872</v>
      </c>
      <c r="M1287" s="24" t="str">
        <f>INDEX($C:$C,MATCH($L1287,$E:$E,0))</f>
        <v>Basic</v>
      </c>
      <c r="N1287" s="24" t="str">
        <f>INDEX($D:$D,MATCH($L1287,$E:$E,0))</f>
        <v>Monthly</v>
      </c>
      <c r="O1287" s="23" t="str">
        <f>INDEX('Step 2-12'!$W:$W,MATCH('Step 2-12'!$B1287,'Step 2-12'!$R:$R,0))</f>
        <v>Tech</v>
      </c>
      <c r="P1287" s="23" t="str">
        <f>INDEX('Step 2-12'!$Z:$Z,MATCH('Step 2-12'!$B1287,'Step 2-12'!$R:$R,0))</f>
        <v>Social Media</v>
      </c>
      <c r="AG1287" t="s">
        <v>3079</v>
      </c>
      <c r="AH1287" t="s">
        <v>167</v>
      </c>
      <c r="AI1287" t="s">
        <v>174</v>
      </c>
      <c r="AJ1287" s="1">
        <v>45082</v>
      </c>
      <c r="AK1287" t="s">
        <v>17</v>
      </c>
      <c r="AL1287" t="s">
        <v>18</v>
      </c>
      <c r="AM1287">
        <v>75</v>
      </c>
      <c r="AN1287">
        <v>60</v>
      </c>
      <c r="AO1287" s="24" t="str">
        <f>INDEX('Step 2-12'!$Z:$Z,MATCH('Step 2-12'!$AH1287,'Step 2-12'!$R:$R,0))</f>
        <v>Content</v>
      </c>
      <c r="AP1287" s="24" t="str">
        <f>INDEX('Step 2-12'!$V:$V,MATCH('Step 2-12'!$AH1287,'Step 2-12'!$R:$R,0))</f>
        <v>North America</v>
      </c>
      <c r="AQ1287" s="24" t="str">
        <f>INDEX('Step 2-12'!$W:$W,MATCH('Step 2-12'!$AH1287,'Step 2-12'!$R:$R,0))</f>
        <v>Retail</v>
      </c>
      <c r="AR1287" s="24" t="str">
        <f>INDEX('Step 2-12'!$X:$X,MATCH('Step 2-12'!$AH1287,'Step 2-12'!$R:$R,0))</f>
        <v>Enterprise</v>
      </c>
      <c r="AS1287" s="23" t="str">
        <f>INDEX('Step 2-12'!$AA:$AA,MATCH('Step 2-12'!$AH1287,'Step 2-12'!$R:$R,0))</f>
        <v>Basic</v>
      </c>
      <c r="AT1287" s="23" t="str">
        <f>INDEX('Step 2-12'!$AB:$AB,MATCH('Step 2-12'!$AH1287,'Step 2-12'!$R:$R,0))</f>
        <v>Monthly</v>
      </c>
      <c r="AU1287" s="23" t="str">
        <f>INDEX($J$20:$J$1603,MATCH($AH1287,$B$20:$B$1603,0))</f>
        <v/>
      </c>
    </row>
    <row r="1288" spans="1:47" x14ac:dyDescent="0.25">
      <c r="A1288" t="s">
        <v>1451</v>
      </c>
      <c r="B1288" t="s">
        <v>1450</v>
      </c>
      <c r="C1288" t="s">
        <v>17</v>
      </c>
      <c r="D1288" t="s">
        <v>18</v>
      </c>
      <c r="E1288" s="1">
        <v>44903</v>
      </c>
      <c r="F1288" s="1">
        <v>44933</v>
      </c>
      <c r="G1288" t="s">
        <v>19</v>
      </c>
      <c r="H1288">
        <v>75</v>
      </c>
      <c r="I1288" s="23" t="str">
        <f>IF(AND(E1288&lt;=EOMONTH('Step 1'!$C$7,0),F1288&gt;='Step 1'!$C$7),"Yes","No")</f>
        <v>Yes</v>
      </c>
      <c r="J1288" s="23" t="str">
        <f>IF(I1288="Yes",IF(COUNTIFS($B$21:$B1288,B1288,$I$21:$I1288,"Yes")=1,"Yes",""),"")</f>
        <v>Yes</v>
      </c>
      <c r="K1288" s="23" t="str">
        <f>IF(J1288="Yes",IF(COUNTIFS($B:$B,B1288,$F:$F,"&gt;="&amp;'Step 1'!$C$8)&gt;0,"Retained","Churned"),"")</f>
        <v>Churned</v>
      </c>
      <c r="L1288" s="24">
        <f>_xlfn.MINIFS($E:$E,$B:$B,B1288)</f>
        <v>44872</v>
      </c>
      <c r="M1288" s="24" t="str">
        <f>INDEX($C:$C,MATCH($L1288,$E:$E,0))</f>
        <v>Basic</v>
      </c>
      <c r="N1288" s="24" t="str">
        <f>INDEX($D:$D,MATCH($L1288,$E:$E,0))</f>
        <v>Monthly</v>
      </c>
      <c r="O1288" s="23" t="str">
        <f>INDEX('Step 2-12'!$W:$W,MATCH('Step 2-12'!$B1288,'Step 2-12'!$R:$R,0))</f>
        <v>Tech</v>
      </c>
      <c r="P1288" s="23" t="str">
        <f>INDEX('Step 2-12'!$Z:$Z,MATCH('Step 2-12'!$B1288,'Step 2-12'!$R:$R,0))</f>
        <v>Social Media</v>
      </c>
      <c r="AG1288" t="s">
        <v>3080</v>
      </c>
      <c r="AH1288" t="s">
        <v>167</v>
      </c>
      <c r="AI1288" t="s">
        <v>174</v>
      </c>
      <c r="AJ1288" s="1">
        <v>45112</v>
      </c>
      <c r="AK1288" t="s">
        <v>17</v>
      </c>
      <c r="AL1288" t="s">
        <v>18</v>
      </c>
      <c r="AM1288">
        <v>75</v>
      </c>
      <c r="AN1288">
        <v>60</v>
      </c>
      <c r="AO1288" s="24" t="str">
        <f>INDEX('Step 2-12'!$Z:$Z,MATCH('Step 2-12'!$AH1288,'Step 2-12'!$R:$R,0))</f>
        <v>Content</v>
      </c>
      <c r="AP1288" s="24" t="str">
        <f>INDEX('Step 2-12'!$V:$V,MATCH('Step 2-12'!$AH1288,'Step 2-12'!$R:$R,0))</f>
        <v>North America</v>
      </c>
      <c r="AQ1288" s="24" t="str">
        <f>INDEX('Step 2-12'!$W:$W,MATCH('Step 2-12'!$AH1288,'Step 2-12'!$R:$R,0))</f>
        <v>Retail</v>
      </c>
      <c r="AR1288" s="24" t="str">
        <f>INDEX('Step 2-12'!$X:$X,MATCH('Step 2-12'!$AH1288,'Step 2-12'!$R:$R,0))</f>
        <v>Enterprise</v>
      </c>
      <c r="AS1288" s="23" t="str">
        <f>INDEX('Step 2-12'!$AA:$AA,MATCH('Step 2-12'!$AH1288,'Step 2-12'!$R:$R,0))</f>
        <v>Basic</v>
      </c>
      <c r="AT1288" s="23" t="str">
        <f>INDEX('Step 2-12'!$AB:$AB,MATCH('Step 2-12'!$AH1288,'Step 2-12'!$R:$R,0))</f>
        <v>Monthly</v>
      </c>
      <c r="AU1288" s="23" t="str">
        <f>INDEX($J$20:$J$1603,MATCH($AH1288,$B$20:$B$1603,0))</f>
        <v/>
      </c>
    </row>
    <row r="1289" spans="1:47" x14ac:dyDescent="0.25">
      <c r="A1289" t="s">
        <v>1452</v>
      </c>
      <c r="B1289" t="s">
        <v>1450</v>
      </c>
      <c r="C1289" t="s">
        <v>17</v>
      </c>
      <c r="D1289" t="s">
        <v>18</v>
      </c>
      <c r="E1289" s="1">
        <v>44934</v>
      </c>
      <c r="F1289" s="1">
        <v>44964</v>
      </c>
      <c r="G1289" t="s">
        <v>19</v>
      </c>
      <c r="H1289">
        <v>75</v>
      </c>
      <c r="I1289" s="23" t="str">
        <f>IF(AND(E1289&lt;=EOMONTH('Step 1'!$C$7,0),F1289&gt;='Step 1'!$C$7),"Yes","No")</f>
        <v>Yes</v>
      </c>
      <c r="J1289" s="23" t="str">
        <f>IF(I1289="Yes",IF(COUNTIFS($B$21:$B1289,B1289,$I$21:$I1289,"Yes")=1,"Yes",""),"")</f>
        <v/>
      </c>
      <c r="K1289" s="23" t="str">
        <f>IF(J1289="Yes",IF(COUNTIFS($B:$B,B1289,$F:$F,"&gt;="&amp;'Step 1'!$C$8)&gt;0,"Retained","Churned"),"")</f>
        <v/>
      </c>
      <c r="L1289" s="24">
        <f>_xlfn.MINIFS($E:$E,$B:$B,B1289)</f>
        <v>44872</v>
      </c>
      <c r="M1289" s="24" t="str">
        <f>INDEX($C:$C,MATCH($L1289,$E:$E,0))</f>
        <v>Basic</v>
      </c>
      <c r="N1289" s="24" t="str">
        <f>INDEX($D:$D,MATCH($L1289,$E:$E,0))</f>
        <v>Monthly</v>
      </c>
      <c r="O1289" s="23" t="str">
        <f>INDEX('Step 2-12'!$W:$W,MATCH('Step 2-12'!$B1289,'Step 2-12'!$R:$R,0))</f>
        <v>Tech</v>
      </c>
      <c r="P1289" s="23" t="str">
        <f>INDEX('Step 2-12'!$Z:$Z,MATCH('Step 2-12'!$B1289,'Step 2-12'!$R:$R,0))</f>
        <v>Social Media</v>
      </c>
      <c r="AG1289" t="s">
        <v>3081</v>
      </c>
      <c r="AH1289" t="s">
        <v>167</v>
      </c>
      <c r="AI1289" t="s">
        <v>175</v>
      </c>
      <c r="AJ1289" s="1">
        <v>45113</v>
      </c>
      <c r="AK1289" t="s">
        <v>17</v>
      </c>
      <c r="AL1289" t="s">
        <v>18</v>
      </c>
      <c r="AM1289">
        <v>75</v>
      </c>
      <c r="AN1289">
        <v>60</v>
      </c>
      <c r="AO1289" s="24" t="str">
        <f>INDEX('Step 2-12'!$Z:$Z,MATCH('Step 2-12'!$AH1289,'Step 2-12'!$R:$R,0))</f>
        <v>Content</v>
      </c>
      <c r="AP1289" s="24" t="str">
        <f>INDEX('Step 2-12'!$V:$V,MATCH('Step 2-12'!$AH1289,'Step 2-12'!$R:$R,0))</f>
        <v>North America</v>
      </c>
      <c r="AQ1289" s="24" t="str">
        <f>INDEX('Step 2-12'!$W:$W,MATCH('Step 2-12'!$AH1289,'Step 2-12'!$R:$R,0))</f>
        <v>Retail</v>
      </c>
      <c r="AR1289" s="24" t="str">
        <f>INDEX('Step 2-12'!$X:$X,MATCH('Step 2-12'!$AH1289,'Step 2-12'!$R:$R,0))</f>
        <v>Enterprise</v>
      </c>
      <c r="AS1289" s="23" t="str">
        <f>INDEX('Step 2-12'!$AA:$AA,MATCH('Step 2-12'!$AH1289,'Step 2-12'!$R:$R,0))</f>
        <v>Basic</v>
      </c>
      <c r="AT1289" s="23" t="str">
        <f>INDEX('Step 2-12'!$AB:$AB,MATCH('Step 2-12'!$AH1289,'Step 2-12'!$R:$R,0))</f>
        <v>Monthly</v>
      </c>
      <c r="AU1289" s="23" t="str">
        <f>INDEX($J$20:$J$1603,MATCH($AH1289,$B$20:$B$1603,0))</f>
        <v/>
      </c>
    </row>
    <row r="1290" spans="1:47" x14ac:dyDescent="0.25">
      <c r="A1290" t="s">
        <v>1453</v>
      </c>
      <c r="B1290" t="s">
        <v>1450</v>
      </c>
      <c r="C1290" t="s">
        <v>17</v>
      </c>
      <c r="D1290" t="s">
        <v>18</v>
      </c>
      <c r="E1290" s="1">
        <v>44965</v>
      </c>
      <c r="F1290" s="1">
        <v>44995</v>
      </c>
      <c r="G1290" t="s">
        <v>19</v>
      </c>
      <c r="H1290">
        <v>75</v>
      </c>
      <c r="I1290" s="23" t="str">
        <f>IF(AND(E1290&lt;=EOMONTH('Step 1'!$C$7,0),F1290&gt;='Step 1'!$C$7),"Yes","No")</f>
        <v>No</v>
      </c>
      <c r="J1290" s="23" t="str">
        <f>IF(I1290="Yes",IF(COUNTIFS($B$21:$B1290,B1290,$I$21:$I1290,"Yes")=1,"Yes",""),"")</f>
        <v/>
      </c>
      <c r="K1290" s="23" t="str">
        <f>IF(J1290="Yes",IF(COUNTIFS($B:$B,B1290,$F:$F,"&gt;="&amp;'Step 1'!$C$8)&gt;0,"Retained","Churned"),"")</f>
        <v/>
      </c>
      <c r="L1290" s="24">
        <f>_xlfn.MINIFS($E:$E,$B:$B,B1290)</f>
        <v>44872</v>
      </c>
      <c r="M1290" s="24" t="str">
        <f>INDEX($C:$C,MATCH($L1290,$E:$E,0))</f>
        <v>Basic</v>
      </c>
      <c r="N1290" s="24" t="str">
        <f>INDEX($D:$D,MATCH($L1290,$E:$E,0))</f>
        <v>Monthly</v>
      </c>
      <c r="O1290" s="23" t="str">
        <f>INDEX('Step 2-12'!$W:$W,MATCH('Step 2-12'!$B1290,'Step 2-12'!$R:$R,0))</f>
        <v>Tech</v>
      </c>
      <c r="P1290" s="23" t="str">
        <f>INDEX('Step 2-12'!$Z:$Z,MATCH('Step 2-12'!$B1290,'Step 2-12'!$R:$R,0))</f>
        <v>Social Media</v>
      </c>
      <c r="AG1290" t="s">
        <v>3082</v>
      </c>
      <c r="AH1290" t="s">
        <v>1429</v>
      </c>
      <c r="AI1290" t="s">
        <v>1428</v>
      </c>
      <c r="AJ1290" s="1">
        <v>45207</v>
      </c>
      <c r="AK1290" t="s">
        <v>50</v>
      </c>
      <c r="AL1290" t="s">
        <v>18</v>
      </c>
      <c r="AM1290">
        <v>135</v>
      </c>
      <c r="AN1290">
        <v>110.7</v>
      </c>
      <c r="AO1290" s="24" t="str">
        <f>INDEX('Step 2-12'!$Z:$Z,MATCH('Step 2-12'!$AH1290,'Step 2-12'!$R:$R,0))</f>
        <v>Social Media</v>
      </c>
      <c r="AP1290" s="24" t="str">
        <f>INDEX('Step 2-12'!$V:$V,MATCH('Step 2-12'!$AH1290,'Step 2-12'!$R:$R,0))</f>
        <v>Asia-Pacific</v>
      </c>
      <c r="AQ1290" s="24" t="str">
        <f>INDEX('Step 2-12'!$W:$W,MATCH('Step 2-12'!$AH1290,'Step 2-12'!$R:$R,0))</f>
        <v>Education</v>
      </c>
      <c r="AR1290" s="24" t="str">
        <f>INDEX('Step 2-12'!$X:$X,MATCH('Step 2-12'!$AH1290,'Step 2-12'!$R:$R,0))</f>
        <v>SMBs</v>
      </c>
      <c r="AS1290" s="23" t="str">
        <f>INDEX('Step 2-12'!$AA:$AA,MATCH('Step 2-12'!$AH1290,'Step 2-12'!$R:$R,0))</f>
        <v>Pro</v>
      </c>
      <c r="AT1290" s="23" t="str">
        <f>INDEX('Step 2-12'!$AB:$AB,MATCH('Step 2-12'!$AH1290,'Step 2-12'!$R:$R,0))</f>
        <v>Monthly</v>
      </c>
      <c r="AU1290" s="23" t="str">
        <f>INDEX($J$20:$J$1603,MATCH($AH1290,$B$20:$B$1603,0))</f>
        <v/>
      </c>
    </row>
    <row r="1291" spans="1:47" x14ac:dyDescent="0.25">
      <c r="A1291" t="s">
        <v>1454</v>
      </c>
      <c r="B1291" t="s">
        <v>1450</v>
      </c>
      <c r="C1291" t="s">
        <v>17</v>
      </c>
      <c r="D1291" t="s">
        <v>18</v>
      </c>
      <c r="E1291" s="1">
        <v>44996</v>
      </c>
      <c r="F1291" s="1">
        <v>45026</v>
      </c>
      <c r="G1291" t="s">
        <v>73</v>
      </c>
      <c r="H1291">
        <v>75</v>
      </c>
      <c r="I1291" s="23" t="str">
        <f>IF(AND(E1291&lt;=EOMONTH('Step 1'!$C$7,0),F1291&gt;='Step 1'!$C$7),"Yes","No")</f>
        <v>No</v>
      </c>
      <c r="J1291" s="23" t="str">
        <f>IF(I1291="Yes",IF(COUNTIFS($B$21:$B1291,B1291,$I$21:$I1291,"Yes")=1,"Yes",""),"")</f>
        <v/>
      </c>
      <c r="K1291" s="23" t="str">
        <f>IF(J1291="Yes",IF(COUNTIFS($B:$B,B1291,$F:$F,"&gt;="&amp;'Step 1'!$C$8)&gt;0,"Retained","Churned"),"")</f>
        <v/>
      </c>
      <c r="L1291" s="24">
        <f>_xlfn.MINIFS($E:$E,$B:$B,B1291)</f>
        <v>44872</v>
      </c>
      <c r="M1291" s="24" t="str">
        <f>INDEX($C:$C,MATCH($L1291,$E:$E,0))</f>
        <v>Basic</v>
      </c>
      <c r="N1291" s="24" t="str">
        <f>INDEX($D:$D,MATCH($L1291,$E:$E,0))</f>
        <v>Monthly</v>
      </c>
      <c r="O1291" s="23" t="str">
        <f>INDEX('Step 2-12'!$W:$W,MATCH('Step 2-12'!$B1291,'Step 2-12'!$R:$R,0))</f>
        <v>Tech</v>
      </c>
      <c r="P1291" s="23" t="str">
        <f>INDEX('Step 2-12'!$Z:$Z,MATCH('Step 2-12'!$B1291,'Step 2-12'!$R:$R,0))</f>
        <v>Social Media</v>
      </c>
      <c r="AG1291" t="s">
        <v>3083</v>
      </c>
      <c r="AH1291" t="s">
        <v>1429</v>
      </c>
      <c r="AI1291" t="s">
        <v>1430</v>
      </c>
      <c r="AJ1291" s="1">
        <v>45238</v>
      </c>
      <c r="AK1291" t="s">
        <v>50</v>
      </c>
      <c r="AL1291" t="s">
        <v>18</v>
      </c>
      <c r="AM1291">
        <v>135</v>
      </c>
      <c r="AN1291">
        <v>110.7</v>
      </c>
      <c r="AO1291" s="24" t="str">
        <f>INDEX('Step 2-12'!$Z:$Z,MATCH('Step 2-12'!$AH1291,'Step 2-12'!$R:$R,0))</f>
        <v>Social Media</v>
      </c>
      <c r="AP1291" s="24" t="str">
        <f>INDEX('Step 2-12'!$V:$V,MATCH('Step 2-12'!$AH1291,'Step 2-12'!$R:$R,0))</f>
        <v>Asia-Pacific</v>
      </c>
      <c r="AQ1291" s="24" t="str">
        <f>INDEX('Step 2-12'!$W:$W,MATCH('Step 2-12'!$AH1291,'Step 2-12'!$R:$R,0))</f>
        <v>Education</v>
      </c>
      <c r="AR1291" s="24" t="str">
        <f>INDEX('Step 2-12'!$X:$X,MATCH('Step 2-12'!$AH1291,'Step 2-12'!$R:$R,0))</f>
        <v>SMBs</v>
      </c>
      <c r="AS1291" s="23" t="str">
        <f>INDEX('Step 2-12'!$AA:$AA,MATCH('Step 2-12'!$AH1291,'Step 2-12'!$R:$R,0))</f>
        <v>Pro</v>
      </c>
      <c r="AT1291" s="23" t="str">
        <f>INDEX('Step 2-12'!$AB:$AB,MATCH('Step 2-12'!$AH1291,'Step 2-12'!$R:$R,0))</f>
        <v>Monthly</v>
      </c>
      <c r="AU1291" s="23" t="str">
        <f>INDEX($J$20:$J$1603,MATCH($AH1291,$B$20:$B$1603,0))</f>
        <v/>
      </c>
    </row>
    <row r="1292" spans="1:47" x14ac:dyDescent="0.25">
      <c r="A1292" t="s">
        <v>1455</v>
      </c>
      <c r="B1292" t="s">
        <v>1450</v>
      </c>
      <c r="C1292" t="s">
        <v>50</v>
      </c>
      <c r="D1292" t="s">
        <v>18</v>
      </c>
      <c r="E1292" s="1">
        <v>45027</v>
      </c>
      <c r="F1292" s="1">
        <v>45057</v>
      </c>
      <c r="G1292" t="s">
        <v>55</v>
      </c>
      <c r="H1292">
        <v>135</v>
      </c>
      <c r="I1292" s="23" t="str">
        <f>IF(AND(E1292&lt;=EOMONTH('Step 1'!$C$7,0),F1292&gt;='Step 1'!$C$7),"Yes","No")</f>
        <v>No</v>
      </c>
      <c r="J1292" s="23" t="str">
        <f>IF(I1292="Yes",IF(COUNTIFS($B$21:$B1292,B1292,$I$21:$I1292,"Yes")=1,"Yes",""),"")</f>
        <v/>
      </c>
      <c r="K1292" s="23" t="str">
        <f>IF(J1292="Yes",IF(COUNTIFS($B:$B,B1292,$F:$F,"&gt;="&amp;'Step 1'!$C$8)&gt;0,"Retained","Churned"),"")</f>
        <v/>
      </c>
      <c r="L1292" s="24">
        <f>_xlfn.MINIFS($E:$E,$B:$B,B1292)</f>
        <v>44872</v>
      </c>
      <c r="M1292" s="24" t="str">
        <f>INDEX($C:$C,MATCH($L1292,$E:$E,0))</f>
        <v>Basic</v>
      </c>
      <c r="N1292" s="24" t="str">
        <f>INDEX($D:$D,MATCH($L1292,$E:$E,0))</f>
        <v>Monthly</v>
      </c>
      <c r="O1292" s="23" t="str">
        <f>INDEX('Step 2-12'!$W:$W,MATCH('Step 2-12'!$B1292,'Step 2-12'!$R:$R,0))</f>
        <v>Tech</v>
      </c>
      <c r="P1292" s="23" t="str">
        <f>INDEX('Step 2-12'!$Z:$Z,MATCH('Step 2-12'!$B1292,'Step 2-12'!$R:$R,0))</f>
        <v>Social Media</v>
      </c>
      <c r="AG1292" t="s">
        <v>3084</v>
      </c>
      <c r="AH1292" t="s">
        <v>1429</v>
      </c>
      <c r="AI1292" t="s">
        <v>1430</v>
      </c>
      <c r="AJ1292" s="1">
        <v>45268</v>
      </c>
      <c r="AK1292" t="s">
        <v>50</v>
      </c>
      <c r="AL1292" t="s">
        <v>18</v>
      </c>
      <c r="AM1292">
        <v>135</v>
      </c>
      <c r="AN1292">
        <v>110.7</v>
      </c>
      <c r="AO1292" s="24" t="str">
        <f>INDEX('Step 2-12'!$Z:$Z,MATCH('Step 2-12'!$AH1292,'Step 2-12'!$R:$R,0))</f>
        <v>Social Media</v>
      </c>
      <c r="AP1292" s="24" t="str">
        <f>INDEX('Step 2-12'!$V:$V,MATCH('Step 2-12'!$AH1292,'Step 2-12'!$R:$R,0))</f>
        <v>Asia-Pacific</v>
      </c>
      <c r="AQ1292" s="24" t="str">
        <f>INDEX('Step 2-12'!$W:$W,MATCH('Step 2-12'!$AH1292,'Step 2-12'!$R:$R,0))</f>
        <v>Education</v>
      </c>
      <c r="AR1292" s="24" t="str">
        <f>INDEX('Step 2-12'!$X:$X,MATCH('Step 2-12'!$AH1292,'Step 2-12'!$R:$R,0))</f>
        <v>SMBs</v>
      </c>
      <c r="AS1292" s="23" t="str">
        <f>INDEX('Step 2-12'!$AA:$AA,MATCH('Step 2-12'!$AH1292,'Step 2-12'!$R:$R,0))</f>
        <v>Pro</v>
      </c>
      <c r="AT1292" s="23" t="str">
        <f>INDEX('Step 2-12'!$AB:$AB,MATCH('Step 2-12'!$AH1292,'Step 2-12'!$R:$R,0))</f>
        <v>Monthly</v>
      </c>
      <c r="AU1292" s="23" t="str">
        <f>INDEX($J$20:$J$1603,MATCH($AH1292,$B$20:$B$1603,0))</f>
        <v/>
      </c>
    </row>
    <row r="1293" spans="1:47" x14ac:dyDescent="0.25">
      <c r="A1293" t="s">
        <v>1456</v>
      </c>
      <c r="B1293" t="s">
        <v>1450</v>
      </c>
      <c r="C1293" t="s">
        <v>17</v>
      </c>
      <c r="D1293" t="s">
        <v>18</v>
      </c>
      <c r="E1293" s="1">
        <v>45058</v>
      </c>
      <c r="F1293" s="1">
        <v>45088</v>
      </c>
      <c r="G1293" t="s">
        <v>19</v>
      </c>
      <c r="H1293">
        <v>75</v>
      </c>
      <c r="I1293" s="23" t="str">
        <f>IF(AND(E1293&lt;=EOMONTH('Step 1'!$C$7,0),F1293&gt;='Step 1'!$C$7),"Yes","No")</f>
        <v>No</v>
      </c>
      <c r="J1293" s="23" t="str">
        <f>IF(I1293="Yes",IF(COUNTIFS($B$21:$B1293,B1293,$I$21:$I1293,"Yes")=1,"Yes",""),"")</f>
        <v/>
      </c>
      <c r="K1293" s="23" t="str">
        <f>IF(J1293="Yes",IF(COUNTIFS($B:$B,B1293,$F:$F,"&gt;="&amp;'Step 1'!$C$8)&gt;0,"Retained","Churned"),"")</f>
        <v/>
      </c>
      <c r="L1293" s="24">
        <f>_xlfn.MINIFS($E:$E,$B:$B,B1293)</f>
        <v>44872</v>
      </c>
      <c r="M1293" s="24" t="str">
        <f>INDEX($C:$C,MATCH($L1293,$E:$E,0))</f>
        <v>Basic</v>
      </c>
      <c r="N1293" s="24" t="str">
        <f>INDEX($D:$D,MATCH($L1293,$E:$E,0))</f>
        <v>Monthly</v>
      </c>
      <c r="O1293" s="23" t="str">
        <f>INDEX('Step 2-12'!$W:$W,MATCH('Step 2-12'!$B1293,'Step 2-12'!$R:$R,0))</f>
        <v>Tech</v>
      </c>
      <c r="P1293" s="23" t="str">
        <f>INDEX('Step 2-12'!$Z:$Z,MATCH('Step 2-12'!$B1293,'Step 2-12'!$R:$R,0))</f>
        <v>Social Media</v>
      </c>
      <c r="AG1293" t="s">
        <v>3085</v>
      </c>
      <c r="AH1293" t="s">
        <v>1429</v>
      </c>
      <c r="AI1293" t="s">
        <v>1431</v>
      </c>
      <c r="AJ1293" s="1">
        <v>45269</v>
      </c>
      <c r="AK1293" t="s">
        <v>50</v>
      </c>
      <c r="AL1293" t="s">
        <v>18</v>
      </c>
      <c r="AM1293">
        <v>135</v>
      </c>
      <c r="AN1293">
        <v>110.7</v>
      </c>
      <c r="AO1293" s="24" t="str">
        <f>INDEX('Step 2-12'!$Z:$Z,MATCH('Step 2-12'!$AH1293,'Step 2-12'!$R:$R,0))</f>
        <v>Social Media</v>
      </c>
      <c r="AP1293" s="24" t="str">
        <f>INDEX('Step 2-12'!$V:$V,MATCH('Step 2-12'!$AH1293,'Step 2-12'!$R:$R,0))</f>
        <v>Asia-Pacific</v>
      </c>
      <c r="AQ1293" s="24" t="str">
        <f>INDEX('Step 2-12'!$W:$W,MATCH('Step 2-12'!$AH1293,'Step 2-12'!$R:$R,0))</f>
        <v>Education</v>
      </c>
      <c r="AR1293" s="24" t="str">
        <f>INDEX('Step 2-12'!$X:$X,MATCH('Step 2-12'!$AH1293,'Step 2-12'!$R:$R,0))</f>
        <v>SMBs</v>
      </c>
      <c r="AS1293" s="23" t="str">
        <f>INDEX('Step 2-12'!$AA:$AA,MATCH('Step 2-12'!$AH1293,'Step 2-12'!$R:$R,0))</f>
        <v>Pro</v>
      </c>
      <c r="AT1293" s="23" t="str">
        <f>INDEX('Step 2-12'!$AB:$AB,MATCH('Step 2-12'!$AH1293,'Step 2-12'!$R:$R,0))</f>
        <v>Monthly</v>
      </c>
      <c r="AU1293" s="23" t="str">
        <f>INDEX($J$20:$J$1603,MATCH($AH1293,$B$20:$B$1603,0))</f>
        <v/>
      </c>
    </row>
    <row r="1294" spans="1:47" x14ac:dyDescent="0.25">
      <c r="A1294" t="s">
        <v>1457</v>
      </c>
      <c r="B1294" t="s">
        <v>1450</v>
      </c>
      <c r="C1294" t="s">
        <v>17</v>
      </c>
      <c r="D1294" t="s">
        <v>18</v>
      </c>
      <c r="E1294" s="1">
        <v>45089</v>
      </c>
      <c r="F1294" s="1">
        <v>45119</v>
      </c>
      <c r="G1294" t="s">
        <v>19</v>
      </c>
      <c r="H1294">
        <v>75</v>
      </c>
      <c r="I1294" s="23" t="str">
        <f>IF(AND(E1294&lt;=EOMONTH('Step 1'!$C$7,0),F1294&gt;='Step 1'!$C$7),"Yes","No")</f>
        <v>No</v>
      </c>
      <c r="J1294" s="23" t="str">
        <f>IF(I1294="Yes",IF(COUNTIFS($B$21:$B1294,B1294,$I$21:$I1294,"Yes")=1,"Yes",""),"")</f>
        <v/>
      </c>
      <c r="K1294" s="23" t="str">
        <f>IF(J1294="Yes",IF(COUNTIFS($B:$B,B1294,$F:$F,"&gt;="&amp;'Step 1'!$C$8)&gt;0,"Retained","Churned"),"")</f>
        <v/>
      </c>
      <c r="L1294" s="24">
        <f>_xlfn.MINIFS($E:$E,$B:$B,B1294)</f>
        <v>44872</v>
      </c>
      <c r="M1294" s="24" t="str">
        <f>INDEX($C:$C,MATCH($L1294,$E:$E,0))</f>
        <v>Basic</v>
      </c>
      <c r="N1294" s="24" t="str">
        <f>INDEX($D:$D,MATCH($L1294,$E:$E,0))</f>
        <v>Monthly</v>
      </c>
      <c r="O1294" s="23" t="str">
        <f>INDEX('Step 2-12'!$W:$W,MATCH('Step 2-12'!$B1294,'Step 2-12'!$R:$R,0))</f>
        <v>Tech</v>
      </c>
      <c r="P1294" s="23" t="str">
        <f>INDEX('Step 2-12'!$Z:$Z,MATCH('Step 2-12'!$B1294,'Step 2-12'!$R:$R,0))</f>
        <v>Social Media</v>
      </c>
      <c r="AG1294" t="s">
        <v>3086</v>
      </c>
      <c r="AH1294" t="s">
        <v>1429</v>
      </c>
      <c r="AI1294" t="s">
        <v>1432</v>
      </c>
      <c r="AJ1294" s="1">
        <v>45300</v>
      </c>
      <c r="AK1294" t="s">
        <v>50</v>
      </c>
      <c r="AL1294" t="s">
        <v>18</v>
      </c>
      <c r="AM1294">
        <v>135</v>
      </c>
      <c r="AN1294">
        <v>110.7</v>
      </c>
      <c r="AO1294" s="24" t="str">
        <f>INDEX('Step 2-12'!$Z:$Z,MATCH('Step 2-12'!$AH1294,'Step 2-12'!$R:$R,0))</f>
        <v>Social Media</v>
      </c>
      <c r="AP1294" s="24" t="str">
        <f>INDEX('Step 2-12'!$V:$V,MATCH('Step 2-12'!$AH1294,'Step 2-12'!$R:$R,0))</f>
        <v>Asia-Pacific</v>
      </c>
      <c r="AQ1294" s="24" t="str">
        <f>INDEX('Step 2-12'!$W:$W,MATCH('Step 2-12'!$AH1294,'Step 2-12'!$R:$R,0))</f>
        <v>Education</v>
      </c>
      <c r="AR1294" s="24" t="str">
        <f>INDEX('Step 2-12'!$X:$X,MATCH('Step 2-12'!$AH1294,'Step 2-12'!$R:$R,0))</f>
        <v>SMBs</v>
      </c>
      <c r="AS1294" s="23" t="str">
        <f>INDEX('Step 2-12'!$AA:$AA,MATCH('Step 2-12'!$AH1294,'Step 2-12'!$R:$R,0))</f>
        <v>Pro</v>
      </c>
      <c r="AT1294" s="23" t="str">
        <f>INDEX('Step 2-12'!$AB:$AB,MATCH('Step 2-12'!$AH1294,'Step 2-12'!$R:$R,0))</f>
        <v>Monthly</v>
      </c>
      <c r="AU1294" s="23" t="str">
        <f>INDEX($J$20:$J$1603,MATCH($AH1294,$B$20:$B$1603,0))</f>
        <v/>
      </c>
    </row>
    <row r="1295" spans="1:47" x14ac:dyDescent="0.25">
      <c r="A1295" t="s">
        <v>1458</v>
      </c>
      <c r="B1295" t="s">
        <v>1450</v>
      </c>
      <c r="C1295" t="s">
        <v>17</v>
      </c>
      <c r="D1295" t="s">
        <v>18</v>
      </c>
      <c r="E1295" s="1">
        <v>45120</v>
      </c>
      <c r="F1295" s="1">
        <v>45150</v>
      </c>
      <c r="G1295" t="s">
        <v>19</v>
      </c>
      <c r="H1295">
        <v>75</v>
      </c>
      <c r="I1295" s="23" t="str">
        <f>IF(AND(E1295&lt;=EOMONTH('Step 1'!$C$7,0),F1295&gt;='Step 1'!$C$7),"Yes","No")</f>
        <v>No</v>
      </c>
      <c r="J1295" s="23" t="str">
        <f>IF(I1295="Yes",IF(COUNTIFS($B$21:$B1295,B1295,$I$21:$I1295,"Yes")=1,"Yes",""),"")</f>
        <v/>
      </c>
      <c r="K1295" s="23" t="str">
        <f>IF(J1295="Yes",IF(COUNTIFS($B:$B,B1295,$F:$F,"&gt;="&amp;'Step 1'!$C$8)&gt;0,"Retained","Churned"),"")</f>
        <v/>
      </c>
      <c r="L1295" s="24">
        <f>_xlfn.MINIFS($E:$E,$B:$B,B1295)</f>
        <v>44872</v>
      </c>
      <c r="M1295" s="24" t="str">
        <f>INDEX($C:$C,MATCH($L1295,$E:$E,0))</f>
        <v>Basic</v>
      </c>
      <c r="N1295" s="24" t="str">
        <f>INDEX($D:$D,MATCH($L1295,$E:$E,0))</f>
        <v>Monthly</v>
      </c>
      <c r="O1295" s="23" t="str">
        <f>INDEX('Step 2-12'!$W:$W,MATCH('Step 2-12'!$B1295,'Step 2-12'!$R:$R,0))</f>
        <v>Tech</v>
      </c>
      <c r="P1295" s="23" t="str">
        <f>INDEX('Step 2-12'!$Z:$Z,MATCH('Step 2-12'!$B1295,'Step 2-12'!$R:$R,0))</f>
        <v>Social Media</v>
      </c>
      <c r="AG1295" t="s">
        <v>3087</v>
      </c>
      <c r="AH1295" t="s">
        <v>1429</v>
      </c>
      <c r="AI1295" t="s">
        <v>1433</v>
      </c>
      <c r="AJ1295" s="1">
        <v>45331</v>
      </c>
      <c r="AK1295" t="s">
        <v>50</v>
      </c>
      <c r="AL1295" t="s">
        <v>18</v>
      </c>
      <c r="AM1295">
        <v>135</v>
      </c>
      <c r="AN1295">
        <v>110.7</v>
      </c>
      <c r="AO1295" s="24" t="str">
        <f>INDEX('Step 2-12'!$Z:$Z,MATCH('Step 2-12'!$AH1295,'Step 2-12'!$R:$R,0))</f>
        <v>Social Media</v>
      </c>
      <c r="AP1295" s="24" t="str">
        <f>INDEX('Step 2-12'!$V:$V,MATCH('Step 2-12'!$AH1295,'Step 2-12'!$R:$R,0))</f>
        <v>Asia-Pacific</v>
      </c>
      <c r="AQ1295" s="24" t="str">
        <f>INDEX('Step 2-12'!$W:$W,MATCH('Step 2-12'!$AH1295,'Step 2-12'!$R:$R,0))</f>
        <v>Education</v>
      </c>
      <c r="AR1295" s="24" t="str">
        <f>INDEX('Step 2-12'!$X:$X,MATCH('Step 2-12'!$AH1295,'Step 2-12'!$R:$R,0))</f>
        <v>SMBs</v>
      </c>
      <c r="AS1295" s="23" t="str">
        <f>INDEX('Step 2-12'!$AA:$AA,MATCH('Step 2-12'!$AH1295,'Step 2-12'!$R:$R,0))</f>
        <v>Pro</v>
      </c>
      <c r="AT1295" s="23" t="str">
        <f>INDEX('Step 2-12'!$AB:$AB,MATCH('Step 2-12'!$AH1295,'Step 2-12'!$R:$R,0))</f>
        <v>Monthly</v>
      </c>
      <c r="AU1295" s="23" t="str">
        <f>INDEX($J$20:$J$1603,MATCH($AH1295,$B$20:$B$1603,0))</f>
        <v/>
      </c>
    </row>
    <row r="1296" spans="1:47" x14ac:dyDescent="0.25">
      <c r="A1296" t="s">
        <v>1459</v>
      </c>
      <c r="B1296" t="s">
        <v>1450</v>
      </c>
      <c r="C1296" t="s">
        <v>17</v>
      </c>
      <c r="D1296" t="s">
        <v>18</v>
      </c>
      <c r="E1296" s="1">
        <v>45151</v>
      </c>
      <c r="F1296" s="1">
        <v>45181</v>
      </c>
      <c r="G1296" t="s">
        <v>19</v>
      </c>
      <c r="H1296">
        <v>75</v>
      </c>
      <c r="I1296" s="23" t="str">
        <f>IF(AND(E1296&lt;=EOMONTH('Step 1'!$C$7,0),F1296&gt;='Step 1'!$C$7),"Yes","No")</f>
        <v>No</v>
      </c>
      <c r="J1296" s="23" t="str">
        <f>IF(I1296="Yes",IF(COUNTIFS($B$21:$B1296,B1296,$I$21:$I1296,"Yes")=1,"Yes",""),"")</f>
        <v/>
      </c>
      <c r="K1296" s="23" t="str">
        <f>IF(J1296="Yes",IF(COUNTIFS($B:$B,B1296,$F:$F,"&gt;="&amp;'Step 1'!$C$8)&gt;0,"Retained","Churned"),"")</f>
        <v/>
      </c>
      <c r="L1296" s="24">
        <f>_xlfn.MINIFS($E:$E,$B:$B,B1296)</f>
        <v>44872</v>
      </c>
      <c r="M1296" s="24" t="str">
        <f>INDEX($C:$C,MATCH($L1296,$E:$E,0))</f>
        <v>Basic</v>
      </c>
      <c r="N1296" s="24" t="str">
        <f>INDEX($D:$D,MATCH($L1296,$E:$E,0))</f>
        <v>Monthly</v>
      </c>
      <c r="O1296" s="23" t="str">
        <f>INDEX('Step 2-12'!$W:$W,MATCH('Step 2-12'!$B1296,'Step 2-12'!$R:$R,0))</f>
        <v>Tech</v>
      </c>
      <c r="P1296" s="23" t="str">
        <f>INDEX('Step 2-12'!$Z:$Z,MATCH('Step 2-12'!$B1296,'Step 2-12'!$R:$R,0))</f>
        <v>Social Media</v>
      </c>
      <c r="AG1296" t="s">
        <v>3088</v>
      </c>
      <c r="AH1296" t="s">
        <v>1429</v>
      </c>
      <c r="AI1296" t="s">
        <v>1433</v>
      </c>
      <c r="AJ1296" s="1">
        <v>45360</v>
      </c>
      <c r="AK1296" t="s">
        <v>50</v>
      </c>
      <c r="AL1296" t="s">
        <v>18</v>
      </c>
      <c r="AM1296">
        <v>135</v>
      </c>
      <c r="AN1296">
        <v>110.7</v>
      </c>
      <c r="AO1296" s="24" t="str">
        <f>INDEX('Step 2-12'!$Z:$Z,MATCH('Step 2-12'!$AH1296,'Step 2-12'!$R:$R,0))</f>
        <v>Social Media</v>
      </c>
      <c r="AP1296" s="24" t="str">
        <f>INDEX('Step 2-12'!$V:$V,MATCH('Step 2-12'!$AH1296,'Step 2-12'!$R:$R,0))</f>
        <v>Asia-Pacific</v>
      </c>
      <c r="AQ1296" s="24" t="str">
        <f>INDEX('Step 2-12'!$W:$W,MATCH('Step 2-12'!$AH1296,'Step 2-12'!$R:$R,0))</f>
        <v>Education</v>
      </c>
      <c r="AR1296" s="24" t="str">
        <f>INDEX('Step 2-12'!$X:$X,MATCH('Step 2-12'!$AH1296,'Step 2-12'!$R:$R,0))</f>
        <v>SMBs</v>
      </c>
      <c r="AS1296" s="23" t="str">
        <f>INDEX('Step 2-12'!$AA:$AA,MATCH('Step 2-12'!$AH1296,'Step 2-12'!$R:$R,0))</f>
        <v>Pro</v>
      </c>
      <c r="AT1296" s="23" t="str">
        <f>INDEX('Step 2-12'!$AB:$AB,MATCH('Step 2-12'!$AH1296,'Step 2-12'!$R:$R,0))</f>
        <v>Monthly</v>
      </c>
      <c r="AU1296" s="23" t="str">
        <f>INDEX($J$20:$J$1603,MATCH($AH1296,$B$20:$B$1603,0))</f>
        <v/>
      </c>
    </row>
    <row r="1297" spans="1:47" x14ac:dyDescent="0.25">
      <c r="A1297" t="s">
        <v>1460</v>
      </c>
      <c r="B1297" t="s">
        <v>1450</v>
      </c>
      <c r="C1297" t="s">
        <v>17</v>
      </c>
      <c r="D1297" t="s">
        <v>18</v>
      </c>
      <c r="E1297" s="1">
        <v>45182</v>
      </c>
      <c r="F1297" s="1">
        <v>45212</v>
      </c>
      <c r="G1297" t="s">
        <v>19</v>
      </c>
      <c r="H1297">
        <v>75</v>
      </c>
      <c r="I1297" s="23" t="str">
        <f>IF(AND(E1297&lt;=EOMONTH('Step 1'!$C$7,0),F1297&gt;='Step 1'!$C$7),"Yes","No")</f>
        <v>No</v>
      </c>
      <c r="J1297" s="23" t="str">
        <f>IF(I1297="Yes",IF(COUNTIFS($B$21:$B1297,B1297,$I$21:$I1297,"Yes")=1,"Yes",""),"")</f>
        <v/>
      </c>
      <c r="K1297" s="23" t="str">
        <f>IF(J1297="Yes",IF(COUNTIFS($B:$B,B1297,$F:$F,"&gt;="&amp;'Step 1'!$C$8)&gt;0,"Retained","Churned"),"")</f>
        <v/>
      </c>
      <c r="L1297" s="24">
        <f>_xlfn.MINIFS($E:$E,$B:$B,B1297)</f>
        <v>44872</v>
      </c>
      <c r="M1297" s="24" t="str">
        <f>INDEX($C:$C,MATCH($L1297,$E:$E,0))</f>
        <v>Basic</v>
      </c>
      <c r="N1297" s="24" t="str">
        <f>INDEX($D:$D,MATCH($L1297,$E:$E,0))</f>
        <v>Monthly</v>
      </c>
      <c r="O1297" s="23" t="str">
        <f>INDEX('Step 2-12'!$W:$W,MATCH('Step 2-12'!$B1297,'Step 2-12'!$R:$R,0))</f>
        <v>Tech</v>
      </c>
      <c r="P1297" s="23" t="str">
        <f>INDEX('Step 2-12'!$Z:$Z,MATCH('Step 2-12'!$B1297,'Step 2-12'!$R:$R,0))</f>
        <v>Social Media</v>
      </c>
      <c r="AG1297" t="s">
        <v>3089</v>
      </c>
      <c r="AH1297" t="s">
        <v>1429</v>
      </c>
      <c r="AI1297" t="s">
        <v>1434</v>
      </c>
      <c r="AJ1297" s="1">
        <v>45362</v>
      </c>
      <c r="AK1297" t="s">
        <v>50</v>
      </c>
      <c r="AL1297" t="s">
        <v>18</v>
      </c>
      <c r="AM1297">
        <v>135</v>
      </c>
      <c r="AN1297">
        <v>110.7</v>
      </c>
      <c r="AO1297" s="24" t="str">
        <f>INDEX('Step 2-12'!$Z:$Z,MATCH('Step 2-12'!$AH1297,'Step 2-12'!$R:$R,0))</f>
        <v>Social Media</v>
      </c>
      <c r="AP1297" s="24" t="str">
        <f>INDEX('Step 2-12'!$V:$V,MATCH('Step 2-12'!$AH1297,'Step 2-12'!$R:$R,0))</f>
        <v>Asia-Pacific</v>
      </c>
      <c r="AQ1297" s="24" t="str">
        <f>INDEX('Step 2-12'!$W:$W,MATCH('Step 2-12'!$AH1297,'Step 2-12'!$R:$R,0))</f>
        <v>Education</v>
      </c>
      <c r="AR1297" s="24" t="str">
        <f>INDEX('Step 2-12'!$X:$X,MATCH('Step 2-12'!$AH1297,'Step 2-12'!$R:$R,0))</f>
        <v>SMBs</v>
      </c>
      <c r="AS1297" s="23" t="str">
        <f>INDEX('Step 2-12'!$AA:$AA,MATCH('Step 2-12'!$AH1297,'Step 2-12'!$R:$R,0))</f>
        <v>Pro</v>
      </c>
      <c r="AT1297" s="23" t="str">
        <f>INDEX('Step 2-12'!$AB:$AB,MATCH('Step 2-12'!$AH1297,'Step 2-12'!$R:$R,0))</f>
        <v>Monthly</v>
      </c>
      <c r="AU1297" s="23" t="str">
        <f>INDEX($J$20:$J$1603,MATCH($AH1297,$B$20:$B$1603,0))</f>
        <v/>
      </c>
    </row>
    <row r="1298" spans="1:47" x14ac:dyDescent="0.25">
      <c r="A1298" t="s">
        <v>1461</v>
      </c>
      <c r="B1298" t="s">
        <v>1450</v>
      </c>
      <c r="C1298" t="s">
        <v>17</v>
      </c>
      <c r="D1298" t="s">
        <v>18</v>
      </c>
      <c r="E1298" s="1">
        <v>45213</v>
      </c>
      <c r="F1298" s="1">
        <v>45243</v>
      </c>
      <c r="G1298" t="s">
        <v>19</v>
      </c>
      <c r="H1298">
        <v>75</v>
      </c>
      <c r="I1298" s="23" t="str">
        <f>IF(AND(E1298&lt;=EOMONTH('Step 1'!$C$7,0),F1298&gt;='Step 1'!$C$7),"Yes","No")</f>
        <v>No</v>
      </c>
      <c r="J1298" s="23" t="str">
        <f>IF(I1298="Yes",IF(COUNTIFS($B$21:$B1298,B1298,$I$21:$I1298,"Yes")=1,"Yes",""),"")</f>
        <v/>
      </c>
      <c r="K1298" s="23" t="str">
        <f>IF(J1298="Yes",IF(COUNTIFS($B:$B,B1298,$F:$F,"&gt;="&amp;'Step 1'!$C$8)&gt;0,"Retained","Churned"),"")</f>
        <v/>
      </c>
      <c r="L1298" s="24">
        <f>_xlfn.MINIFS($E:$E,$B:$B,B1298)</f>
        <v>44872</v>
      </c>
      <c r="M1298" s="24" t="str">
        <f>INDEX($C:$C,MATCH($L1298,$E:$E,0))</f>
        <v>Basic</v>
      </c>
      <c r="N1298" s="24" t="str">
        <f>INDEX($D:$D,MATCH($L1298,$E:$E,0))</f>
        <v>Monthly</v>
      </c>
      <c r="O1298" s="23" t="str">
        <f>INDEX('Step 2-12'!$W:$W,MATCH('Step 2-12'!$B1298,'Step 2-12'!$R:$R,0))</f>
        <v>Tech</v>
      </c>
      <c r="P1298" s="23" t="str">
        <f>INDEX('Step 2-12'!$Z:$Z,MATCH('Step 2-12'!$B1298,'Step 2-12'!$R:$R,0))</f>
        <v>Social Media</v>
      </c>
      <c r="AG1298" t="s">
        <v>3090</v>
      </c>
      <c r="AH1298" t="s">
        <v>1429</v>
      </c>
      <c r="AI1298" t="s">
        <v>1435</v>
      </c>
      <c r="AJ1298" s="1">
        <v>45393</v>
      </c>
      <c r="AK1298" t="s">
        <v>50</v>
      </c>
      <c r="AL1298" t="s">
        <v>18</v>
      </c>
      <c r="AM1298">
        <v>135</v>
      </c>
      <c r="AN1298">
        <v>110.7</v>
      </c>
      <c r="AO1298" s="24" t="str">
        <f>INDEX('Step 2-12'!$Z:$Z,MATCH('Step 2-12'!$AH1298,'Step 2-12'!$R:$R,0))</f>
        <v>Social Media</v>
      </c>
      <c r="AP1298" s="24" t="str">
        <f>INDEX('Step 2-12'!$V:$V,MATCH('Step 2-12'!$AH1298,'Step 2-12'!$R:$R,0))</f>
        <v>Asia-Pacific</v>
      </c>
      <c r="AQ1298" s="24" t="str">
        <f>INDEX('Step 2-12'!$W:$W,MATCH('Step 2-12'!$AH1298,'Step 2-12'!$R:$R,0))</f>
        <v>Education</v>
      </c>
      <c r="AR1298" s="24" t="str">
        <f>INDEX('Step 2-12'!$X:$X,MATCH('Step 2-12'!$AH1298,'Step 2-12'!$R:$R,0))</f>
        <v>SMBs</v>
      </c>
      <c r="AS1298" s="23" t="str">
        <f>INDEX('Step 2-12'!$AA:$AA,MATCH('Step 2-12'!$AH1298,'Step 2-12'!$R:$R,0))</f>
        <v>Pro</v>
      </c>
      <c r="AT1298" s="23" t="str">
        <f>INDEX('Step 2-12'!$AB:$AB,MATCH('Step 2-12'!$AH1298,'Step 2-12'!$R:$R,0))</f>
        <v>Monthly</v>
      </c>
      <c r="AU1298" s="23" t="str">
        <f>INDEX($J$20:$J$1603,MATCH($AH1298,$B$20:$B$1603,0))</f>
        <v/>
      </c>
    </row>
    <row r="1299" spans="1:47" x14ac:dyDescent="0.25">
      <c r="A1299" t="s">
        <v>1462</v>
      </c>
      <c r="B1299" t="s">
        <v>1450</v>
      </c>
      <c r="C1299" t="s">
        <v>17</v>
      </c>
      <c r="D1299" t="s">
        <v>18</v>
      </c>
      <c r="E1299" s="1">
        <v>45244</v>
      </c>
      <c r="F1299" s="1">
        <v>45267</v>
      </c>
      <c r="G1299" t="s">
        <v>47</v>
      </c>
      <c r="H1299">
        <v>75</v>
      </c>
      <c r="I1299" s="23" t="str">
        <f>IF(AND(E1299&lt;=EOMONTH('Step 1'!$C$7,0),F1299&gt;='Step 1'!$C$7),"Yes","No")</f>
        <v>No</v>
      </c>
      <c r="J1299" s="23" t="str">
        <f>IF(I1299="Yes",IF(COUNTIFS($B$21:$B1299,B1299,$I$21:$I1299,"Yes")=1,"Yes",""),"")</f>
        <v/>
      </c>
      <c r="K1299" s="23" t="str">
        <f>IF(J1299="Yes",IF(COUNTIFS($B:$B,B1299,$F:$F,"&gt;="&amp;'Step 1'!$C$8)&gt;0,"Retained","Churned"),"")</f>
        <v/>
      </c>
      <c r="L1299" s="24">
        <f>_xlfn.MINIFS($E:$E,$B:$B,B1299)</f>
        <v>44872</v>
      </c>
      <c r="M1299" s="24" t="str">
        <f>INDEX($C:$C,MATCH($L1299,$E:$E,0))</f>
        <v>Basic</v>
      </c>
      <c r="N1299" s="24" t="str">
        <f>INDEX($D:$D,MATCH($L1299,$E:$E,0))</f>
        <v>Monthly</v>
      </c>
      <c r="O1299" s="23" t="str">
        <f>INDEX('Step 2-12'!$W:$W,MATCH('Step 2-12'!$B1299,'Step 2-12'!$R:$R,0))</f>
        <v>Tech</v>
      </c>
      <c r="P1299" s="23" t="str">
        <f>INDEX('Step 2-12'!$Z:$Z,MATCH('Step 2-12'!$B1299,'Step 2-12'!$R:$R,0))</f>
        <v>Social Media</v>
      </c>
      <c r="AG1299" t="s">
        <v>3091</v>
      </c>
      <c r="AH1299" t="s">
        <v>1429</v>
      </c>
      <c r="AI1299" t="s">
        <v>1435</v>
      </c>
      <c r="AJ1299" s="1">
        <v>45423</v>
      </c>
      <c r="AK1299" t="s">
        <v>50</v>
      </c>
      <c r="AL1299" t="s">
        <v>18</v>
      </c>
      <c r="AM1299">
        <v>135</v>
      </c>
      <c r="AN1299">
        <v>110.7</v>
      </c>
      <c r="AO1299" s="24" t="str">
        <f>INDEX('Step 2-12'!$Z:$Z,MATCH('Step 2-12'!$AH1299,'Step 2-12'!$R:$R,0))</f>
        <v>Social Media</v>
      </c>
      <c r="AP1299" s="24" t="str">
        <f>INDEX('Step 2-12'!$V:$V,MATCH('Step 2-12'!$AH1299,'Step 2-12'!$R:$R,0))</f>
        <v>Asia-Pacific</v>
      </c>
      <c r="AQ1299" s="24" t="str">
        <f>INDEX('Step 2-12'!$W:$W,MATCH('Step 2-12'!$AH1299,'Step 2-12'!$R:$R,0))</f>
        <v>Education</v>
      </c>
      <c r="AR1299" s="24" t="str">
        <f>INDEX('Step 2-12'!$X:$X,MATCH('Step 2-12'!$AH1299,'Step 2-12'!$R:$R,0))</f>
        <v>SMBs</v>
      </c>
      <c r="AS1299" s="23" t="str">
        <f>INDEX('Step 2-12'!$AA:$AA,MATCH('Step 2-12'!$AH1299,'Step 2-12'!$R:$R,0))</f>
        <v>Pro</v>
      </c>
      <c r="AT1299" s="23" t="str">
        <f>INDEX('Step 2-12'!$AB:$AB,MATCH('Step 2-12'!$AH1299,'Step 2-12'!$R:$R,0))</f>
        <v>Monthly</v>
      </c>
      <c r="AU1299" s="23" t="str">
        <f>INDEX($J$20:$J$1603,MATCH($AH1299,$B$20:$B$1603,0))</f>
        <v/>
      </c>
    </row>
    <row r="1300" spans="1:47" x14ac:dyDescent="0.25">
      <c r="A1300" t="s">
        <v>1463</v>
      </c>
      <c r="B1300" t="s">
        <v>1464</v>
      </c>
      <c r="C1300" t="s">
        <v>17</v>
      </c>
      <c r="D1300" t="s">
        <v>18</v>
      </c>
      <c r="E1300" s="1">
        <v>45429</v>
      </c>
      <c r="F1300" s="1">
        <v>45459</v>
      </c>
      <c r="G1300" t="s">
        <v>19</v>
      </c>
      <c r="H1300">
        <v>75</v>
      </c>
      <c r="I1300" s="23" t="str">
        <f>IF(AND(E1300&lt;=EOMONTH('Step 1'!$C$7,0),F1300&gt;='Step 1'!$C$7),"Yes","No")</f>
        <v>No</v>
      </c>
      <c r="J1300" s="23" t="str">
        <f>IF(I1300="Yes",IF(COUNTIFS($B$21:$B1300,B1300,$I$21:$I1300,"Yes")=1,"Yes",""),"")</f>
        <v/>
      </c>
      <c r="K1300" s="23" t="str">
        <f>IF(J1300="Yes",IF(COUNTIFS($B:$B,B1300,$F:$F,"&gt;="&amp;'Step 1'!$C$8)&gt;0,"Retained","Churned"),"")</f>
        <v/>
      </c>
      <c r="L1300" s="24">
        <f>_xlfn.MINIFS($E:$E,$B:$B,B1300)</f>
        <v>45429</v>
      </c>
      <c r="M1300" s="24" t="str">
        <f>INDEX($C:$C,MATCH($L1300,$E:$E,0))</f>
        <v>Pro</v>
      </c>
      <c r="N1300" s="24" t="str">
        <f>INDEX($D:$D,MATCH($L1300,$E:$E,0))</f>
        <v>Monthly</v>
      </c>
      <c r="O1300" s="23" t="str">
        <f>INDEX('Step 2-12'!$W:$W,MATCH('Step 2-12'!$B1300,'Step 2-12'!$R:$R,0))</f>
        <v>Healthcare</v>
      </c>
      <c r="P1300" s="23" t="str">
        <f>INDEX('Step 2-12'!$Z:$Z,MATCH('Step 2-12'!$B1300,'Step 2-12'!$R:$R,0))</f>
        <v>Email</v>
      </c>
      <c r="AG1300" t="s">
        <v>3092</v>
      </c>
      <c r="AH1300" t="s">
        <v>1429</v>
      </c>
      <c r="AI1300" t="s">
        <v>1436</v>
      </c>
      <c r="AJ1300" s="1">
        <v>45424</v>
      </c>
      <c r="AK1300" t="s">
        <v>50</v>
      </c>
      <c r="AL1300" t="s">
        <v>18</v>
      </c>
      <c r="AM1300">
        <v>135</v>
      </c>
      <c r="AN1300">
        <v>110.7</v>
      </c>
      <c r="AO1300" s="24" t="str">
        <f>INDEX('Step 2-12'!$Z:$Z,MATCH('Step 2-12'!$AH1300,'Step 2-12'!$R:$R,0))</f>
        <v>Social Media</v>
      </c>
      <c r="AP1300" s="24" t="str">
        <f>INDEX('Step 2-12'!$V:$V,MATCH('Step 2-12'!$AH1300,'Step 2-12'!$R:$R,0))</f>
        <v>Asia-Pacific</v>
      </c>
      <c r="AQ1300" s="24" t="str">
        <f>INDEX('Step 2-12'!$W:$W,MATCH('Step 2-12'!$AH1300,'Step 2-12'!$R:$R,0))</f>
        <v>Education</v>
      </c>
      <c r="AR1300" s="24" t="str">
        <f>INDEX('Step 2-12'!$X:$X,MATCH('Step 2-12'!$AH1300,'Step 2-12'!$R:$R,0))</f>
        <v>SMBs</v>
      </c>
      <c r="AS1300" s="23" t="str">
        <f>INDEX('Step 2-12'!$AA:$AA,MATCH('Step 2-12'!$AH1300,'Step 2-12'!$R:$R,0))</f>
        <v>Pro</v>
      </c>
      <c r="AT1300" s="23" t="str">
        <f>INDEX('Step 2-12'!$AB:$AB,MATCH('Step 2-12'!$AH1300,'Step 2-12'!$R:$R,0))</f>
        <v>Monthly</v>
      </c>
      <c r="AU1300" s="23" t="str">
        <f>INDEX($J$20:$J$1603,MATCH($AH1300,$B$20:$B$1603,0))</f>
        <v/>
      </c>
    </row>
    <row r="1301" spans="1:47" x14ac:dyDescent="0.25">
      <c r="A1301" t="s">
        <v>1465</v>
      </c>
      <c r="B1301" t="s">
        <v>1464</v>
      </c>
      <c r="C1301" t="s">
        <v>17</v>
      </c>
      <c r="D1301" t="s">
        <v>18</v>
      </c>
      <c r="E1301" s="1">
        <v>45460</v>
      </c>
      <c r="F1301" s="1">
        <v>45490</v>
      </c>
      <c r="G1301" t="s">
        <v>19</v>
      </c>
      <c r="H1301">
        <v>75</v>
      </c>
      <c r="I1301" s="23" t="str">
        <f>IF(AND(E1301&lt;=EOMONTH('Step 1'!$C$7,0),F1301&gt;='Step 1'!$C$7),"Yes","No")</f>
        <v>No</v>
      </c>
      <c r="J1301" s="23" t="str">
        <f>IF(I1301="Yes",IF(COUNTIFS($B$21:$B1301,B1301,$I$21:$I1301,"Yes")=1,"Yes",""),"")</f>
        <v/>
      </c>
      <c r="K1301" s="23" t="str">
        <f>IF(J1301="Yes",IF(COUNTIFS($B:$B,B1301,$F:$F,"&gt;="&amp;'Step 1'!$C$8)&gt;0,"Retained","Churned"),"")</f>
        <v/>
      </c>
      <c r="L1301" s="24">
        <f>_xlfn.MINIFS($E:$E,$B:$B,B1301)</f>
        <v>45429</v>
      </c>
      <c r="M1301" s="24" t="str">
        <f>INDEX($C:$C,MATCH($L1301,$E:$E,0))</f>
        <v>Pro</v>
      </c>
      <c r="N1301" s="24" t="str">
        <f>INDEX($D:$D,MATCH($L1301,$E:$E,0))</f>
        <v>Monthly</v>
      </c>
      <c r="O1301" s="23" t="str">
        <f>INDEX('Step 2-12'!$W:$W,MATCH('Step 2-12'!$B1301,'Step 2-12'!$R:$R,0))</f>
        <v>Healthcare</v>
      </c>
      <c r="P1301" s="23" t="str">
        <f>INDEX('Step 2-12'!$Z:$Z,MATCH('Step 2-12'!$B1301,'Step 2-12'!$R:$R,0))</f>
        <v>Email</v>
      </c>
      <c r="AG1301" t="s">
        <v>3093</v>
      </c>
      <c r="AH1301" t="s">
        <v>1429</v>
      </c>
      <c r="AI1301" t="s">
        <v>1437</v>
      </c>
      <c r="AJ1301" s="1">
        <v>45455</v>
      </c>
      <c r="AK1301" t="s">
        <v>50</v>
      </c>
      <c r="AL1301" t="s">
        <v>18</v>
      </c>
      <c r="AM1301">
        <v>135</v>
      </c>
      <c r="AN1301">
        <v>110.7</v>
      </c>
      <c r="AO1301" s="24" t="str">
        <f>INDEX('Step 2-12'!$Z:$Z,MATCH('Step 2-12'!$AH1301,'Step 2-12'!$R:$R,0))</f>
        <v>Social Media</v>
      </c>
      <c r="AP1301" s="24" t="str">
        <f>INDEX('Step 2-12'!$V:$V,MATCH('Step 2-12'!$AH1301,'Step 2-12'!$R:$R,0))</f>
        <v>Asia-Pacific</v>
      </c>
      <c r="AQ1301" s="24" t="str">
        <f>INDEX('Step 2-12'!$W:$W,MATCH('Step 2-12'!$AH1301,'Step 2-12'!$R:$R,0))</f>
        <v>Education</v>
      </c>
      <c r="AR1301" s="24" t="str">
        <f>INDEX('Step 2-12'!$X:$X,MATCH('Step 2-12'!$AH1301,'Step 2-12'!$R:$R,0))</f>
        <v>SMBs</v>
      </c>
      <c r="AS1301" s="23" t="str">
        <f>INDEX('Step 2-12'!$AA:$AA,MATCH('Step 2-12'!$AH1301,'Step 2-12'!$R:$R,0))</f>
        <v>Pro</v>
      </c>
      <c r="AT1301" s="23" t="str">
        <f>INDEX('Step 2-12'!$AB:$AB,MATCH('Step 2-12'!$AH1301,'Step 2-12'!$R:$R,0))</f>
        <v>Monthly</v>
      </c>
      <c r="AU1301" s="23" t="str">
        <f>INDEX($J$20:$J$1603,MATCH($AH1301,$B$20:$B$1603,0))</f>
        <v/>
      </c>
    </row>
    <row r="1302" spans="1:47" x14ac:dyDescent="0.25">
      <c r="A1302" t="s">
        <v>1466</v>
      </c>
      <c r="B1302" t="s">
        <v>1464</v>
      </c>
      <c r="C1302" t="s">
        <v>17</v>
      </c>
      <c r="D1302" t="s">
        <v>18</v>
      </c>
      <c r="E1302" s="1">
        <v>45491</v>
      </c>
      <c r="F1302" s="1">
        <v>45500</v>
      </c>
      <c r="G1302" t="s">
        <v>47</v>
      </c>
      <c r="H1302">
        <v>75</v>
      </c>
      <c r="I1302" s="23" t="str">
        <f>IF(AND(E1302&lt;=EOMONTH('Step 1'!$C$7,0),F1302&gt;='Step 1'!$C$7),"Yes","No")</f>
        <v>No</v>
      </c>
      <c r="J1302" s="23" t="str">
        <f>IF(I1302="Yes",IF(COUNTIFS($B$21:$B1302,B1302,$I$21:$I1302,"Yes")=1,"Yes",""),"")</f>
        <v/>
      </c>
      <c r="K1302" s="23" t="str">
        <f>IF(J1302="Yes",IF(COUNTIFS($B:$B,B1302,$F:$F,"&gt;="&amp;'Step 1'!$C$8)&gt;0,"Retained","Churned"),"")</f>
        <v/>
      </c>
      <c r="L1302" s="24">
        <f>_xlfn.MINIFS($E:$E,$B:$B,B1302)</f>
        <v>45429</v>
      </c>
      <c r="M1302" s="24" t="str">
        <f>INDEX($C:$C,MATCH($L1302,$E:$E,0))</f>
        <v>Pro</v>
      </c>
      <c r="N1302" s="24" t="str">
        <f>INDEX($D:$D,MATCH($L1302,$E:$E,0))</f>
        <v>Monthly</v>
      </c>
      <c r="O1302" s="23" t="str">
        <f>INDEX('Step 2-12'!$W:$W,MATCH('Step 2-12'!$B1302,'Step 2-12'!$R:$R,0))</f>
        <v>Healthcare</v>
      </c>
      <c r="P1302" s="23" t="str">
        <f>INDEX('Step 2-12'!$Z:$Z,MATCH('Step 2-12'!$B1302,'Step 2-12'!$R:$R,0))</f>
        <v>Email</v>
      </c>
      <c r="AG1302" t="s">
        <v>3094</v>
      </c>
      <c r="AH1302" t="s">
        <v>1429</v>
      </c>
      <c r="AI1302" t="s">
        <v>1437</v>
      </c>
      <c r="AJ1302" s="1">
        <v>45485</v>
      </c>
      <c r="AK1302" t="s">
        <v>50</v>
      </c>
      <c r="AL1302" t="s">
        <v>18</v>
      </c>
      <c r="AM1302">
        <v>135</v>
      </c>
      <c r="AN1302">
        <v>110.7</v>
      </c>
      <c r="AO1302" s="24" t="str">
        <f>INDEX('Step 2-12'!$Z:$Z,MATCH('Step 2-12'!$AH1302,'Step 2-12'!$R:$R,0))</f>
        <v>Social Media</v>
      </c>
      <c r="AP1302" s="24" t="str">
        <f>INDEX('Step 2-12'!$V:$V,MATCH('Step 2-12'!$AH1302,'Step 2-12'!$R:$R,0))</f>
        <v>Asia-Pacific</v>
      </c>
      <c r="AQ1302" s="24" t="str">
        <f>INDEX('Step 2-12'!$W:$W,MATCH('Step 2-12'!$AH1302,'Step 2-12'!$R:$R,0))</f>
        <v>Education</v>
      </c>
      <c r="AR1302" s="24" t="str">
        <f>INDEX('Step 2-12'!$X:$X,MATCH('Step 2-12'!$AH1302,'Step 2-12'!$R:$R,0))</f>
        <v>SMBs</v>
      </c>
      <c r="AS1302" s="23" t="str">
        <f>INDEX('Step 2-12'!$AA:$AA,MATCH('Step 2-12'!$AH1302,'Step 2-12'!$R:$R,0))</f>
        <v>Pro</v>
      </c>
      <c r="AT1302" s="23" t="str">
        <f>INDEX('Step 2-12'!$AB:$AB,MATCH('Step 2-12'!$AH1302,'Step 2-12'!$R:$R,0))</f>
        <v>Monthly</v>
      </c>
      <c r="AU1302" s="23" t="str">
        <f>INDEX($J$20:$J$1603,MATCH($AH1302,$B$20:$B$1603,0))</f>
        <v/>
      </c>
    </row>
    <row r="1303" spans="1:47" x14ac:dyDescent="0.25">
      <c r="A1303" t="s">
        <v>1467</v>
      </c>
      <c r="B1303" t="s">
        <v>1468</v>
      </c>
      <c r="C1303" t="s">
        <v>17</v>
      </c>
      <c r="D1303" t="s">
        <v>18</v>
      </c>
      <c r="E1303" s="1">
        <v>45449</v>
      </c>
      <c r="F1303" s="1">
        <v>45479</v>
      </c>
      <c r="G1303" t="s">
        <v>19</v>
      </c>
      <c r="H1303">
        <v>75</v>
      </c>
      <c r="I1303" s="23" t="str">
        <f>IF(AND(E1303&lt;=EOMONTH('Step 1'!$C$7,0),F1303&gt;='Step 1'!$C$7),"Yes","No")</f>
        <v>No</v>
      </c>
      <c r="J1303" s="23" t="str">
        <f>IF(I1303="Yes",IF(COUNTIFS($B$21:$B1303,B1303,$I$21:$I1303,"Yes")=1,"Yes",""),"")</f>
        <v/>
      </c>
      <c r="K1303" s="23" t="str">
        <f>IF(J1303="Yes",IF(COUNTIFS($B:$B,B1303,$F:$F,"&gt;="&amp;'Step 1'!$C$8)&gt;0,"Retained","Churned"),"")</f>
        <v/>
      </c>
      <c r="L1303" s="24">
        <f>_xlfn.MINIFS($E:$E,$B:$B,B1303)</f>
        <v>45449</v>
      </c>
      <c r="M1303" s="24" t="str">
        <f>INDEX($C:$C,MATCH($L1303,$E:$E,0))</f>
        <v>Pro</v>
      </c>
      <c r="N1303" s="24" t="str">
        <f>INDEX($D:$D,MATCH($L1303,$E:$E,0))</f>
        <v>Monthly</v>
      </c>
      <c r="O1303" s="23" t="str">
        <f>INDEX('Step 2-12'!$W:$W,MATCH('Step 2-12'!$B1303,'Step 2-12'!$R:$R,0))</f>
        <v>Tech</v>
      </c>
      <c r="P1303" s="23" t="str">
        <f>INDEX('Step 2-12'!$Z:$Z,MATCH('Step 2-12'!$B1303,'Step 2-12'!$R:$R,0))</f>
        <v>Email</v>
      </c>
      <c r="AG1303" t="s">
        <v>3095</v>
      </c>
      <c r="AH1303" t="s">
        <v>1429</v>
      </c>
      <c r="AI1303" t="s">
        <v>1438</v>
      </c>
      <c r="AJ1303" s="1">
        <v>45486</v>
      </c>
      <c r="AK1303" t="s">
        <v>50</v>
      </c>
      <c r="AL1303" t="s">
        <v>18</v>
      </c>
      <c r="AM1303">
        <v>135</v>
      </c>
      <c r="AN1303">
        <v>110.7</v>
      </c>
      <c r="AO1303" s="24" t="str">
        <f>INDEX('Step 2-12'!$Z:$Z,MATCH('Step 2-12'!$AH1303,'Step 2-12'!$R:$R,0))</f>
        <v>Social Media</v>
      </c>
      <c r="AP1303" s="24" t="str">
        <f>INDEX('Step 2-12'!$V:$V,MATCH('Step 2-12'!$AH1303,'Step 2-12'!$R:$R,0))</f>
        <v>Asia-Pacific</v>
      </c>
      <c r="AQ1303" s="24" t="str">
        <f>INDEX('Step 2-12'!$W:$W,MATCH('Step 2-12'!$AH1303,'Step 2-12'!$R:$R,0))</f>
        <v>Education</v>
      </c>
      <c r="AR1303" s="24" t="str">
        <f>INDEX('Step 2-12'!$X:$X,MATCH('Step 2-12'!$AH1303,'Step 2-12'!$R:$R,0))</f>
        <v>SMBs</v>
      </c>
      <c r="AS1303" s="23" t="str">
        <f>INDEX('Step 2-12'!$AA:$AA,MATCH('Step 2-12'!$AH1303,'Step 2-12'!$R:$R,0))</f>
        <v>Pro</v>
      </c>
      <c r="AT1303" s="23" t="str">
        <f>INDEX('Step 2-12'!$AB:$AB,MATCH('Step 2-12'!$AH1303,'Step 2-12'!$R:$R,0))</f>
        <v>Monthly</v>
      </c>
      <c r="AU1303" s="23" t="str">
        <f>INDEX($J$20:$J$1603,MATCH($AH1303,$B$20:$B$1603,0))</f>
        <v/>
      </c>
    </row>
    <row r="1304" spans="1:47" x14ac:dyDescent="0.25">
      <c r="A1304" t="s">
        <v>1469</v>
      </c>
      <c r="B1304" t="s">
        <v>1468</v>
      </c>
      <c r="C1304" t="s">
        <v>17</v>
      </c>
      <c r="D1304" t="s">
        <v>18</v>
      </c>
      <c r="E1304" s="1">
        <v>45480</v>
      </c>
      <c r="F1304" s="1">
        <v>45510</v>
      </c>
      <c r="G1304" t="s">
        <v>19</v>
      </c>
      <c r="H1304">
        <v>75</v>
      </c>
      <c r="I1304" s="23" t="str">
        <f>IF(AND(E1304&lt;=EOMONTH('Step 1'!$C$7,0),F1304&gt;='Step 1'!$C$7),"Yes","No")</f>
        <v>No</v>
      </c>
      <c r="J1304" s="23" t="str">
        <f>IF(I1304="Yes",IF(COUNTIFS($B$21:$B1304,B1304,$I$21:$I1304,"Yes")=1,"Yes",""),"")</f>
        <v/>
      </c>
      <c r="K1304" s="23" t="str">
        <f>IF(J1304="Yes",IF(COUNTIFS($B:$B,B1304,$F:$F,"&gt;="&amp;'Step 1'!$C$8)&gt;0,"Retained","Churned"),"")</f>
        <v/>
      </c>
      <c r="L1304" s="24">
        <f>_xlfn.MINIFS($E:$E,$B:$B,B1304)</f>
        <v>45449</v>
      </c>
      <c r="M1304" s="24" t="str">
        <f>INDEX($C:$C,MATCH($L1304,$E:$E,0))</f>
        <v>Pro</v>
      </c>
      <c r="N1304" s="24" t="str">
        <f>INDEX($D:$D,MATCH($L1304,$E:$E,0))</f>
        <v>Monthly</v>
      </c>
      <c r="O1304" s="23" t="str">
        <f>INDEX('Step 2-12'!$W:$W,MATCH('Step 2-12'!$B1304,'Step 2-12'!$R:$R,0))</f>
        <v>Tech</v>
      </c>
      <c r="P1304" s="23" t="str">
        <f>INDEX('Step 2-12'!$Z:$Z,MATCH('Step 2-12'!$B1304,'Step 2-12'!$R:$R,0))</f>
        <v>Email</v>
      </c>
      <c r="AG1304" t="s">
        <v>3096</v>
      </c>
      <c r="AH1304" t="s">
        <v>1429</v>
      </c>
      <c r="AI1304" t="s">
        <v>1439</v>
      </c>
      <c r="AJ1304" s="1">
        <v>45517</v>
      </c>
      <c r="AK1304" t="s">
        <v>50</v>
      </c>
      <c r="AL1304" t="s">
        <v>18</v>
      </c>
      <c r="AM1304">
        <v>135</v>
      </c>
      <c r="AN1304">
        <v>110.7</v>
      </c>
      <c r="AO1304" s="24" t="str">
        <f>INDEX('Step 2-12'!$Z:$Z,MATCH('Step 2-12'!$AH1304,'Step 2-12'!$R:$R,0))</f>
        <v>Social Media</v>
      </c>
      <c r="AP1304" s="24" t="str">
        <f>INDEX('Step 2-12'!$V:$V,MATCH('Step 2-12'!$AH1304,'Step 2-12'!$R:$R,0))</f>
        <v>Asia-Pacific</v>
      </c>
      <c r="AQ1304" s="24" t="str">
        <f>INDEX('Step 2-12'!$W:$W,MATCH('Step 2-12'!$AH1304,'Step 2-12'!$R:$R,0))</f>
        <v>Education</v>
      </c>
      <c r="AR1304" s="24" t="str">
        <f>INDEX('Step 2-12'!$X:$X,MATCH('Step 2-12'!$AH1304,'Step 2-12'!$R:$R,0))</f>
        <v>SMBs</v>
      </c>
      <c r="AS1304" s="23" t="str">
        <f>INDEX('Step 2-12'!$AA:$AA,MATCH('Step 2-12'!$AH1304,'Step 2-12'!$R:$R,0))</f>
        <v>Pro</v>
      </c>
      <c r="AT1304" s="23" t="str">
        <f>INDEX('Step 2-12'!$AB:$AB,MATCH('Step 2-12'!$AH1304,'Step 2-12'!$R:$R,0))</f>
        <v>Monthly</v>
      </c>
      <c r="AU1304" s="23" t="str">
        <f>INDEX($J$20:$J$1603,MATCH($AH1304,$B$20:$B$1603,0))</f>
        <v/>
      </c>
    </row>
    <row r="1305" spans="1:47" x14ac:dyDescent="0.25">
      <c r="A1305" t="s">
        <v>1470</v>
      </c>
      <c r="B1305" t="s">
        <v>1468</v>
      </c>
      <c r="C1305" t="s">
        <v>17</v>
      </c>
      <c r="D1305" t="s">
        <v>18</v>
      </c>
      <c r="E1305" s="1">
        <v>45511</v>
      </c>
      <c r="F1305" s="1">
        <v>45541</v>
      </c>
      <c r="G1305" t="s">
        <v>19</v>
      </c>
      <c r="H1305">
        <v>75</v>
      </c>
      <c r="I1305" s="23" t="str">
        <f>IF(AND(E1305&lt;=EOMONTH('Step 1'!$C$7,0),F1305&gt;='Step 1'!$C$7),"Yes","No")</f>
        <v>No</v>
      </c>
      <c r="J1305" s="23" t="str">
        <f>IF(I1305="Yes",IF(COUNTIFS($B$21:$B1305,B1305,$I$21:$I1305,"Yes")=1,"Yes",""),"")</f>
        <v/>
      </c>
      <c r="K1305" s="23" t="str">
        <f>IF(J1305="Yes",IF(COUNTIFS($B:$B,B1305,$F:$F,"&gt;="&amp;'Step 1'!$C$8)&gt;0,"Retained","Churned"),"")</f>
        <v/>
      </c>
      <c r="L1305" s="24">
        <f>_xlfn.MINIFS($E:$E,$B:$B,B1305)</f>
        <v>45449</v>
      </c>
      <c r="M1305" s="24" t="str">
        <f>INDEX($C:$C,MATCH($L1305,$E:$E,0))</f>
        <v>Pro</v>
      </c>
      <c r="N1305" s="24" t="str">
        <f>INDEX($D:$D,MATCH($L1305,$E:$E,0))</f>
        <v>Monthly</v>
      </c>
      <c r="O1305" s="23" t="str">
        <f>INDEX('Step 2-12'!$W:$W,MATCH('Step 2-12'!$B1305,'Step 2-12'!$R:$R,0))</f>
        <v>Tech</v>
      </c>
      <c r="P1305" s="23" t="str">
        <f>INDEX('Step 2-12'!$Z:$Z,MATCH('Step 2-12'!$B1305,'Step 2-12'!$R:$R,0))</f>
        <v>Email</v>
      </c>
      <c r="AG1305" t="s">
        <v>3097</v>
      </c>
      <c r="AH1305" t="s">
        <v>1429</v>
      </c>
      <c r="AI1305" t="s">
        <v>1440</v>
      </c>
      <c r="AJ1305" s="1">
        <v>45548</v>
      </c>
      <c r="AK1305" t="s">
        <v>50</v>
      </c>
      <c r="AL1305" t="s">
        <v>18</v>
      </c>
      <c r="AM1305">
        <v>135</v>
      </c>
      <c r="AN1305">
        <v>110.7</v>
      </c>
      <c r="AO1305" s="24" t="str">
        <f>INDEX('Step 2-12'!$Z:$Z,MATCH('Step 2-12'!$AH1305,'Step 2-12'!$R:$R,0))</f>
        <v>Social Media</v>
      </c>
      <c r="AP1305" s="24" t="str">
        <f>INDEX('Step 2-12'!$V:$V,MATCH('Step 2-12'!$AH1305,'Step 2-12'!$R:$R,0))</f>
        <v>Asia-Pacific</v>
      </c>
      <c r="AQ1305" s="24" t="str">
        <f>INDEX('Step 2-12'!$W:$W,MATCH('Step 2-12'!$AH1305,'Step 2-12'!$R:$R,0))</f>
        <v>Education</v>
      </c>
      <c r="AR1305" s="24" t="str">
        <f>INDEX('Step 2-12'!$X:$X,MATCH('Step 2-12'!$AH1305,'Step 2-12'!$R:$R,0))</f>
        <v>SMBs</v>
      </c>
      <c r="AS1305" s="23" t="str">
        <f>INDEX('Step 2-12'!$AA:$AA,MATCH('Step 2-12'!$AH1305,'Step 2-12'!$R:$R,0))</f>
        <v>Pro</v>
      </c>
      <c r="AT1305" s="23" t="str">
        <f>INDEX('Step 2-12'!$AB:$AB,MATCH('Step 2-12'!$AH1305,'Step 2-12'!$R:$R,0))</f>
        <v>Monthly</v>
      </c>
      <c r="AU1305" s="23" t="str">
        <f>INDEX($J$20:$J$1603,MATCH($AH1305,$B$20:$B$1603,0))</f>
        <v/>
      </c>
    </row>
    <row r="1306" spans="1:47" x14ac:dyDescent="0.25">
      <c r="A1306" t="s">
        <v>1471</v>
      </c>
      <c r="B1306" t="s">
        <v>1468</v>
      </c>
      <c r="C1306" t="s">
        <v>17</v>
      </c>
      <c r="D1306" t="s">
        <v>18</v>
      </c>
      <c r="E1306" s="1">
        <v>45542</v>
      </c>
      <c r="F1306" s="1">
        <v>45572</v>
      </c>
      <c r="G1306" t="s">
        <v>19</v>
      </c>
      <c r="H1306">
        <v>75</v>
      </c>
      <c r="I1306" s="23" t="str">
        <f>IF(AND(E1306&lt;=EOMONTH('Step 1'!$C$7,0),F1306&gt;='Step 1'!$C$7),"Yes","No")</f>
        <v>No</v>
      </c>
      <c r="J1306" s="23" t="str">
        <f>IF(I1306="Yes",IF(COUNTIFS($B$21:$B1306,B1306,$I$21:$I1306,"Yes")=1,"Yes",""),"")</f>
        <v/>
      </c>
      <c r="K1306" s="23" t="str">
        <f>IF(J1306="Yes",IF(COUNTIFS($B:$B,B1306,$F:$F,"&gt;="&amp;'Step 1'!$C$8)&gt;0,"Retained","Churned"),"")</f>
        <v/>
      </c>
      <c r="L1306" s="24">
        <f>_xlfn.MINIFS($E:$E,$B:$B,B1306)</f>
        <v>45449</v>
      </c>
      <c r="M1306" s="24" t="str">
        <f>INDEX($C:$C,MATCH($L1306,$E:$E,0))</f>
        <v>Pro</v>
      </c>
      <c r="N1306" s="24" t="str">
        <f>INDEX($D:$D,MATCH($L1306,$E:$E,0))</f>
        <v>Monthly</v>
      </c>
      <c r="O1306" s="23" t="str">
        <f>INDEX('Step 2-12'!$W:$W,MATCH('Step 2-12'!$B1306,'Step 2-12'!$R:$R,0))</f>
        <v>Tech</v>
      </c>
      <c r="P1306" s="23" t="str">
        <f>INDEX('Step 2-12'!$Z:$Z,MATCH('Step 2-12'!$B1306,'Step 2-12'!$R:$R,0))</f>
        <v>Email</v>
      </c>
      <c r="AG1306" t="s">
        <v>3098</v>
      </c>
      <c r="AH1306" t="s">
        <v>1429</v>
      </c>
      <c r="AI1306" t="s">
        <v>1440</v>
      </c>
      <c r="AJ1306" s="1">
        <v>45578</v>
      </c>
      <c r="AK1306" t="s">
        <v>50</v>
      </c>
      <c r="AL1306" t="s">
        <v>18</v>
      </c>
      <c r="AM1306">
        <v>135</v>
      </c>
      <c r="AN1306">
        <v>110.7</v>
      </c>
      <c r="AO1306" s="24" t="str">
        <f>INDEX('Step 2-12'!$Z:$Z,MATCH('Step 2-12'!$AH1306,'Step 2-12'!$R:$R,0))</f>
        <v>Social Media</v>
      </c>
      <c r="AP1306" s="24" t="str">
        <f>INDEX('Step 2-12'!$V:$V,MATCH('Step 2-12'!$AH1306,'Step 2-12'!$R:$R,0))</f>
        <v>Asia-Pacific</v>
      </c>
      <c r="AQ1306" s="24" t="str">
        <f>INDEX('Step 2-12'!$W:$W,MATCH('Step 2-12'!$AH1306,'Step 2-12'!$R:$R,0))</f>
        <v>Education</v>
      </c>
      <c r="AR1306" s="24" t="str">
        <f>INDEX('Step 2-12'!$X:$X,MATCH('Step 2-12'!$AH1306,'Step 2-12'!$R:$R,0))</f>
        <v>SMBs</v>
      </c>
      <c r="AS1306" s="23" t="str">
        <f>INDEX('Step 2-12'!$AA:$AA,MATCH('Step 2-12'!$AH1306,'Step 2-12'!$R:$R,0))</f>
        <v>Pro</v>
      </c>
      <c r="AT1306" s="23" t="str">
        <f>INDEX('Step 2-12'!$AB:$AB,MATCH('Step 2-12'!$AH1306,'Step 2-12'!$R:$R,0))</f>
        <v>Monthly</v>
      </c>
      <c r="AU1306" s="23" t="str">
        <f>INDEX($J$20:$J$1603,MATCH($AH1306,$B$20:$B$1603,0))</f>
        <v/>
      </c>
    </row>
    <row r="1307" spans="1:47" x14ac:dyDescent="0.25">
      <c r="A1307" t="s">
        <v>1472</v>
      </c>
      <c r="B1307" t="s">
        <v>1468</v>
      </c>
      <c r="C1307" t="s">
        <v>17</v>
      </c>
      <c r="D1307" t="s">
        <v>18</v>
      </c>
      <c r="E1307" s="1">
        <v>45573</v>
      </c>
      <c r="F1307" s="1">
        <v>45603</v>
      </c>
      <c r="G1307" t="s">
        <v>73</v>
      </c>
      <c r="H1307">
        <v>75</v>
      </c>
      <c r="I1307" s="23" t="str">
        <f>IF(AND(E1307&lt;=EOMONTH('Step 1'!$C$7,0),F1307&gt;='Step 1'!$C$7),"Yes","No")</f>
        <v>No</v>
      </c>
      <c r="J1307" s="23" t="str">
        <f>IF(I1307="Yes",IF(COUNTIFS($B$21:$B1307,B1307,$I$21:$I1307,"Yes")=1,"Yes",""),"")</f>
        <v/>
      </c>
      <c r="K1307" s="23" t="str">
        <f>IF(J1307="Yes",IF(COUNTIFS($B:$B,B1307,$F:$F,"&gt;="&amp;'Step 1'!$C$8)&gt;0,"Retained","Churned"),"")</f>
        <v/>
      </c>
      <c r="L1307" s="24">
        <f>_xlfn.MINIFS($E:$E,$B:$B,B1307)</f>
        <v>45449</v>
      </c>
      <c r="M1307" s="24" t="str">
        <f>INDEX($C:$C,MATCH($L1307,$E:$E,0))</f>
        <v>Pro</v>
      </c>
      <c r="N1307" s="24" t="str">
        <f>INDEX($D:$D,MATCH($L1307,$E:$E,0))</f>
        <v>Monthly</v>
      </c>
      <c r="O1307" s="23" t="str">
        <f>INDEX('Step 2-12'!$W:$W,MATCH('Step 2-12'!$B1307,'Step 2-12'!$R:$R,0))</f>
        <v>Tech</v>
      </c>
      <c r="P1307" s="23" t="str">
        <f>INDEX('Step 2-12'!$Z:$Z,MATCH('Step 2-12'!$B1307,'Step 2-12'!$R:$R,0))</f>
        <v>Email</v>
      </c>
      <c r="AG1307" t="s">
        <v>3099</v>
      </c>
      <c r="AH1307" t="s">
        <v>1429</v>
      </c>
      <c r="AI1307" t="s">
        <v>1441</v>
      </c>
      <c r="AJ1307" s="1">
        <v>45579</v>
      </c>
      <c r="AK1307" t="s">
        <v>50</v>
      </c>
      <c r="AL1307" t="s">
        <v>18</v>
      </c>
      <c r="AM1307">
        <v>135</v>
      </c>
      <c r="AN1307">
        <v>110.7</v>
      </c>
      <c r="AO1307" s="24" t="str">
        <f>INDEX('Step 2-12'!$Z:$Z,MATCH('Step 2-12'!$AH1307,'Step 2-12'!$R:$R,0))</f>
        <v>Social Media</v>
      </c>
      <c r="AP1307" s="24" t="str">
        <f>INDEX('Step 2-12'!$V:$V,MATCH('Step 2-12'!$AH1307,'Step 2-12'!$R:$R,0))</f>
        <v>Asia-Pacific</v>
      </c>
      <c r="AQ1307" s="24" t="str">
        <f>INDEX('Step 2-12'!$W:$W,MATCH('Step 2-12'!$AH1307,'Step 2-12'!$R:$R,0))</f>
        <v>Education</v>
      </c>
      <c r="AR1307" s="24" t="str">
        <f>INDEX('Step 2-12'!$X:$X,MATCH('Step 2-12'!$AH1307,'Step 2-12'!$R:$R,0))</f>
        <v>SMBs</v>
      </c>
      <c r="AS1307" s="23" t="str">
        <f>INDEX('Step 2-12'!$AA:$AA,MATCH('Step 2-12'!$AH1307,'Step 2-12'!$R:$R,0))</f>
        <v>Pro</v>
      </c>
      <c r="AT1307" s="23" t="str">
        <f>INDEX('Step 2-12'!$AB:$AB,MATCH('Step 2-12'!$AH1307,'Step 2-12'!$R:$R,0))</f>
        <v>Monthly</v>
      </c>
      <c r="AU1307" s="23" t="str">
        <f>INDEX($J$20:$J$1603,MATCH($AH1307,$B$20:$B$1603,0))</f>
        <v/>
      </c>
    </row>
    <row r="1308" spans="1:47" x14ac:dyDescent="0.25">
      <c r="A1308" t="s">
        <v>1473</v>
      </c>
      <c r="B1308" t="s">
        <v>1468</v>
      </c>
      <c r="C1308" t="s">
        <v>50</v>
      </c>
      <c r="D1308" t="s">
        <v>18</v>
      </c>
      <c r="E1308" s="1">
        <v>45604</v>
      </c>
      <c r="F1308" s="1">
        <v>45634</v>
      </c>
      <c r="G1308" t="s">
        <v>19</v>
      </c>
      <c r="H1308">
        <v>135</v>
      </c>
      <c r="I1308" s="23" t="str">
        <f>IF(AND(E1308&lt;=EOMONTH('Step 1'!$C$7,0),F1308&gt;='Step 1'!$C$7),"Yes","No")</f>
        <v>No</v>
      </c>
      <c r="J1308" s="23" t="str">
        <f>IF(I1308="Yes",IF(COUNTIFS($B$21:$B1308,B1308,$I$21:$I1308,"Yes")=1,"Yes",""),"")</f>
        <v/>
      </c>
      <c r="K1308" s="23" t="str">
        <f>IF(J1308="Yes",IF(COUNTIFS($B:$B,B1308,$F:$F,"&gt;="&amp;'Step 1'!$C$8)&gt;0,"Retained","Churned"),"")</f>
        <v/>
      </c>
      <c r="L1308" s="24">
        <f>_xlfn.MINIFS($E:$E,$B:$B,B1308)</f>
        <v>45449</v>
      </c>
      <c r="M1308" s="24" t="str">
        <f>INDEX($C:$C,MATCH($L1308,$E:$E,0))</f>
        <v>Pro</v>
      </c>
      <c r="N1308" s="24" t="str">
        <f>INDEX($D:$D,MATCH($L1308,$E:$E,0))</f>
        <v>Monthly</v>
      </c>
      <c r="O1308" s="23" t="str">
        <f>INDEX('Step 2-12'!$W:$W,MATCH('Step 2-12'!$B1308,'Step 2-12'!$R:$R,0))</f>
        <v>Tech</v>
      </c>
      <c r="P1308" s="23" t="str">
        <f>INDEX('Step 2-12'!$Z:$Z,MATCH('Step 2-12'!$B1308,'Step 2-12'!$R:$R,0))</f>
        <v>Email</v>
      </c>
      <c r="AG1308" t="s">
        <v>3100</v>
      </c>
      <c r="AH1308" t="s">
        <v>1429</v>
      </c>
      <c r="AI1308" t="s">
        <v>1442</v>
      </c>
      <c r="AJ1308" s="1">
        <v>45610</v>
      </c>
      <c r="AK1308" t="s">
        <v>50</v>
      </c>
      <c r="AL1308" t="s">
        <v>18</v>
      </c>
      <c r="AM1308">
        <v>135</v>
      </c>
      <c r="AN1308">
        <v>110.7</v>
      </c>
      <c r="AO1308" s="24" t="str">
        <f>INDEX('Step 2-12'!$Z:$Z,MATCH('Step 2-12'!$AH1308,'Step 2-12'!$R:$R,0))</f>
        <v>Social Media</v>
      </c>
      <c r="AP1308" s="24" t="str">
        <f>INDEX('Step 2-12'!$V:$V,MATCH('Step 2-12'!$AH1308,'Step 2-12'!$R:$R,0))</f>
        <v>Asia-Pacific</v>
      </c>
      <c r="AQ1308" s="24" t="str">
        <f>INDEX('Step 2-12'!$W:$W,MATCH('Step 2-12'!$AH1308,'Step 2-12'!$R:$R,0))</f>
        <v>Education</v>
      </c>
      <c r="AR1308" s="24" t="str">
        <f>INDEX('Step 2-12'!$X:$X,MATCH('Step 2-12'!$AH1308,'Step 2-12'!$R:$R,0))</f>
        <v>SMBs</v>
      </c>
      <c r="AS1308" s="23" t="str">
        <f>INDEX('Step 2-12'!$AA:$AA,MATCH('Step 2-12'!$AH1308,'Step 2-12'!$R:$R,0))</f>
        <v>Pro</v>
      </c>
      <c r="AT1308" s="23" t="str">
        <f>INDEX('Step 2-12'!$AB:$AB,MATCH('Step 2-12'!$AH1308,'Step 2-12'!$R:$R,0))</f>
        <v>Monthly</v>
      </c>
      <c r="AU1308" s="23" t="str">
        <f>INDEX($J$20:$J$1603,MATCH($AH1308,$B$20:$B$1603,0))</f>
        <v/>
      </c>
    </row>
    <row r="1309" spans="1:47" x14ac:dyDescent="0.25">
      <c r="A1309" t="s">
        <v>1474</v>
      </c>
      <c r="B1309" t="s">
        <v>1468</v>
      </c>
      <c r="C1309" t="s">
        <v>50</v>
      </c>
      <c r="D1309" t="s">
        <v>18</v>
      </c>
      <c r="E1309" s="1">
        <v>45635</v>
      </c>
      <c r="F1309" s="1">
        <v>45658</v>
      </c>
      <c r="G1309" t="s">
        <v>19</v>
      </c>
      <c r="H1309">
        <v>135</v>
      </c>
      <c r="I1309" s="23" t="str">
        <f>IF(AND(E1309&lt;=EOMONTH('Step 1'!$C$7,0),F1309&gt;='Step 1'!$C$7),"Yes","No")</f>
        <v>No</v>
      </c>
      <c r="J1309" s="23" t="str">
        <f>IF(I1309="Yes",IF(COUNTIFS($B$21:$B1309,B1309,$I$21:$I1309,"Yes")=1,"Yes",""),"")</f>
        <v/>
      </c>
      <c r="K1309" s="23" t="str">
        <f>IF(J1309="Yes",IF(COUNTIFS($B:$B,B1309,$F:$F,"&gt;="&amp;'Step 1'!$C$8)&gt;0,"Retained","Churned"),"")</f>
        <v/>
      </c>
      <c r="L1309" s="24">
        <f>_xlfn.MINIFS($E:$E,$B:$B,B1309)</f>
        <v>45449</v>
      </c>
      <c r="M1309" s="24" t="str">
        <f>INDEX($C:$C,MATCH($L1309,$E:$E,0))</f>
        <v>Pro</v>
      </c>
      <c r="N1309" s="24" t="str">
        <f>INDEX($D:$D,MATCH($L1309,$E:$E,0))</f>
        <v>Monthly</v>
      </c>
      <c r="O1309" s="23" t="str">
        <f>INDEX('Step 2-12'!$W:$W,MATCH('Step 2-12'!$B1309,'Step 2-12'!$R:$R,0))</f>
        <v>Tech</v>
      </c>
      <c r="P1309" s="23" t="str">
        <f>INDEX('Step 2-12'!$Z:$Z,MATCH('Step 2-12'!$B1309,'Step 2-12'!$R:$R,0))</f>
        <v>Email</v>
      </c>
      <c r="AG1309" t="s">
        <v>3101</v>
      </c>
      <c r="AH1309" t="s">
        <v>1429</v>
      </c>
      <c r="AI1309" t="s">
        <v>1442</v>
      </c>
      <c r="AJ1309" s="1">
        <v>45640</v>
      </c>
      <c r="AK1309" t="s">
        <v>50</v>
      </c>
      <c r="AL1309" t="s">
        <v>18</v>
      </c>
      <c r="AM1309">
        <v>135</v>
      </c>
      <c r="AN1309">
        <v>110.7</v>
      </c>
      <c r="AO1309" s="24" t="str">
        <f>INDEX('Step 2-12'!$Z:$Z,MATCH('Step 2-12'!$AH1309,'Step 2-12'!$R:$R,0))</f>
        <v>Social Media</v>
      </c>
      <c r="AP1309" s="24" t="str">
        <f>INDEX('Step 2-12'!$V:$V,MATCH('Step 2-12'!$AH1309,'Step 2-12'!$R:$R,0))</f>
        <v>Asia-Pacific</v>
      </c>
      <c r="AQ1309" s="24" t="str">
        <f>INDEX('Step 2-12'!$W:$W,MATCH('Step 2-12'!$AH1309,'Step 2-12'!$R:$R,0))</f>
        <v>Education</v>
      </c>
      <c r="AR1309" s="24" t="str">
        <f>INDEX('Step 2-12'!$X:$X,MATCH('Step 2-12'!$AH1309,'Step 2-12'!$R:$R,0))</f>
        <v>SMBs</v>
      </c>
      <c r="AS1309" s="23" t="str">
        <f>INDEX('Step 2-12'!$AA:$AA,MATCH('Step 2-12'!$AH1309,'Step 2-12'!$R:$R,0))</f>
        <v>Pro</v>
      </c>
      <c r="AT1309" s="23" t="str">
        <f>INDEX('Step 2-12'!$AB:$AB,MATCH('Step 2-12'!$AH1309,'Step 2-12'!$R:$R,0))</f>
        <v>Monthly</v>
      </c>
      <c r="AU1309" s="23" t="str">
        <f>INDEX($J$20:$J$1603,MATCH($AH1309,$B$20:$B$1603,0))</f>
        <v/>
      </c>
    </row>
    <row r="1310" spans="1:47" x14ac:dyDescent="0.25">
      <c r="A1310" t="s">
        <v>1475</v>
      </c>
      <c r="B1310" t="s">
        <v>1476</v>
      </c>
      <c r="C1310" t="s">
        <v>50</v>
      </c>
      <c r="D1310" t="s">
        <v>18</v>
      </c>
      <c r="E1310" s="1">
        <v>44981</v>
      </c>
      <c r="F1310" s="1">
        <v>45011</v>
      </c>
      <c r="G1310" t="s">
        <v>19</v>
      </c>
      <c r="H1310">
        <v>135</v>
      </c>
      <c r="I1310" s="23" t="str">
        <f>IF(AND(E1310&lt;=EOMONTH('Step 1'!$C$7,0),F1310&gt;='Step 1'!$C$7),"Yes","No")</f>
        <v>No</v>
      </c>
      <c r="J1310" s="23" t="str">
        <f>IF(I1310="Yes",IF(COUNTIFS($B$21:$B1310,B1310,$I$21:$I1310,"Yes")=1,"Yes",""),"")</f>
        <v/>
      </c>
      <c r="K1310" s="23" t="str">
        <f>IF(J1310="Yes",IF(COUNTIFS($B:$B,B1310,$F:$F,"&gt;="&amp;'Step 1'!$C$8)&gt;0,"Retained","Churned"),"")</f>
        <v/>
      </c>
      <c r="L1310" s="24">
        <f>_xlfn.MINIFS($E:$E,$B:$B,B1310)</f>
        <v>44981</v>
      </c>
      <c r="M1310" s="24" t="str">
        <f>INDEX($C:$C,MATCH($L1310,$E:$E,0))</f>
        <v>Pro</v>
      </c>
      <c r="N1310" s="24" t="str">
        <f>INDEX($D:$D,MATCH($L1310,$E:$E,0))</f>
        <v>Monthly</v>
      </c>
      <c r="O1310" s="23" t="str">
        <f>INDEX('Step 2-12'!$W:$W,MATCH('Step 2-12'!$B1310,'Step 2-12'!$R:$R,0))</f>
        <v>Retail</v>
      </c>
      <c r="P1310" s="23" t="str">
        <f>INDEX('Step 2-12'!$Z:$Z,MATCH('Step 2-12'!$B1310,'Step 2-12'!$R:$R,0))</f>
        <v>Social Media</v>
      </c>
      <c r="AG1310" t="s">
        <v>3102</v>
      </c>
      <c r="AH1310" t="s">
        <v>1429</v>
      </c>
      <c r="AI1310" t="s">
        <v>1443</v>
      </c>
      <c r="AJ1310" s="1">
        <v>45641</v>
      </c>
      <c r="AK1310" t="s">
        <v>50</v>
      </c>
      <c r="AL1310" t="s">
        <v>18</v>
      </c>
      <c r="AM1310">
        <v>135</v>
      </c>
      <c r="AN1310">
        <v>110.7</v>
      </c>
      <c r="AO1310" s="24" t="str">
        <f>INDEX('Step 2-12'!$Z:$Z,MATCH('Step 2-12'!$AH1310,'Step 2-12'!$R:$R,0))</f>
        <v>Social Media</v>
      </c>
      <c r="AP1310" s="24" t="str">
        <f>INDEX('Step 2-12'!$V:$V,MATCH('Step 2-12'!$AH1310,'Step 2-12'!$R:$R,0))</f>
        <v>Asia-Pacific</v>
      </c>
      <c r="AQ1310" s="24" t="str">
        <f>INDEX('Step 2-12'!$W:$W,MATCH('Step 2-12'!$AH1310,'Step 2-12'!$R:$R,0))</f>
        <v>Education</v>
      </c>
      <c r="AR1310" s="24" t="str">
        <f>INDEX('Step 2-12'!$X:$X,MATCH('Step 2-12'!$AH1310,'Step 2-12'!$R:$R,0))</f>
        <v>SMBs</v>
      </c>
      <c r="AS1310" s="23" t="str">
        <f>INDEX('Step 2-12'!$AA:$AA,MATCH('Step 2-12'!$AH1310,'Step 2-12'!$R:$R,0))</f>
        <v>Pro</v>
      </c>
      <c r="AT1310" s="23" t="str">
        <f>INDEX('Step 2-12'!$AB:$AB,MATCH('Step 2-12'!$AH1310,'Step 2-12'!$R:$R,0))</f>
        <v>Monthly</v>
      </c>
      <c r="AU1310" s="23" t="str">
        <f>INDEX($J$20:$J$1603,MATCH($AH1310,$B$20:$B$1603,0))</f>
        <v/>
      </c>
    </row>
    <row r="1311" spans="1:47" x14ac:dyDescent="0.25">
      <c r="A1311" t="s">
        <v>1477</v>
      </c>
      <c r="B1311" t="s">
        <v>1476</v>
      </c>
      <c r="C1311" t="s">
        <v>50</v>
      </c>
      <c r="D1311" t="s">
        <v>18</v>
      </c>
      <c r="E1311" s="1">
        <v>45012</v>
      </c>
      <c r="F1311" s="1">
        <v>45042</v>
      </c>
      <c r="G1311" t="s">
        <v>19</v>
      </c>
      <c r="H1311">
        <v>135</v>
      </c>
      <c r="I1311" s="23" t="str">
        <f>IF(AND(E1311&lt;=EOMONTH('Step 1'!$C$7,0),F1311&gt;='Step 1'!$C$7),"Yes","No")</f>
        <v>No</v>
      </c>
      <c r="J1311" s="23" t="str">
        <f>IF(I1311="Yes",IF(COUNTIFS($B$21:$B1311,B1311,$I$21:$I1311,"Yes")=1,"Yes",""),"")</f>
        <v/>
      </c>
      <c r="K1311" s="23" t="str">
        <f>IF(J1311="Yes",IF(COUNTIFS($B:$B,B1311,$F:$F,"&gt;="&amp;'Step 1'!$C$8)&gt;0,"Retained","Churned"),"")</f>
        <v/>
      </c>
      <c r="L1311" s="24">
        <f>_xlfn.MINIFS($E:$E,$B:$B,B1311)</f>
        <v>44981</v>
      </c>
      <c r="M1311" s="24" t="str">
        <f>INDEX($C:$C,MATCH($L1311,$E:$E,0))</f>
        <v>Pro</v>
      </c>
      <c r="N1311" s="24" t="str">
        <f>INDEX($D:$D,MATCH($L1311,$E:$E,0))</f>
        <v>Monthly</v>
      </c>
      <c r="O1311" s="23" t="str">
        <f>INDEX('Step 2-12'!$W:$W,MATCH('Step 2-12'!$B1311,'Step 2-12'!$R:$R,0))</f>
        <v>Retail</v>
      </c>
      <c r="P1311" s="23" t="str">
        <f>INDEX('Step 2-12'!$Z:$Z,MATCH('Step 2-12'!$B1311,'Step 2-12'!$R:$R,0))</f>
        <v>Social Media</v>
      </c>
      <c r="AG1311" t="s">
        <v>3103</v>
      </c>
      <c r="AH1311" t="s">
        <v>552</v>
      </c>
      <c r="AI1311" t="s">
        <v>551</v>
      </c>
      <c r="AJ1311" s="1">
        <v>45502</v>
      </c>
      <c r="AK1311" t="s">
        <v>50</v>
      </c>
      <c r="AL1311" t="s">
        <v>18</v>
      </c>
      <c r="AM1311">
        <v>135</v>
      </c>
      <c r="AN1311">
        <v>110.7</v>
      </c>
      <c r="AO1311" s="24" t="str">
        <f>INDEX('Step 2-12'!$Z:$Z,MATCH('Step 2-12'!$AH1311,'Step 2-12'!$R:$R,0))</f>
        <v>Social Media</v>
      </c>
      <c r="AP1311" s="24" t="str">
        <f>INDEX('Step 2-12'!$V:$V,MATCH('Step 2-12'!$AH1311,'Step 2-12'!$R:$R,0))</f>
        <v>Asia-Pacific</v>
      </c>
      <c r="AQ1311" s="24" t="str">
        <f>INDEX('Step 2-12'!$W:$W,MATCH('Step 2-12'!$AH1311,'Step 2-12'!$R:$R,0))</f>
        <v>Education</v>
      </c>
      <c r="AR1311" s="24" t="str">
        <f>INDEX('Step 2-12'!$X:$X,MATCH('Step 2-12'!$AH1311,'Step 2-12'!$R:$R,0))</f>
        <v>SMBs</v>
      </c>
      <c r="AS1311" s="23" t="str">
        <f>INDEX('Step 2-12'!$AA:$AA,MATCH('Step 2-12'!$AH1311,'Step 2-12'!$R:$R,0))</f>
        <v>Pro</v>
      </c>
      <c r="AT1311" s="23" t="str">
        <f>INDEX('Step 2-12'!$AB:$AB,MATCH('Step 2-12'!$AH1311,'Step 2-12'!$R:$R,0))</f>
        <v>Monthly</v>
      </c>
      <c r="AU1311" s="23" t="str">
        <f>INDEX($J$20:$J$1603,MATCH($AH1311,$B$20:$B$1603,0))</f>
        <v/>
      </c>
    </row>
    <row r="1312" spans="1:47" x14ac:dyDescent="0.25">
      <c r="A1312" t="s">
        <v>1478</v>
      </c>
      <c r="B1312" t="s">
        <v>1476</v>
      </c>
      <c r="C1312" t="s">
        <v>50</v>
      </c>
      <c r="D1312" t="s">
        <v>18</v>
      </c>
      <c r="E1312" s="1">
        <v>45043</v>
      </c>
      <c r="F1312" s="1">
        <v>45073</v>
      </c>
      <c r="G1312" t="s">
        <v>19</v>
      </c>
      <c r="H1312">
        <v>135</v>
      </c>
      <c r="I1312" s="23" t="str">
        <f>IF(AND(E1312&lt;=EOMONTH('Step 1'!$C$7,0),F1312&gt;='Step 1'!$C$7),"Yes","No")</f>
        <v>No</v>
      </c>
      <c r="J1312" s="23" t="str">
        <f>IF(I1312="Yes",IF(COUNTIFS($B$21:$B1312,B1312,$I$21:$I1312,"Yes")=1,"Yes",""),"")</f>
        <v/>
      </c>
      <c r="K1312" s="23" t="str">
        <f>IF(J1312="Yes",IF(COUNTIFS($B:$B,B1312,$F:$F,"&gt;="&amp;'Step 1'!$C$8)&gt;0,"Retained","Churned"),"")</f>
        <v/>
      </c>
      <c r="L1312" s="24">
        <f>_xlfn.MINIFS($E:$E,$B:$B,B1312)</f>
        <v>44981</v>
      </c>
      <c r="M1312" s="24" t="str">
        <f>INDEX($C:$C,MATCH($L1312,$E:$E,0))</f>
        <v>Pro</v>
      </c>
      <c r="N1312" s="24" t="str">
        <f>INDEX($D:$D,MATCH($L1312,$E:$E,0))</f>
        <v>Monthly</v>
      </c>
      <c r="O1312" s="23" t="str">
        <f>INDEX('Step 2-12'!$W:$W,MATCH('Step 2-12'!$B1312,'Step 2-12'!$R:$R,0))</f>
        <v>Retail</v>
      </c>
      <c r="P1312" s="23" t="str">
        <f>INDEX('Step 2-12'!$Z:$Z,MATCH('Step 2-12'!$B1312,'Step 2-12'!$R:$R,0))</f>
        <v>Social Media</v>
      </c>
      <c r="AG1312" t="s">
        <v>3104</v>
      </c>
      <c r="AH1312" t="s">
        <v>552</v>
      </c>
      <c r="AI1312" t="s">
        <v>553</v>
      </c>
      <c r="AJ1312" s="1">
        <v>45533</v>
      </c>
      <c r="AK1312" t="s">
        <v>50</v>
      </c>
      <c r="AL1312" t="s">
        <v>18</v>
      </c>
      <c r="AM1312">
        <v>135</v>
      </c>
      <c r="AN1312">
        <v>110.7</v>
      </c>
      <c r="AO1312" s="24" t="str">
        <f>INDEX('Step 2-12'!$Z:$Z,MATCH('Step 2-12'!$AH1312,'Step 2-12'!$R:$R,0))</f>
        <v>Social Media</v>
      </c>
      <c r="AP1312" s="24" t="str">
        <f>INDEX('Step 2-12'!$V:$V,MATCH('Step 2-12'!$AH1312,'Step 2-12'!$R:$R,0))</f>
        <v>Asia-Pacific</v>
      </c>
      <c r="AQ1312" s="24" t="str">
        <f>INDEX('Step 2-12'!$W:$W,MATCH('Step 2-12'!$AH1312,'Step 2-12'!$R:$R,0))</f>
        <v>Education</v>
      </c>
      <c r="AR1312" s="24" t="str">
        <f>INDEX('Step 2-12'!$X:$X,MATCH('Step 2-12'!$AH1312,'Step 2-12'!$R:$R,0))</f>
        <v>SMBs</v>
      </c>
      <c r="AS1312" s="23" t="str">
        <f>INDEX('Step 2-12'!$AA:$AA,MATCH('Step 2-12'!$AH1312,'Step 2-12'!$R:$R,0))</f>
        <v>Pro</v>
      </c>
      <c r="AT1312" s="23" t="str">
        <f>INDEX('Step 2-12'!$AB:$AB,MATCH('Step 2-12'!$AH1312,'Step 2-12'!$R:$R,0))</f>
        <v>Monthly</v>
      </c>
      <c r="AU1312" s="23" t="str">
        <f>INDEX($J$20:$J$1603,MATCH($AH1312,$B$20:$B$1603,0))</f>
        <v/>
      </c>
    </row>
    <row r="1313" spans="1:47" x14ac:dyDescent="0.25">
      <c r="A1313" t="s">
        <v>1479</v>
      </c>
      <c r="B1313" t="s">
        <v>1476</v>
      </c>
      <c r="C1313" t="s">
        <v>50</v>
      </c>
      <c r="D1313" t="s">
        <v>18</v>
      </c>
      <c r="E1313" s="1">
        <v>45074</v>
      </c>
      <c r="F1313" s="1">
        <v>45104</v>
      </c>
      <c r="G1313" t="s">
        <v>19</v>
      </c>
      <c r="H1313">
        <v>135</v>
      </c>
      <c r="I1313" s="23" t="str">
        <f>IF(AND(E1313&lt;=EOMONTH('Step 1'!$C$7,0),F1313&gt;='Step 1'!$C$7),"Yes","No")</f>
        <v>No</v>
      </c>
      <c r="J1313" s="23" t="str">
        <f>IF(I1313="Yes",IF(COUNTIFS($B$21:$B1313,B1313,$I$21:$I1313,"Yes")=1,"Yes",""),"")</f>
        <v/>
      </c>
      <c r="K1313" s="23" t="str">
        <f>IF(J1313="Yes",IF(COUNTIFS($B:$B,B1313,$F:$F,"&gt;="&amp;'Step 1'!$C$8)&gt;0,"Retained","Churned"),"")</f>
        <v/>
      </c>
      <c r="L1313" s="24">
        <f>_xlfn.MINIFS($E:$E,$B:$B,B1313)</f>
        <v>44981</v>
      </c>
      <c r="M1313" s="24" t="str">
        <f>INDEX($C:$C,MATCH($L1313,$E:$E,0))</f>
        <v>Pro</v>
      </c>
      <c r="N1313" s="24" t="str">
        <f>INDEX($D:$D,MATCH($L1313,$E:$E,0))</f>
        <v>Monthly</v>
      </c>
      <c r="O1313" s="23" t="str">
        <f>INDEX('Step 2-12'!$W:$W,MATCH('Step 2-12'!$B1313,'Step 2-12'!$R:$R,0))</f>
        <v>Retail</v>
      </c>
      <c r="P1313" s="23" t="str">
        <f>INDEX('Step 2-12'!$Z:$Z,MATCH('Step 2-12'!$B1313,'Step 2-12'!$R:$R,0))</f>
        <v>Social Media</v>
      </c>
      <c r="AG1313" t="s">
        <v>3105</v>
      </c>
      <c r="AH1313" t="s">
        <v>552</v>
      </c>
      <c r="AI1313" t="s">
        <v>554</v>
      </c>
      <c r="AJ1313" s="1">
        <v>45564</v>
      </c>
      <c r="AK1313" t="s">
        <v>50</v>
      </c>
      <c r="AL1313" t="s">
        <v>18</v>
      </c>
      <c r="AM1313">
        <v>135</v>
      </c>
      <c r="AN1313">
        <v>110.7</v>
      </c>
      <c r="AO1313" s="24" t="str">
        <f>INDEX('Step 2-12'!$Z:$Z,MATCH('Step 2-12'!$AH1313,'Step 2-12'!$R:$R,0))</f>
        <v>Social Media</v>
      </c>
      <c r="AP1313" s="24" t="str">
        <f>INDEX('Step 2-12'!$V:$V,MATCH('Step 2-12'!$AH1313,'Step 2-12'!$R:$R,0))</f>
        <v>Asia-Pacific</v>
      </c>
      <c r="AQ1313" s="24" t="str">
        <f>INDEX('Step 2-12'!$W:$W,MATCH('Step 2-12'!$AH1313,'Step 2-12'!$R:$R,0))</f>
        <v>Education</v>
      </c>
      <c r="AR1313" s="24" t="str">
        <f>INDEX('Step 2-12'!$X:$X,MATCH('Step 2-12'!$AH1313,'Step 2-12'!$R:$R,0))</f>
        <v>SMBs</v>
      </c>
      <c r="AS1313" s="23" t="str">
        <f>INDEX('Step 2-12'!$AA:$AA,MATCH('Step 2-12'!$AH1313,'Step 2-12'!$R:$R,0))</f>
        <v>Pro</v>
      </c>
      <c r="AT1313" s="23" t="str">
        <f>INDEX('Step 2-12'!$AB:$AB,MATCH('Step 2-12'!$AH1313,'Step 2-12'!$R:$R,0))</f>
        <v>Monthly</v>
      </c>
      <c r="AU1313" s="23" t="str">
        <f>INDEX($J$20:$J$1603,MATCH($AH1313,$B$20:$B$1603,0))</f>
        <v/>
      </c>
    </row>
    <row r="1314" spans="1:47" x14ac:dyDescent="0.25">
      <c r="A1314" t="s">
        <v>1480</v>
      </c>
      <c r="B1314" t="s">
        <v>1476</v>
      </c>
      <c r="C1314" t="s">
        <v>50</v>
      </c>
      <c r="D1314" t="s">
        <v>18</v>
      </c>
      <c r="E1314" s="1">
        <v>45105</v>
      </c>
      <c r="F1314" s="1">
        <v>45135</v>
      </c>
      <c r="G1314" t="s">
        <v>19</v>
      </c>
      <c r="H1314">
        <v>135</v>
      </c>
      <c r="I1314" s="23" t="str">
        <f>IF(AND(E1314&lt;=EOMONTH('Step 1'!$C$7,0),F1314&gt;='Step 1'!$C$7),"Yes","No")</f>
        <v>No</v>
      </c>
      <c r="J1314" s="23" t="str">
        <f>IF(I1314="Yes",IF(COUNTIFS($B$21:$B1314,B1314,$I$21:$I1314,"Yes")=1,"Yes",""),"")</f>
        <v/>
      </c>
      <c r="K1314" s="23" t="str">
        <f>IF(J1314="Yes",IF(COUNTIFS($B:$B,B1314,$F:$F,"&gt;="&amp;'Step 1'!$C$8)&gt;0,"Retained","Churned"),"")</f>
        <v/>
      </c>
      <c r="L1314" s="24">
        <f>_xlfn.MINIFS($E:$E,$B:$B,B1314)</f>
        <v>44981</v>
      </c>
      <c r="M1314" s="24" t="str">
        <f>INDEX($C:$C,MATCH($L1314,$E:$E,0))</f>
        <v>Pro</v>
      </c>
      <c r="N1314" s="24" t="str">
        <f>INDEX($D:$D,MATCH($L1314,$E:$E,0))</f>
        <v>Monthly</v>
      </c>
      <c r="O1314" s="23" t="str">
        <f>INDEX('Step 2-12'!$W:$W,MATCH('Step 2-12'!$B1314,'Step 2-12'!$R:$R,0))</f>
        <v>Retail</v>
      </c>
      <c r="P1314" s="23" t="str">
        <f>INDEX('Step 2-12'!$Z:$Z,MATCH('Step 2-12'!$B1314,'Step 2-12'!$R:$R,0))</f>
        <v>Social Media</v>
      </c>
      <c r="AG1314" t="s">
        <v>3106</v>
      </c>
      <c r="AH1314" t="s">
        <v>552</v>
      </c>
      <c r="AI1314" t="s">
        <v>554</v>
      </c>
      <c r="AJ1314" s="1">
        <v>45594</v>
      </c>
      <c r="AK1314" t="s">
        <v>50</v>
      </c>
      <c r="AL1314" t="s">
        <v>18</v>
      </c>
      <c r="AM1314">
        <v>135</v>
      </c>
      <c r="AN1314">
        <v>110.7</v>
      </c>
      <c r="AO1314" s="24" t="str">
        <f>INDEX('Step 2-12'!$Z:$Z,MATCH('Step 2-12'!$AH1314,'Step 2-12'!$R:$R,0))</f>
        <v>Social Media</v>
      </c>
      <c r="AP1314" s="24" t="str">
        <f>INDEX('Step 2-12'!$V:$V,MATCH('Step 2-12'!$AH1314,'Step 2-12'!$R:$R,0))</f>
        <v>Asia-Pacific</v>
      </c>
      <c r="AQ1314" s="24" t="str">
        <f>INDEX('Step 2-12'!$W:$W,MATCH('Step 2-12'!$AH1314,'Step 2-12'!$R:$R,0))</f>
        <v>Education</v>
      </c>
      <c r="AR1314" s="24" t="str">
        <f>INDEX('Step 2-12'!$X:$X,MATCH('Step 2-12'!$AH1314,'Step 2-12'!$R:$R,0))</f>
        <v>SMBs</v>
      </c>
      <c r="AS1314" s="23" t="str">
        <f>INDEX('Step 2-12'!$AA:$AA,MATCH('Step 2-12'!$AH1314,'Step 2-12'!$R:$R,0))</f>
        <v>Pro</v>
      </c>
      <c r="AT1314" s="23" t="str">
        <f>INDEX('Step 2-12'!$AB:$AB,MATCH('Step 2-12'!$AH1314,'Step 2-12'!$R:$R,0))</f>
        <v>Monthly</v>
      </c>
      <c r="AU1314" s="23" t="str">
        <f>INDEX($J$20:$J$1603,MATCH($AH1314,$B$20:$B$1603,0))</f>
        <v/>
      </c>
    </row>
    <row r="1315" spans="1:47" x14ac:dyDescent="0.25">
      <c r="A1315" t="s">
        <v>1481</v>
      </c>
      <c r="B1315" t="s">
        <v>1476</v>
      </c>
      <c r="C1315" t="s">
        <v>50</v>
      </c>
      <c r="D1315" t="s">
        <v>18</v>
      </c>
      <c r="E1315" s="1">
        <v>45136</v>
      </c>
      <c r="F1315" s="1">
        <v>45166</v>
      </c>
      <c r="G1315" t="s">
        <v>55</v>
      </c>
      <c r="H1315">
        <v>135</v>
      </c>
      <c r="I1315" s="23" t="str">
        <f>IF(AND(E1315&lt;=EOMONTH('Step 1'!$C$7,0),F1315&gt;='Step 1'!$C$7),"Yes","No")</f>
        <v>No</v>
      </c>
      <c r="J1315" s="23" t="str">
        <f>IF(I1315="Yes",IF(COUNTIFS($B$21:$B1315,B1315,$I$21:$I1315,"Yes")=1,"Yes",""),"")</f>
        <v/>
      </c>
      <c r="K1315" s="23" t="str">
        <f>IF(J1315="Yes",IF(COUNTIFS($B:$B,B1315,$F:$F,"&gt;="&amp;'Step 1'!$C$8)&gt;0,"Retained","Churned"),"")</f>
        <v/>
      </c>
      <c r="L1315" s="24">
        <f>_xlfn.MINIFS($E:$E,$B:$B,B1315)</f>
        <v>44981</v>
      </c>
      <c r="M1315" s="24" t="str">
        <f>INDEX($C:$C,MATCH($L1315,$E:$E,0))</f>
        <v>Pro</v>
      </c>
      <c r="N1315" s="24" t="str">
        <f>INDEX($D:$D,MATCH($L1315,$E:$E,0))</f>
        <v>Monthly</v>
      </c>
      <c r="O1315" s="23" t="str">
        <f>INDEX('Step 2-12'!$W:$W,MATCH('Step 2-12'!$B1315,'Step 2-12'!$R:$R,0))</f>
        <v>Retail</v>
      </c>
      <c r="P1315" s="23" t="str">
        <f>INDEX('Step 2-12'!$Z:$Z,MATCH('Step 2-12'!$B1315,'Step 2-12'!$R:$R,0))</f>
        <v>Social Media</v>
      </c>
      <c r="AG1315" t="s">
        <v>3107</v>
      </c>
      <c r="AH1315" t="s">
        <v>552</v>
      </c>
      <c r="AI1315" t="s">
        <v>555</v>
      </c>
      <c r="AJ1315" s="1">
        <v>45595</v>
      </c>
      <c r="AK1315" t="s">
        <v>50</v>
      </c>
      <c r="AL1315" t="s">
        <v>18</v>
      </c>
      <c r="AM1315">
        <v>135</v>
      </c>
      <c r="AN1315">
        <v>110.7</v>
      </c>
      <c r="AO1315" s="24" t="str">
        <f>INDEX('Step 2-12'!$Z:$Z,MATCH('Step 2-12'!$AH1315,'Step 2-12'!$R:$R,0))</f>
        <v>Social Media</v>
      </c>
      <c r="AP1315" s="24" t="str">
        <f>INDEX('Step 2-12'!$V:$V,MATCH('Step 2-12'!$AH1315,'Step 2-12'!$R:$R,0))</f>
        <v>Asia-Pacific</v>
      </c>
      <c r="AQ1315" s="24" t="str">
        <f>INDEX('Step 2-12'!$W:$W,MATCH('Step 2-12'!$AH1315,'Step 2-12'!$R:$R,0))</f>
        <v>Education</v>
      </c>
      <c r="AR1315" s="24" t="str">
        <f>INDEX('Step 2-12'!$X:$X,MATCH('Step 2-12'!$AH1315,'Step 2-12'!$R:$R,0))</f>
        <v>SMBs</v>
      </c>
      <c r="AS1315" s="23" t="str">
        <f>INDEX('Step 2-12'!$AA:$AA,MATCH('Step 2-12'!$AH1315,'Step 2-12'!$R:$R,0))</f>
        <v>Pro</v>
      </c>
      <c r="AT1315" s="23" t="str">
        <f>INDEX('Step 2-12'!$AB:$AB,MATCH('Step 2-12'!$AH1315,'Step 2-12'!$R:$R,0))</f>
        <v>Monthly</v>
      </c>
      <c r="AU1315" s="23" t="str">
        <f>INDEX($J$20:$J$1603,MATCH($AH1315,$B$20:$B$1603,0))</f>
        <v/>
      </c>
    </row>
    <row r="1316" spans="1:47" x14ac:dyDescent="0.25">
      <c r="A1316" t="s">
        <v>1482</v>
      </c>
      <c r="B1316" t="s">
        <v>1476</v>
      </c>
      <c r="C1316" t="s">
        <v>17</v>
      </c>
      <c r="D1316" t="s">
        <v>18</v>
      </c>
      <c r="E1316" s="1">
        <v>45167</v>
      </c>
      <c r="F1316" s="1">
        <v>45197</v>
      </c>
      <c r="G1316" t="s">
        <v>19</v>
      </c>
      <c r="H1316">
        <v>75</v>
      </c>
      <c r="I1316" s="23" t="str">
        <f>IF(AND(E1316&lt;=EOMONTH('Step 1'!$C$7,0),F1316&gt;='Step 1'!$C$7),"Yes","No")</f>
        <v>No</v>
      </c>
      <c r="J1316" s="23" t="str">
        <f>IF(I1316="Yes",IF(COUNTIFS($B$21:$B1316,B1316,$I$21:$I1316,"Yes")=1,"Yes",""),"")</f>
        <v/>
      </c>
      <c r="K1316" s="23" t="str">
        <f>IF(J1316="Yes",IF(COUNTIFS($B:$B,B1316,$F:$F,"&gt;="&amp;'Step 1'!$C$8)&gt;0,"Retained","Churned"),"")</f>
        <v/>
      </c>
      <c r="L1316" s="24">
        <f>_xlfn.MINIFS($E:$E,$B:$B,B1316)</f>
        <v>44981</v>
      </c>
      <c r="M1316" s="24" t="str">
        <f>INDEX($C:$C,MATCH($L1316,$E:$E,0))</f>
        <v>Pro</v>
      </c>
      <c r="N1316" s="24" t="str">
        <f>INDEX($D:$D,MATCH($L1316,$E:$E,0))</f>
        <v>Monthly</v>
      </c>
      <c r="O1316" s="23" t="str">
        <f>INDEX('Step 2-12'!$W:$W,MATCH('Step 2-12'!$B1316,'Step 2-12'!$R:$R,0))</f>
        <v>Retail</v>
      </c>
      <c r="P1316" s="23" t="str">
        <f>INDEX('Step 2-12'!$Z:$Z,MATCH('Step 2-12'!$B1316,'Step 2-12'!$R:$R,0))</f>
        <v>Social Media</v>
      </c>
      <c r="AG1316" t="s">
        <v>3108</v>
      </c>
      <c r="AH1316" t="s">
        <v>552</v>
      </c>
      <c r="AI1316" t="s">
        <v>556</v>
      </c>
      <c r="AJ1316" s="1">
        <v>45626</v>
      </c>
      <c r="AK1316" t="s">
        <v>50</v>
      </c>
      <c r="AL1316" t="s">
        <v>18</v>
      </c>
      <c r="AM1316">
        <v>135</v>
      </c>
      <c r="AN1316">
        <v>110.7</v>
      </c>
      <c r="AO1316" s="24" t="str">
        <f>INDEX('Step 2-12'!$Z:$Z,MATCH('Step 2-12'!$AH1316,'Step 2-12'!$R:$R,0))</f>
        <v>Social Media</v>
      </c>
      <c r="AP1316" s="24" t="str">
        <f>INDEX('Step 2-12'!$V:$V,MATCH('Step 2-12'!$AH1316,'Step 2-12'!$R:$R,0))</f>
        <v>Asia-Pacific</v>
      </c>
      <c r="AQ1316" s="24" t="str">
        <f>INDEX('Step 2-12'!$W:$W,MATCH('Step 2-12'!$AH1316,'Step 2-12'!$R:$R,0))</f>
        <v>Education</v>
      </c>
      <c r="AR1316" s="24" t="str">
        <f>INDEX('Step 2-12'!$X:$X,MATCH('Step 2-12'!$AH1316,'Step 2-12'!$R:$R,0))</f>
        <v>SMBs</v>
      </c>
      <c r="AS1316" s="23" t="str">
        <f>INDEX('Step 2-12'!$AA:$AA,MATCH('Step 2-12'!$AH1316,'Step 2-12'!$R:$R,0))</f>
        <v>Pro</v>
      </c>
      <c r="AT1316" s="23" t="str">
        <f>INDEX('Step 2-12'!$AB:$AB,MATCH('Step 2-12'!$AH1316,'Step 2-12'!$R:$R,0))</f>
        <v>Monthly</v>
      </c>
      <c r="AU1316" s="23" t="str">
        <f>INDEX($J$20:$J$1603,MATCH($AH1316,$B$20:$B$1603,0))</f>
        <v/>
      </c>
    </row>
    <row r="1317" spans="1:47" x14ac:dyDescent="0.25">
      <c r="A1317" t="s">
        <v>1483</v>
      </c>
      <c r="B1317" t="s">
        <v>1476</v>
      </c>
      <c r="C1317" t="s">
        <v>17</v>
      </c>
      <c r="D1317" t="s">
        <v>18</v>
      </c>
      <c r="E1317" s="1">
        <v>45198</v>
      </c>
      <c r="F1317" s="1">
        <v>45228</v>
      </c>
      <c r="G1317" t="s">
        <v>19</v>
      </c>
      <c r="H1317">
        <v>75</v>
      </c>
      <c r="I1317" s="23" t="str">
        <f>IF(AND(E1317&lt;=EOMONTH('Step 1'!$C$7,0),F1317&gt;='Step 1'!$C$7),"Yes","No")</f>
        <v>No</v>
      </c>
      <c r="J1317" s="23" t="str">
        <f>IF(I1317="Yes",IF(COUNTIFS($B$21:$B1317,B1317,$I$21:$I1317,"Yes")=1,"Yes",""),"")</f>
        <v/>
      </c>
      <c r="K1317" s="23" t="str">
        <f>IF(J1317="Yes",IF(COUNTIFS($B:$B,B1317,$F:$F,"&gt;="&amp;'Step 1'!$C$8)&gt;0,"Retained","Churned"),"")</f>
        <v/>
      </c>
      <c r="L1317" s="24">
        <f>_xlfn.MINIFS($E:$E,$B:$B,B1317)</f>
        <v>44981</v>
      </c>
      <c r="M1317" s="24" t="str">
        <f>INDEX($C:$C,MATCH($L1317,$E:$E,0))</f>
        <v>Pro</v>
      </c>
      <c r="N1317" s="24" t="str">
        <f>INDEX($D:$D,MATCH($L1317,$E:$E,0))</f>
        <v>Monthly</v>
      </c>
      <c r="O1317" s="23" t="str">
        <f>INDEX('Step 2-12'!$W:$W,MATCH('Step 2-12'!$B1317,'Step 2-12'!$R:$R,0))</f>
        <v>Retail</v>
      </c>
      <c r="P1317" s="23" t="str">
        <f>INDEX('Step 2-12'!$Z:$Z,MATCH('Step 2-12'!$B1317,'Step 2-12'!$R:$R,0))</f>
        <v>Social Media</v>
      </c>
      <c r="AG1317" t="s">
        <v>3109</v>
      </c>
      <c r="AH1317" t="s">
        <v>552</v>
      </c>
      <c r="AI1317" t="s">
        <v>556</v>
      </c>
      <c r="AJ1317" s="1">
        <v>45656</v>
      </c>
      <c r="AK1317" t="s">
        <v>50</v>
      </c>
      <c r="AL1317" t="s">
        <v>18</v>
      </c>
      <c r="AM1317">
        <v>135</v>
      </c>
      <c r="AN1317">
        <v>110.7</v>
      </c>
      <c r="AO1317" s="24" t="str">
        <f>INDEX('Step 2-12'!$Z:$Z,MATCH('Step 2-12'!$AH1317,'Step 2-12'!$R:$R,0))</f>
        <v>Social Media</v>
      </c>
      <c r="AP1317" s="24" t="str">
        <f>INDEX('Step 2-12'!$V:$V,MATCH('Step 2-12'!$AH1317,'Step 2-12'!$R:$R,0))</f>
        <v>Asia-Pacific</v>
      </c>
      <c r="AQ1317" s="24" t="str">
        <f>INDEX('Step 2-12'!$W:$W,MATCH('Step 2-12'!$AH1317,'Step 2-12'!$R:$R,0))</f>
        <v>Education</v>
      </c>
      <c r="AR1317" s="24" t="str">
        <f>INDEX('Step 2-12'!$X:$X,MATCH('Step 2-12'!$AH1317,'Step 2-12'!$R:$R,0))</f>
        <v>SMBs</v>
      </c>
      <c r="AS1317" s="23" t="str">
        <f>INDEX('Step 2-12'!$AA:$AA,MATCH('Step 2-12'!$AH1317,'Step 2-12'!$R:$R,0))</f>
        <v>Pro</v>
      </c>
      <c r="AT1317" s="23" t="str">
        <f>INDEX('Step 2-12'!$AB:$AB,MATCH('Step 2-12'!$AH1317,'Step 2-12'!$R:$R,0))</f>
        <v>Monthly</v>
      </c>
      <c r="AU1317" s="23" t="str">
        <f>INDEX($J$20:$J$1603,MATCH($AH1317,$B$20:$B$1603,0))</f>
        <v/>
      </c>
    </row>
    <row r="1318" spans="1:47" x14ac:dyDescent="0.25">
      <c r="A1318" t="s">
        <v>1484</v>
      </c>
      <c r="B1318" t="s">
        <v>1476</v>
      </c>
      <c r="C1318" t="s">
        <v>17</v>
      </c>
      <c r="D1318" t="s">
        <v>18</v>
      </c>
      <c r="E1318" s="1">
        <v>45229</v>
      </c>
      <c r="F1318" s="1">
        <v>45259</v>
      </c>
      <c r="G1318" t="s">
        <v>19</v>
      </c>
      <c r="H1318">
        <v>75</v>
      </c>
      <c r="I1318" s="23" t="str">
        <f>IF(AND(E1318&lt;=EOMONTH('Step 1'!$C$7,0),F1318&gt;='Step 1'!$C$7),"Yes","No")</f>
        <v>No</v>
      </c>
      <c r="J1318" s="23" t="str">
        <f>IF(I1318="Yes",IF(COUNTIFS($B$21:$B1318,B1318,$I$21:$I1318,"Yes")=1,"Yes",""),"")</f>
        <v/>
      </c>
      <c r="K1318" s="23" t="str">
        <f>IF(J1318="Yes",IF(COUNTIFS($B:$B,B1318,$F:$F,"&gt;="&amp;'Step 1'!$C$8)&gt;0,"Retained","Churned"),"")</f>
        <v/>
      </c>
      <c r="L1318" s="24">
        <f>_xlfn.MINIFS($E:$E,$B:$B,B1318)</f>
        <v>44981</v>
      </c>
      <c r="M1318" s="24" t="str">
        <f>INDEX($C:$C,MATCH($L1318,$E:$E,0))</f>
        <v>Pro</v>
      </c>
      <c r="N1318" s="24" t="str">
        <f>INDEX($D:$D,MATCH($L1318,$E:$E,0))</f>
        <v>Monthly</v>
      </c>
      <c r="O1318" s="23" t="str">
        <f>INDEX('Step 2-12'!$W:$W,MATCH('Step 2-12'!$B1318,'Step 2-12'!$R:$R,0))</f>
        <v>Retail</v>
      </c>
      <c r="P1318" s="23" t="str">
        <f>INDEX('Step 2-12'!$Z:$Z,MATCH('Step 2-12'!$B1318,'Step 2-12'!$R:$R,0))</f>
        <v>Social Media</v>
      </c>
      <c r="AG1318" t="s">
        <v>3110</v>
      </c>
      <c r="AH1318" t="s">
        <v>552</v>
      </c>
      <c r="AI1318" t="s">
        <v>557</v>
      </c>
      <c r="AJ1318" s="1">
        <v>45657</v>
      </c>
      <c r="AK1318" t="s">
        <v>50</v>
      </c>
      <c r="AL1318" t="s">
        <v>18</v>
      </c>
      <c r="AM1318">
        <v>135</v>
      </c>
      <c r="AN1318">
        <v>110.7</v>
      </c>
      <c r="AO1318" s="24" t="str">
        <f>INDEX('Step 2-12'!$Z:$Z,MATCH('Step 2-12'!$AH1318,'Step 2-12'!$R:$R,0))</f>
        <v>Social Media</v>
      </c>
      <c r="AP1318" s="24" t="str">
        <f>INDEX('Step 2-12'!$V:$V,MATCH('Step 2-12'!$AH1318,'Step 2-12'!$R:$R,0))</f>
        <v>Asia-Pacific</v>
      </c>
      <c r="AQ1318" s="24" t="str">
        <f>INDEX('Step 2-12'!$W:$W,MATCH('Step 2-12'!$AH1318,'Step 2-12'!$R:$R,0))</f>
        <v>Education</v>
      </c>
      <c r="AR1318" s="24" t="str">
        <f>INDEX('Step 2-12'!$X:$X,MATCH('Step 2-12'!$AH1318,'Step 2-12'!$R:$R,0))</f>
        <v>SMBs</v>
      </c>
      <c r="AS1318" s="23" t="str">
        <f>INDEX('Step 2-12'!$AA:$AA,MATCH('Step 2-12'!$AH1318,'Step 2-12'!$R:$R,0))</f>
        <v>Pro</v>
      </c>
      <c r="AT1318" s="23" t="str">
        <f>INDEX('Step 2-12'!$AB:$AB,MATCH('Step 2-12'!$AH1318,'Step 2-12'!$R:$R,0))</f>
        <v>Monthly</v>
      </c>
      <c r="AU1318" s="23" t="str">
        <f>INDEX($J$20:$J$1603,MATCH($AH1318,$B$20:$B$1603,0))</f>
        <v/>
      </c>
    </row>
    <row r="1319" spans="1:47" x14ac:dyDescent="0.25">
      <c r="A1319" t="s">
        <v>1485</v>
      </c>
      <c r="B1319" t="s">
        <v>1476</v>
      </c>
      <c r="C1319" t="s">
        <v>17</v>
      </c>
      <c r="D1319" t="s">
        <v>18</v>
      </c>
      <c r="E1319" s="1">
        <v>45260</v>
      </c>
      <c r="F1319" s="1">
        <v>45290</v>
      </c>
      <c r="G1319" t="s">
        <v>19</v>
      </c>
      <c r="H1319">
        <v>75</v>
      </c>
      <c r="I1319" s="23" t="str">
        <f>IF(AND(E1319&lt;=EOMONTH('Step 1'!$C$7,0),F1319&gt;='Step 1'!$C$7),"Yes","No")</f>
        <v>No</v>
      </c>
      <c r="J1319" s="23" t="str">
        <f>IF(I1319="Yes",IF(COUNTIFS($B$21:$B1319,B1319,$I$21:$I1319,"Yes")=1,"Yes",""),"")</f>
        <v/>
      </c>
      <c r="K1319" s="23" t="str">
        <f>IF(J1319="Yes",IF(COUNTIFS($B:$B,B1319,$F:$F,"&gt;="&amp;'Step 1'!$C$8)&gt;0,"Retained","Churned"),"")</f>
        <v/>
      </c>
      <c r="L1319" s="24">
        <f>_xlfn.MINIFS($E:$E,$B:$B,B1319)</f>
        <v>44981</v>
      </c>
      <c r="M1319" s="24" t="str">
        <f>INDEX($C:$C,MATCH($L1319,$E:$E,0))</f>
        <v>Pro</v>
      </c>
      <c r="N1319" s="24" t="str">
        <f>INDEX($D:$D,MATCH($L1319,$E:$E,0))</f>
        <v>Monthly</v>
      </c>
      <c r="O1319" s="23" t="str">
        <f>INDEX('Step 2-12'!$W:$W,MATCH('Step 2-12'!$B1319,'Step 2-12'!$R:$R,0))</f>
        <v>Retail</v>
      </c>
      <c r="P1319" s="23" t="str">
        <f>INDEX('Step 2-12'!$Z:$Z,MATCH('Step 2-12'!$B1319,'Step 2-12'!$R:$R,0))</f>
        <v>Social Media</v>
      </c>
      <c r="AG1319" t="s">
        <v>3111</v>
      </c>
      <c r="AH1319" t="s">
        <v>1344</v>
      </c>
      <c r="AI1319" t="s">
        <v>1343</v>
      </c>
      <c r="AJ1319" s="1">
        <v>45615</v>
      </c>
      <c r="AK1319" t="s">
        <v>17</v>
      </c>
      <c r="AL1319" t="s">
        <v>18</v>
      </c>
      <c r="AM1319">
        <v>75</v>
      </c>
      <c r="AN1319">
        <v>60</v>
      </c>
      <c r="AO1319" s="24" t="str">
        <f>INDEX('Step 2-12'!$Z:$Z,MATCH('Step 2-12'!$AH1319,'Step 2-12'!$R:$R,0))</f>
        <v>Email</v>
      </c>
      <c r="AP1319" s="24" t="str">
        <f>INDEX('Step 2-12'!$V:$V,MATCH('Step 2-12'!$AH1319,'Step 2-12'!$R:$R,0))</f>
        <v>North America</v>
      </c>
      <c r="AQ1319" s="24" t="str">
        <f>INDEX('Step 2-12'!$W:$W,MATCH('Step 2-12'!$AH1319,'Step 2-12'!$R:$R,0))</f>
        <v>Retail</v>
      </c>
      <c r="AR1319" s="24" t="str">
        <f>INDEX('Step 2-12'!$X:$X,MATCH('Step 2-12'!$AH1319,'Step 2-12'!$R:$R,0))</f>
        <v>SMBs</v>
      </c>
      <c r="AS1319" s="23" t="str">
        <f>INDEX('Step 2-12'!$AA:$AA,MATCH('Step 2-12'!$AH1319,'Step 2-12'!$R:$R,0))</f>
        <v>Basic</v>
      </c>
      <c r="AT1319" s="23" t="str">
        <f>INDEX('Step 2-12'!$AB:$AB,MATCH('Step 2-12'!$AH1319,'Step 2-12'!$R:$R,0))</f>
        <v>Monthly</v>
      </c>
      <c r="AU1319" s="23" t="str">
        <f>INDEX($J$20:$J$1603,MATCH($AH1319,$B$20:$B$1603,0))</f>
        <v/>
      </c>
    </row>
    <row r="1320" spans="1:47" x14ac:dyDescent="0.25">
      <c r="A1320" t="s">
        <v>1486</v>
      </c>
      <c r="B1320" t="s">
        <v>1476</v>
      </c>
      <c r="C1320" t="s">
        <v>17</v>
      </c>
      <c r="D1320" t="s">
        <v>18</v>
      </c>
      <c r="E1320" s="1">
        <v>45291</v>
      </c>
      <c r="F1320" s="1">
        <v>45321</v>
      </c>
      <c r="G1320" t="s">
        <v>19</v>
      </c>
      <c r="H1320">
        <v>75</v>
      </c>
      <c r="I1320" s="23" t="str">
        <f>IF(AND(E1320&lt;=EOMONTH('Step 1'!$C$7,0),F1320&gt;='Step 1'!$C$7),"Yes","No")</f>
        <v>No</v>
      </c>
      <c r="J1320" s="23" t="str">
        <f>IF(I1320="Yes",IF(COUNTIFS($B$21:$B1320,B1320,$I$21:$I1320,"Yes")=1,"Yes",""),"")</f>
        <v/>
      </c>
      <c r="K1320" s="23" t="str">
        <f>IF(J1320="Yes",IF(COUNTIFS($B:$B,B1320,$F:$F,"&gt;="&amp;'Step 1'!$C$8)&gt;0,"Retained","Churned"),"")</f>
        <v/>
      </c>
      <c r="L1320" s="24">
        <f>_xlfn.MINIFS($E:$E,$B:$B,B1320)</f>
        <v>44981</v>
      </c>
      <c r="M1320" s="24" t="str">
        <f>INDEX($C:$C,MATCH($L1320,$E:$E,0))</f>
        <v>Pro</v>
      </c>
      <c r="N1320" s="24" t="str">
        <f>INDEX($D:$D,MATCH($L1320,$E:$E,0))</f>
        <v>Monthly</v>
      </c>
      <c r="O1320" s="23" t="str">
        <f>INDEX('Step 2-12'!$W:$W,MATCH('Step 2-12'!$B1320,'Step 2-12'!$R:$R,0))</f>
        <v>Retail</v>
      </c>
      <c r="P1320" s="23" t="str">
        <f>INDEX('Step 2-12'!$Z:$Z,MATCH('Step 2-12'!$B1320,'Step 2-12'!$R:$R,0))</f>
        <v>Social Media</v>
      </c>
      <c r="AG1320" t="s">
        <v>3112</v>
      </c>
      <c r="AH1320" t="s">
        <v>1344</v>
      </c>
      <c r="AI1320" t="s">
        <v>1343</v>
      </c>
      <c r="AJ1320" s="1">
        <v>45645</v>
      </c>
      <c r="AK1320" t="s">
        <v>17</v>
      </c>
      <c r="AL1320" t="s">
        <v>18</v>
      </c>
      <c r="AM1320">
        <v>75</v>
      </c>
      <c r="AN1320">
        <v>60</v>
      </c>
      <c r="AO1320" s="24" t="str">
        <f>INDEX('Step 2-12'!$Z:$Z,MATCH('Step 2-12'!$AH1320,'Step 2-12'!$R:$R,0))</f>
        <v>Email</v>
      </c>
      <c r="AP1320" s="24" t="str">
        <f>INDEX('Step 2-12'!$V:$V,MATCH('Step 2-12'!$AH1320,'Step 2-12'!$R:$R,0))</f>
        <v>North America</v>
      </c>
      <c r="AQ1320" s="24" t="str">
        <f>INDEX('Step 2-12'!$W:$W,MATCH('Step 2-12'!$AH1320,'Step 2-12'!$R:$R,0))</f>
        <v>Retail</v>
      </c>
      <c r="AR1320" s="24" t="str">
        <f>INDEX('Step 2-12'!$X:$X,MATCH('Step 2-12'!$AH1320,'Step 2-12'!$R:$R,0))</f>
        <v>SMBs</v>
      </c>
      <c r="AS1320" s="23" t="str">
        <f>INDEX('Step 2-12'!$AA:$AA,MATCH('Step 2-12'!$AH1320,'Step 2-12'!$R:$R,0))</f>
        <v>Basic</v>
      </c>
      <c r="AT1320" s="23" t="str">
        <f>INDEX('Step 2-12'!$AB:$AB,MATCH('Step 2-12'!$AH1320,'Step 2-12'!$R:$R,0))</f>
        <v>Monthly</v>
      </c>
      <c r="AU1320" s="23" t="str">
        <f>INDEX($J$20:$J$1603,MATCH($AH1320,$B$20:$B$1603,0))</f>
        <v/>
      </c>
    </row>
    <row r="1321" spans="1:47" x14ac:dyDescent="0.25">
      <c r="A1321" t="s">
        <v>1487</v>
      </c>
      <c r="B1321" t="s">
        <v>1476</v>
      </c>
      <c r="C1321" t="s">
        <v>17</v>
      </c>
      <c r="D1321" t="s">
        <v>18</v>
      </c>
      <c r="E1321" s="1">
        <v>45322</v>
      </c>
      <c r="F1321" s="1">
        <v>45352</v>
      </c>
      <c r="G1321" t="s">
        <v>19</v>
      </c>
      <c r="H1321">
        <v>75</v>
      </c>
      <c r="I1321" s="23" t="str">
        <f>IF(AND(E1321&lt;=EOMONTH('Step 1'!$C$7,0),F1321&gt;='Step 1'!$C$7),"Yes","No")</f>
        <v>No</v>
      </c>
      <c r="J1321" s="23" t="str">
        <f>IF(I1321="Yes",IF(COUNTIFS($B$21:$B1321,B1321,$I$21:$I1321,"Yes")=1,"Yes",""),"")</f>
        <v/>
      </c>
      <c r="K1321" s="23" t="str">
        <f>IF(J1321="Yes",IF(COUNTIFS($B:$B,B1321,$F:$F,"&gt;="&amp;'Step 1'!$C$8)&gt;0,"Retained","Churned"),"")</f>
        <v/>
      </c>
      <c r="L1321" s="24">
        <f>_xlfn.MINIFS($E:$E,$B:$B,B1321)</f>
        <v>44981</v>
      </c>
      <c r="M1321" s="24" t="str">
        <f>INDEX($C:$C,MATCH($L1321,$E:$E,0))</f>
        <v>Pro</v>
      </c>
      <c r="N1321" s="24" t="str">
        <f>INDEX($D:$D,MATCH($L1321,$E:$E,0))</f>
        <v>Monthly</v>
      </c>
      <c r="O1321" s="23" t="str">
        <f>INDEX('Step 2-12'!$W:$W,MATCH('Step 2-12'!$B1321,'Step 2-12'!$R:$R,0))</f>
        <v>Retail</v>
      </c>
      <c r="P1321" s="23" t="str">
        <f>INDEX('Step 2-12'!$Z:$Z,MATCH('Step 2-12'!$B1321,'Step 2-12'!$R:$R,0))</f>
        <v>Social Media</v>
      </c>
      <c r="AG1321" t="s">
        <v>3113</v>
      </c>
      <c r="AH1321" t="s">
        <v>1344</v>
      </c>
      <c r="AI1321" t="s">
        <v>1345</v>
      </c>
      <c r="AJ1321" s="1">
        <v>45646</v>
      </c>
      <c r="AK1321" t="s">
        <v>17</v>
      </c>
      <c r="AL1321" t="s">
        <v>18</v>
      </c>
      <c r="AM1321">
        <v>75</v>
      </c>
      <c r="AN1321">
        <v>60</v>
      </c>
      <c r="AO1321" s="24" t="str">
        <f>INDEX('Step 2-12'!$Z:$Z,MATCH('Step 2-12'!$AH1321,'Step 2-12'!$R:$R,0))</f>
        <v>Email</v>
      </c>
      <c r="AP1321" s="24" t="str">
        <f>INDEX('Step 2-12'!$V:$V,MATCH('Step 2-12'!$AH1321,'Step 2-12'!$R:$R,0))</f>
        <v>North America</v>
      </c>
      <c r="AQ1321" s="24" t="str">
        <f>INDEX('Step 2-12'!$W:$W,MATCH('Step 2-12'!$AH1321,'Step 2-12'!$R:$R,0))</f>
        <v>Retail</v>
      </c>
      <c r="AR1321" s="24" t="str">
        <f>INDEX('Step 2-12'!$X:$X,MATCH('Step 2-12'!$AH1321,'Step 2-12'!$R:$R,0))</f>
        <v>SMBs</v>
      </c>
      <c r="AS1321" s="23" t="str">
        <f>INDEX('Step 2-12'!$AA:$AA,MATCH('Step 2-12'!$AH1321,'Step 2-12'!$R:$R,0))</f>
        <v>Basic</v>
      </c>
      <c r="AT1321" s="23" t="str">
        <f>INDEX('Step 2-12'!$AB:$AB,MATCH('Step 2-12'!$AH1321,'Step 2-12'!$R:$R,0))</f>
        <v>Monthly</v>
      </c>
      <c r="AU1321" s="23" t="str">
        <f>INDEX($J$20:$J$1603,MATCH($AH1321,$B$20:$B$1603,0))</f>
        <v/>
      </c>
    </row>
    <row r="1322" spans="1:47" x14ac:dyDescent="0.25">
      <c r="A1322" t="s">
        <v>1488</v>
      </c>
      <c r="B1322" t="s">
        <v>1476</v>
      </c>
      <c r="C1322" t="s">
        <v>17</v>
      </c>
      <c r="D1322" t="s">
        <v>18</v>
      </c>
      <c r="E1322" s="1">
        <v>45353</v>
      </c>
      <c r="F1322" s="1">
        <v>45383</v>
      </c>
      <c r="G1322" t="s">
        <v>19</v>
      </c>
      <c r="H1322">
        <v>75</v>
      </c>
      <c r="I1322" s="23" t="str">
        <f>IF(AND(E1322&lt;=EOMONTH('Step 1'!$C$7,0),F1322&gt;='Step 1'!$C$7),"Yes","No")</f>
        <v>No</v>
      </c>
      <c r="J1322" s="23" t="str">
        <f>IF(I1322="Yes",IF(COUNTIFS($B$21:$B1322,B1322,$I$21:$I1322,"Yes")=1,"Yes",""),"")</f>
        <v/>
      </c>
      <c r="K1322" s="23" t="str">
        <f>IF(J1322="Yes",IF(COUNTIFS($B:$B,B1322,$F:$F,"&gt;="&amp;'Step 1'!$C$8)&gt;0,"Retained","Churned"),"")</f>
        <v/>
      </c>
      <c r="L1322" s="24">
        <f>_xlfn.MINIFS($E:$E,$B:$B,B1322)</f>
        <v>44981</v>
      </c>
      <c r="M1322" s="24" t="str">
        <f>INDEX($C:$C,MATCH($L1322,$E:$E,0))</f>
        <v>Pro</v>
      </c>
      <c r="N1322" s="24" t="str">
        <f>INDEX($D:$D,MATCH($L1322,$E:$E,0))</f>
        <v>Monthly</v>
      </c>
      <c r="O1322" s="23" t="str">
        <f>INDEX('Step 2-12'!$W:$W,MATCH('Step 2-12'!$B1322,'Step 2-12'!$R:$R,0))</f>
        <v>Retail</v>
      </c>
      <c r="P1322" s="23" t="str">
        <f>INDEX('Step 2-12'!$Z:$Z,MATCH('Step 2-12'!$B1322,'Step 2-12'!$R:$R,0))</f>
        <v>Social Media</v>
      </c>
      <c r="AG1322" t="s">
        <v>3114</v>
      </c>
      <c r="AH1322" t="s">
        <v>528</v>
      </c>
      <c r="AI1322" t="s">
        <v>527</v>
      </c>
      <c r="AJ1322" s="1">
        <v>45420</v>
      </c>
      <c r="AK1322" t="s">
        <v>17</v>
      </c>
      <c r="AL1322" t="s">
        <v>18</v>
      </c>
      <c r="AM1322">
        <v>75</v>
      </c>
      <c r="AN1322">
        <v>60</v>
      </c>
      <c r="AO1322" s="24" t="str">
        <f>INDEX('Step 2-12'!$Z:$Z,MATCH('Step 2-12'!$AH1322,'Step 2-12'!$R:$R,0))</f>
        <v>Paid Search</v>
      </c>
      <c r="AP1322" s="24" t="str">
        <f>INDEX('Step 2-12'!$V:$V,MATCH('Step 2-12'!$AH1322,'Step 2-12'!$R:$R,0))</f>
        <v>Asia-Pacific</v>
      </c>
      <c r="AQ1322" s="24" t="str">
        <f>INDEX('Step 2-12'!$W:$W,MATCH('Step 2-12'!$AH1322,'Step 2-12'!$R:$R,0))</f>
        <v>Retail</v>
      </c>
      <c r="AR1322" s="24" t="str">
        <f>INDEX('Step 2-12'!$X:$X,MATCH('Step 2-12'!$AH1322,'Step 2-12'!$R:$R,0))</f>
        <v>SMBs</v>
      </c>
      <c r="AS1322" s="23" t="str">
        <f>INDEX('Step 2-12'!$AA:$AA,MATCH('Step 2-12'!$AH1322,'Step 2-12'!$R:$R,0))</f>
        <v>Basic</v>
      </c>
      <c r="AT1322" s="23" t="str">
        <f>INDEX('Step 2-12'!$AB:$AB,MATCH('Step 2-12'!$AH1322,'Step 2-12'!$R:$R,0))</f>
        <v>Monthly</v>
      </c>
      <c r="AU1322" s="23" t="str">
        <f>INDEX($J$20:$J$1603,MATCH($AH1322,$B$20:$B$1603,0))</f>
        <v/>
      </c>
    </row>
    <row r="1323" spans="1:47" x14ac:dyDescent="0.25">
      <c r="A1323" t="s">
        <v>1489</v>
      </c>
      <c r="B1323" t="s">
        <v>1476</v>
      </c>
      <c r="C1323" t="s">
        <v>17</v>
      </c>
      <c r="D1323" t="s">
        <v>18</v>
      </c>
      <c r="E1323" s="1">
        <v>45384</v>
      </c>
      <c r="F1323" s="1">
        <v>45414</v>
      </c>
      <c r="G1323" t="s">
        <v>19</v>
      </c>
      <c r="H1323">
        <v>75</v>
      </c>
      <c r="I1323" s="23" t="str">
        <f>IF(AND(E1323&lt;=EOMONTH('Step 1'!$C$7,0),F1323&gt;='Step 1'!$C$7),"Yes","No")</f>
        <v>No</v>
      </c>
      <c r="J1323" s="23" t="str">
        <f>IF(I1323="Yes",IF(COUNTIFS($B$21:$B1323,B1323,$I$21:$I1323,"Yes")=1,"Yes",""),"")</f>
        <v/>
      </c>
      <c r="K1323" s="23" t="str">
        <f>IF(J1323="Yes",IF(COUNTIFS($B:$B,B1323,$F:$F,"&gt;="&amp;'Step 1'!$C$8)&gt;0,"Retained","Churned"),"")</f>
        <v/>
      </c>
      <c r="L1323" s="24">
        <f>_xlfn.MINIFS($E:$E,$B:$B,B1323)</f>
        <v>44981</v>
      </c>
      <c r="M1323" s="24" t="str">
        <f>INDEX($C:$C,MATCH($L1323,$E:$E,0))</f>
        <v>Pro</v>
      </c>
      <c r="N1323" s="24" t="str">
        <f>INDEX($D:$D,MATCH($L1323,$E:$E,0))</f>
        <v>Monthly</v>
      </c>
      <c r="O1323" s="23" t="str">
        <f>INDEX('Step 2-12'!$W:$W,MATCH('Step 2-12'!$B1323,'Step 2-12'!$R:$R,0))</f>
        <v>Retail</v>
      </c>
      <c r="P1323" s="23" t="str">
        <f>INDEX('Step 2-12'!$Z:$Z,MATCH('Step 2-12'!$B1323,'Step 2-12'!$R:$R,0))</f>
        <v>Social Media</v>
      </c>
      <c r="AG1323" t="s">
        <v>3115</v>
      </c>
      <c r="AH1323" t="s">
        <v>528</v>
      </c>
      <c r="AI1323" t="s">
        <v>529</v>
      </c>
      <c r="AJ1323" s="1">
        <v>45451</v>
      </c>
      <c r="AK1323" t="s">
        <v>17</v>
      </c>
      <c r="AL1323" t="s">
        <v>18</v>
      </c>
      <c r="AM1323">
        <v>75</v>
      </c>
      <c r="AN1323">
        <v>60</v>
      </c>
      <c r="AO1323" s="24" t="str">
        <f>INDEX('Step 2-12'!$Z:$Z,MATCH('Step 2-12'!$AH1323,'Step 2-12'!$R:$R,0))</f>
        <v>Paid Search</v>
      </c>
      <c r="AP1323" s="24" t="str">
        <f>INDEX('Step 2-12'!$V:$V,MATCH('Step 2-12'!$AH1323,'Step 2-12'!$R:$R,0))</f>
        <v>Asia-Pacific</v>
      </c>
      <c r="AQ1323" s="24" t="str">
        <f>INDEX('Step 2-12'!$W:$W,MATCH('Step 2-12'!$AH1323,'Step 2-12'!$R:$R,0))</f>
        <v>Retail</v>
      </c>
      <c r="AR1323" s="24" t="str">
        <f>INDEX('Step 2-12'!$X:$X,MATCH('Step 2-12'!$AH1323,'Step 2-12'!$R:$R,0))</f>
        <v>SMBs</v>
      </c>
      <c r="AS1323" s="23" t="str">
        <f>INDEX('Step 2-12'!$AA:$AA,MATCH('Step 2-12'!$AH1323,'Step 2-12'!$R:$R,0))</f>
        <v>Basic</v>
      </c>
      <c r="AT1323" s="23" t="str">
        <f>INDEX('Step 2-12'!$AB:$AB,MATCH('Step 2-12'!$AH1323,'Step 2-12'!$R:$R,0))</f>
        <v>Monthly</v>
      </c>
      <c r="AU1323" s="23" t="str">
        <f>INDEX($J$20:$J$1603,MATCH($AH1323,$B$20:$B$1603,0))</f>
        <v/>
      </c>
    </row>
    <row r="1324" spans="1:47" x14ac:dyDescent="0.25">
      <c r="A1324" t="s">
        <v>1490</v>
      </c>
      <c r="B1324" t="s">
        <v>1476</v>
      </c>
      <c r="C1324" t="s">
        <v>17</v>
      </c>
      <c r="D1324" t="s">
        <v>18</v>
      </c>
      <c r="E1324" s="1">
        <v>45415</v>
      </c>
      <c r="F1324" s="1">
        <v>45445</v>
      </c>
      <c r="G1324" t="s">
        <v>19</v>
      </c>
      <c r="H1324">
        <v>75</v>
      </c>
      <c r="I1324" s="23" t="str">
        <f>IF(AND(E1324&lt;=EOMONTH('Step 1'!$C$7,0),F1324&gt;='Step 1'!$C$7),"Yes","No")</f>
        <v>No</v>
      </c>
      <c r="J1324" s="23" t="str">
        <f>IF(I1324="Yes",IF(COUNTIFS($B$21:$B1324,B1324,$I$21:$I1324,"Yes")=1,"Yes",""),"")</f>
        <v/>
      </c>
      <c r="K1324" s="23" t="str">
        <f>IF(J1324="Yes",IF(COUNTIFS($B:$B,B1324,$F:$F,"&gt;="&amp;'Step 1'!$C$8)&gt;0,"Retained","Churned"),"")</f>
        <v/>
      </c>
      <c r="L1324" s="24">
        <f>_xlfn.MINIFS($E:$E,$B:$B,B1324)</f>
        <v>44981</v>
      </c>
      <c r="M1324" s="24" t="str">
        <f>INDEX($C:$C,MATCH($L1324,$E:$E,0))</f>
        <v>Pro</v>
      </c>
      <c r="N1324" s="24" t="str">
        <f>INDEX($D:$D,MATCH($L1324,$E:$E,0))</f>
        <v>Monthly</v>
      </c>
      <c r="O1324" s="23" t="str">
        <f>INDEX('Step 2-12'!$W:$W,MATCH('Step 2-12'!$B1324,'Step 2-12'!$R:$R,0))</f>
        <v>Retail</v>
      </c>
      <c r="P1324" s="23" t="str">
        <f>INDEX('Step 2-12'!$Z:$Z,MATCH('Step 2-12'!$B1324,'Step 2-12'!$R:$R,0))</f>
        <v>Social Media</v>
      </c>
      <c r="AG1324" t="s">
        <v>3116</v>
      </c>
      <c r="AH1324" t="s">
        <v>528</v>
      </c>
      <c r="AI1324" t="s">
        <v>529</v>
      </c>
      <c r="AJ1324" s="1">
        <v>45481</v>
      </c>
      <c r="AK1324" t="s">
        <v>17</v>
      </c>
      <c r="AL1324" t="s">
        <v>18</v>
      </c>
      <c r="AM1324">
        <v>75</v>
      </c>
      <c r="AN1324">
        <v>60</v>
      </c>
      <c r="AO1324" s="24" t="str">
        <f>INDEX('Step 2-12'!$Z:$Z,MATCH('Step 2-12'!$AH1324,'Step 2-12'!$R:$R,0))</f>
        <v>Paid Search</v>
      </c>
      <c r="AP1324" s="24" t="str">
        <f>INDEX('Step 2-12'!$V:$V,MATCH('Step 2-12'!$AH1324,'Step 2-12'!$R:$R,0))</f>
        <v>Asia-Pacific</v>
      </c>
      <c r="AQ1324" s="24" t="str">
        <f>INDEX('Step 2-12'!$W:$W,MATCH('Step 2-12'!$AH1324,'Step 2-12'!$R:$R,0))</f>
        <v>Retail</v>
      </c>
      <c r="AR1324" s="24" t="str">
        <f>INDEX('Step 2-12'!$X:$X,MATCH('Step 2-12'!$AH1324,'Step 2-12'!$R:$R,0))</f>
        <v>SMBs</v>
      </c>
      <c r="AS1324" s="23" t="str">
        <f>INDEX('Step 2-12'!$AA:$AA,MATCH('Step 2-12'!$AH1324,'Step 2-12'!$R:$R,0))</f>
        <v>Basic</v>
      </c>
      <c r="AT1324" s="23" t="str">
        <f>INDEX('Step 2-12'!$AB:$AB,MATCH('Step 2-12'!$AH1324,'Step 2-12'!$R:$R,0))</f>
        <v>Monthly</v>
      </c>
      <c r="AU1324" s="23" t="str">
        <f>INDEX($J$20:$J$1603,MATCH($AH1324,$B$20:$B$1603,0))</f>
        <v/>
      </c>
    </row>
    <row r="1325" spans="1:47" x14ac:dyDescent="0.25">
      <c r="A1325" t="s">
        <v>1491</v>
      </c>
      <c r="B1325" t="s">
        <v>1476</v>
      </c>
      <c r="C1325" t="s">
        <v>17</v>
      </c>
      <c r="D1325" t="s">
        <v>18</v>
      </c>
      <c r="E1325" s="1">
        <v>45446</v>
      </c>
      <c r="F1325" s="1">
        <v>45476</v>
      </c>
      <c r="G1325" t="s">
        <v>19</v>
      </c>
      <c r="H1325">
        <v>75</v>
      </c>
      <c r="I1325" s="23" t="str">
        <f>IF(AND(E1325&lt;=EOMONTH('Step 1'!$C$7,0),F1325&gt;='Step 1'!$C$7),"Yes","No")</f>
        <v>No</v>
      </c>
      <c r="J1325" s="23" t="str">
        <f>IF(I1325="Yes",IF(COUNTIFS($B$21:$B1325,B1325,$I$21:$I1325,"Yes")=1,"Yes",""),"")</f>
        <v/>
      </c>
      <c r="K1325" s="23" t="str">
        <f>IF(J1325="Yes",IF(COUNTIFS($B:$B,B1325,$F:$F,"&gt;="&amp;'Step 1'!$C$8)&gt;0,"Retained","Churned"),"")</f>
        <v/>
      </c>
      <c r="L1325" s="24">
        <f>_xlfn.MINIFS($E:$E,$B:$B,B1325)</f>
        <v>44981</v>
      </c>
      <c r="M1325" s="24" t="str">
        <f>INDEX($C:$C,MATCH($L1325,$E:$E,0))</f>
        <v>Pro</v>
      </c>
      <c r="N1325" s="24" t="str">
        <f>INDEX($D:$D,MATCH($L1325,$E:$E,0))</f>
        <v>Monthly</v>
      </c>
      <c r="O1325" s="23" t="str">
        <f>INDEX('Step 2-12'!$W:$W,MATCH('Step 2-12'!$B1325,'Step 2-12'!$R:$R,0))</f>
        <v>Retail</v>
      </c>
      <c r="P1325" s="23" t="str">
        <f>INDEX('Step 2-12'!$Z:$Z,MATCH('Step 2-12'!$B1325,'Step 2-12'!$R:$R,0))</f>
        <v>Social Media</v>
      </c>
      <c r="AG1325" t="s">
        <v>3117</v>
      </c>
      <c r="AH1325" t="s">
        <v>528</v>
      </c>
      <c r="AI1325" t="s">
        <v>530</v>
      </c>
      <c r="AJ1325" s="1">
        <v>45482</v>
      </c>
      <c r="AK1325" t="s">
        <v>17</v>
      </c>
      <c r="AL1325" t="s">
        <v>18</v>
      </c>
      <c r="AM1325">
        <v>75</v>
      </c>
      <c r="AN1325">
        <v>60</v>
      </c>
      <c r="AO1325" s="24" t="str">
        <f>INDEX('Step 2-12'!$Z:$Z,MATCH('Step 2-12'!$AH1325,'Step 2-12'!$R:$R,0))</f>
        <v>Paid Search</v>
      </c>
      <c r="AP1325" s="24" t="str">
        <f>INDEX('Step 2-12'!$V:$V,MATCH('Step 2-12'!$AH1325,'Step 2-12'!$R:$R,0))</f>
        <v>Asia-Pacific</v>
      </c>
      <c r="AQ1325" s="24" t="str">
        <f>INDEX('Step 2-12'!$W:$W,MATCH('Step 2-12'!$AH1325,'Step 2-12'!$R:$R,0))</f>
        <v>Retail</v>
      </c>
      <c r="AR1325" s="24" t="str">
        <f>INDEX('Step 2-12'!$X:$X,MATCH('Step 2-12'!$AH1325,'Step 2-12'!$R:$R,0))</f>
        <v>SMBs</v>
      </c>
      <c r="AS1325" s="23" t="str">
        <f>INDEX('Step 2-12'!$AA:$AA,MATCH('Step 2-12'!$AH1325,'Step 2-12'!$R:$R,0))</f>
        <v>Basic</v>
      </c>
      <c r="AT1325" s="23" t="str">
        <f>INDEX('Step 2-12'!$AB:$AB,MATCH('Step 2-12'!$AH1325,'Step 2-12'!$R:$R,0))</f>
        <v>Monthly</v>
      </c>
      <c r="AU1325" s="23" t="str">
        <f>INDEX($J$20:$J$1603,MATCH($AH1325,$B$20:$B$1603,0))</f>
        <v/>
      </c>
    </row>
    <row r="1326" spans="1:47" x14ac:dyDescent="0.25">
      <c r="A1326" t="s">
        <v>1492</v>
      </c>
      <c r="B1326" t="s">
        <v>1476</v>
      </c>
      <c r="C1326" t="s">
        <v>17</v>
      </c>
      <c r="D1326" t="s">
        <v>18</v>
      </c>
      <c r="E1326" s="1">
        <v>45477</v>
      </c>
      <c r="F1326" s="1">
        <v>45507</v>
      </c>
      <c r="G1326" t="s">
        <v>19</v>
      </c>
      <c r="H1326">
        <v>75</v>
      </c>
      <c r="I1326" s="23" t="str">
        <f>IF(AND(E1326&lt;=EOMONTH('Step 1'!$C$7,0),F1326&gt;='Step 1'!$C$7),"Yes","No")</f>
        <v>No</v>
      </c>
      <c r="J1326" s="23" t="str">
        <f>IF(I1326="Yes",IF(COUNTIFS($B$21:$B1326,B1326,$I$21:$I1326,"Yes")=1,"Yes",""),"")</f>
        <v/>
      </c>
      <c r="K1326" s="23" t="str">
        <f>IF(J1326="Yes",IF(COUNTIFS($B:$B,B1326,$F:$F,"&gt;="&amp;'Step 1'!$C$8)&gt;0,"Retained","Churned"),"")</f>
        <v/>
      </c>
      <c r="L1326" s="24">
        <f>_xlfn.MINIFS($E:$E,$B:$B,B1326)</f>
        <v>44981</v>
      </c>
      <c r="M1326" s="24" t="str">
        <f>INDEX($C:$C,MATCH($L1326,$E:$E,0))</f>
        <v>Pro</v>
      </c>
      <c r="N1326" s="24" t="str">
        <f>INDEX($D:$D,MATCH($L1326,$E:$E,0))</f>
        <v>Monthly</v>
      </c>
      <c r="O1326" s="23" t="str">
        <f>INDEX('Step 2-12'!$W:$W,MATCH('Step 2-12'!$B1326,'Step 2-12'!$R:$R,0))</f>
        <v>Retail</v>
      </c>
      <c r="P1326" s="23" t="str">
        <f>INDEX('Step 2-12'!$Z:$Z,MATCH('Step 2-12'!$B1326,'Step 2-12'!$R:$R,0))</f>
        <v>Social Media</v>
      </c>
      <c r="AG1326" t="s">
        <v>3118</v>
      </c>
      <c r="AH1326" t="s">
        <v>528</v>
      </c>
      <c r="AI1326" t="s">
        <v>531</v>
      </c>
      <c r="AJ1326" s="1">
        <v>45513</v>
      </c>
      <c r="AK1326" t="s">
        <v>17</v>
      </c>
      <c r="AL1326" t="s">
        <v>18</v>
      </c>
      <c r="AM1326">
        <v>75</v>
      </c>
      <c r="AN1326">
        <v>60</v>
      </c>
      <c r="AO1326" s="24" t="str">
        <f>INDEX('Step 2-12'!$Z:$Z,MATCH('Step 2-12'!$AH1326,'Step 2-12'!$R:$R,0))</f>
        <v>Paid Search</v>
      </c>
      <c r="AP1326" s="24" t="str">
        <f>INDEX('Step 2-12'!$V:$V,MATCH('Step 2-12'!$AH1326,'Step 2-12'!$R:$R,0))</f>
        <v>Asia-Pacific</v>
      </c>
      <c r="AQ1326" s="24" t="str">
        <f>INDEX('Step 2-12'!$W:$W,MATCH('Step 2-12'!$AH1326,'Step 2-12'!$R:$R,0))</f>
        <v>Retail</v>
      </c>
      <c r="AR1326" s="24" t="str">
        <f>INDEX('Step 2-12'!$X:$X,MATCH('Step 2-12'!$AH1326,'Step 2-12'!$R:$R,0))</f>
        <v>SMBs</v>
      </c>
      <c r="AS1326" s="23" t="str">
        <f>INDEX('Step 2-12'!$AA:$AA,MATCH('Step 2-12'!$AH1326,'Step 2-12'!$R:$R,0))</f>
        <v>Basic</v>
      </c>
      <c r="AT1326" s="23" t="str">
        <f>INDEX('Step 2-12'!$AB:$AB,MATCH('Step 2-12'!$AH1326,'Step 2-12'!$R:$R,0))</f>
        <v>Monthly</v>
      </c>
      <c r="AU1326" s="23" t="str">
        <f>INDEX($J$20:$J$1603,MATCH($AH1326,$B$20:$B$1603,0))</f>
        <v/>
      </c>
    </row>
    <row r="1327" spans="1:47" x14ac:dyDescent="0.25">
      <c r="A1327" t="s">
        <v>1493</v>
      </c>
      <c r="B1327" t="s">
        <v>1476</v>
      </c>
      <c r="C1327" t="s">
        <v>17</v>
      </c>
      <c r="D1327" t="s">
        <v>18</v>
      </c>
      <c r="E1327" s="1">
        <v>45508</v>
      </c>
      <c r="F1327" s="1">
        <v>45530</v>
      </c>
      <c r="G1327" t="s">
        <v>47</v>
      </c>
      <c r="H1327">
        <v>75</v>
      </c>
      <c r="I1327" s="23" t="str">
        <f>IF(AND(E1327&lt;=EOMONTH('Step 1'!$C$7,0),F1327&gt;='Step 1'!$C$7),"Yes","No")</f>
        <v>No</v>
      </c>
      <c r="J1327" s="23" t="str">
        <f>IF(I1327="Yes",IF(COUNTIFS($B$21:$B1327,B1327,$I$21:$I1327,"Yes")=1,"Yes",""),"")</f>
        <v/>
      </c>
      <c r="K1327" s="23" t="str">
        <f>IF(J1327="Yes",IF(COUNTIFS($B:$B,B1327,$F:$F,"&gt;="&amp;'Step 1'!$C$8)&gt;0,"Retained","Churned"),"")</f>
        <v/>
      </c>
      <c r="L1327" s="24">
        <f>_xlfn.MINIFS($E:$E,$B:$B,B1327)</f>
        <v>44981</v>
      </c>
      <c r="M1327" s="24" t="str">
        <f>INDEX($C:$C,MATCH($L1327,$E:$E,0))</f>
        <v>Pro</v>
      </c>
      <c r="N1327" s="24" t="str">
        <f>INDEX($D:$D,MATCH($L1327,$E:$E,0))</f>
        <v>Monthly</v>
      </c>
      <c r="O1327" s="23" t="str">
        <f>INDEX('Step 2-12'!$W:$W,MATCH('Step 2-12'!$B1327,'Step 2-12'!$R:$R,0))</f>
        <v>Retail</v>
      </c>
      <c r="P1327" s="23" t="str">
        <f>INDEX('Step 2-12'!$Z:$Z,MATCH('Step 2-12'!$B1327,'Step 2-12'!$R:$R,0))</f>
        <v>Social Media</v>
      </c>
      <c r="AG1327" t="s">
        <v>3119</v>
      </c>
      <c r="AH1327" t="s">
        <v>528</v>
      </c>
      <c r="AI1327" t="s">
        <v>532</v>
      </c>
      <c r="AJ1327" s="1">
        <v>45544</v>
      </c>
      <c r="AK1327" t="s">
        <v>50</v>
      </c>
      <c r="AL1327" t="s">
        <v>18</v>
      </c>
      <c r="AM1327">
        <v>135</v>
      </c>
      <c r="AN1327">
        <v>110.7</v>
      </c>
      <c r="AO1327" s="24" t="str">
        <f>INDEX('Step 2-12'!$Z:$Z,MATCH('Step 2-12'!$AH1327,'Step 2-12'!$R:$R,0))</f>
        <v>Paid Search</v>
      </c>
      <c r="AP1327" s="24" t="str">
        <f>INDEX('Step 2-12'!$V:$V,MATCH('Step 2-12'!$AH1327,'Step 2-12'!$R:$R,0))</f>
        <v>Asia-Pacific</v>
      </c>
      <c r="AQ1327" s="24" t="str">
        <f>INDEX('Step 2-12'!$W:$W,MATCH('Step 2-12'!$AH1327,'Step 2-12'!$R:$R,0))</f>
        <v>Retail</v>
      </c>
      <c r="AR1327" s="24" t="str">
        <f>INDEX('Step 2-12'!$X:$X,MATCH('Step 2-12'!$AH1327,'Step 2-12'!$R:$R,0))</f>
        <v>SMBs</v>
      </c>
      <c r="AS1327" s="23" t="str">
        <f>INDEX('Step 2-12'!$AA:$AA,MATCH('Step 2-12'!$AH1327,'Step 2-12'!$R:$R,0))</f>
        <v>Basic</v>
      </c>
      <c r="AT1327" s="23" t="str">
        <f>INDEX('Step 2-12'!$AB:$AB,MATCH('Step 2-12'!$AH1327,'Step 2-12'!$R:$R,0))</f>
        <v>Monthly</v>
      </c>
      <c r="AU1327" s="23" t="str">
        <f>INDEX($J$20:$J$1603,MATCH($AH1327,$B$20:$B$1603,0))</f>
        <v/>
      </c>
    </row>
    <row r="1328" spans="1:47" x14ac:dyDescent="0.25">
      <c r="A1328" t="s">
        <v>1494</v>
      </c>
      <c r="B1328" t="s">
        <v>1495</v>
      </c>
      <c r="C1328" t="s">
        <v>17</v>
      </c>
      <c r="D1328" t="s">
        <v>18</v>
      </c>
      <c r="E1328" s="1">
        <v>44740</v>
      </c>
      <c r="F1328" s="1">
        <v>44770</v>
      </c>
      <c r="G1328" t="s">
        <v>19</v>
      </c>
      <c r="H1328">
        <v>75</v>
      </c>
      <c r="I1328" s="23" t="str">
        <f>IF(AND(E1328&lt;=EOMONTH('Step 1'!$C$7,0),F1328&gt;='Step 1'!$C$7),"Yes","No")</f>
        <v>No</v>
      </c>
      <c r="J1328" s="23" t="str">
        <f>IF(I1328="Yes",IF(COUNTIFS($B$21:$B1328,B1328,$I$21:$I1328,"Yes")=1,"Yes",""),"")</f>
        <v/>
      </c>
      <c r="K1328" s="23" t="str">
        <f>IF(J1328="Yes",IF(COUNTIFS($B:$B,B1328,$F:$F,"&gt;="&amp;'Step 1'!$C$8)&gt;0,"Retained","Churned"),"")</f>
        <v/>
      </c>
      <c r="L1328" s="24">
        <f>_xlfn.MINIFS($E:$E,$B:$B,B1328)</f>
        <v>44740</v>
      </c>
      <c r="M1328" s="24" t="str">
        <f>INDEX($C:$C,MATCH($L1328,$E:$E,0))</f>
        <v>Basic</v>
      </c>
      <c r="N1328" s="24" t="str">
        <f>INDEX($D:$D,MATCH($L1328,$E:$E,0))</f>
        <v>Monthly</v>
      </c>
      <c r="O1328" s="23" t="str">
        <f>INDEX('Step 2-12'!$W:$W,MATCH('Step 2-12'!$B1328,'Step 2-12'!$R:$R,0))</f>
        <v>Retail</v>
      </c>
      <c r="P1328" s="23" t="str">
        <f>INDEX('Step 2-12'!$Z:$Z,MATCH('Step 2-12'!$B1328,'Step 2-12'!$R:$R,0))</f>
        <v>Email</v>
      </c>
      <c r="AG1328" t="s">
        <v>3120</v>
      </c>
      <c r="AH1328" t="s">
        <v>528</v>
      </c>
      <c r="AI1328" t="s">
        <v>532</v>
      </c>
      <c r="AJ1328" s="1">
        <v>45574</v>
      </c>
      <c r="AK1328" t="s">
        <v>50</v>
      </c>
      <c r="AL1328" t="s">
        <v>18</v>
      </c>
      <c r="AM1328">
        <v>135</v>
      </c>
      <c r="AN1328">
        <v>110.7</v>
      </c>
      <c r="AO1328" s="24" t="str">
        <f>INDEX('Step 2-12'!$Z:$Z,MATCH('Step 2-12'!$AH1328,'Step 2-12'!$R:$R,0))</f>
        <v>Paid Search</v>
      </c>
      <c r="AP1328" s="24" t="str">
        <f>INDEX('Step 2-12'!$V:$V,MATCH('Step 2-12'!$AH1328,'Step 2-12'!$R:$R,0))</f>
        <v>Asia-Pacific</v>
      </c>
      <c r="AQ1328" s="24" t="str">
        <f>INDEX('Step 2-12'!$W:$W,MATCH('Step 2-12'!$AH1328,'Step 2-12'!$R:$R,0))</f>
        <v>Retail</v>
      </c>
      <c r="AR1328" s="24" t="str">
        <f>INDEX('Step 2-12'!$X:$X,MATCH('Step 2-12'!$AH1328,'Step 2-12'!$R:$R,0))</f>
        <v>SMBs</v>
      </c>
      <c r="AS1328" s="23" t="str">
        <f>INDEX('Step 2-12'!$AA:$AA,MATCH('Step 2-12'!$AH1328,'Step 2-12'!$R:$R,0))</f>
        <v>Basic</v>
      </c>
      <c r="AT1328" s="23" t="str">
        <f>INDEX('Step 2-12'!$AB:$AB,MATCH('Step 2-12'!$AH1328,'Step 2-12'!$R:$R,0))</f>
        <v>Monthly</v>
      </c>
      <c r="AU1328" s="23" t="str">
        <f>INDEX($J$20:$J$1603,MATCH($AH1328,$B$20:$B$1603,0))</f>
        <v/>
      </c>
    </row>
    <row r="1329" spans="1:47" x14ac:dyDescent="0.25">
      <c r="A1329" t="s">
        <v>1496</v>
      </c>
      <c r="B1329" t="s">
        <v>1495</v>
      </c>
      <c r="C1329" t="s">
        <v>17</v>
      </c>
      <c r="D1329" t="s">
        <v>18</v>
      </c>
      <c r="E1329" s="1">
        <v>44771</v>
      </c>
      <c r="F1329" s="1">
        <v>44801</v>
      </c>
      <c r="G1329" t="s">
        <v>19</v>
      </c>
      <c r="H1329">
        <v>75</v>
      </c>
      <c r="I1329" s="23" t="str">
        <f>IF(AND(E1329&lt;=EOMONTH('Step 1'!$C$7,0),F1329&gt;='Step 1'!$C$7),"Yes","No")</f>
        <v>No</v>
      </c>
      <c r="J1329" s="23" t="str">
        <f>IF(I1329="Yes",IF(COUNTIFS($B$21:$B1329,B1329,$I$21:$I1329,"Yes")=1,"Yes",""),"")</f>
        <v/>
      </c>
      <c r="K1329" s="23" t="str">
        <f>IF(J1329="Yes",IF(COUNTIFS($B:$B,B1329,$F:$F,"&gt;="&amp;'Step 1'!$C$8)&gt;0,"Retained","Churned"),"")</f>
        <v/>
      </c>
      <c r="L1329" s="24">
        <f>_xlfn.MINIFS($E:$E,$B:$B,B1329)</f>
        <v>44740</v>
      </c>
      <c r="M1329" s="24" t="str">
        <f>INDEX($C:$C,MATCH($L1329,$E:$E,0))</f>
        <v>Basic</v>
      </c>
      <c r="N1329" s="24" t="str">
        <f>INDEX($D:$D,MATCH($L1329,$E:$E,0))</f>
        <v>Monthly</v>
      </c>
      <c r="O1329" s="23" t="str">
        <f>INDEX('Step 2-12'!$W:$W,MATCH('Step 2-12'!$B1329,'Step 2-12'!$R:$R,0))</f>
        <v>Retail</v>
      </c>
      <c r="P1329" s="23" t="str">
        <f>INDEX('Step 2-12'!$Z:$Z,MATCH('Step 2-12'!$B1329,'Step 2-12'!$R:$R,0))</f>
        <v>Email</v>
      </c>
      <c r="AG1329" t="s">
        <v>3121</v>
      </c>
      <c r="AH1329" t="s">
        <v>528</v>
      </c>
      <c r="AI1329" t="s">
        <v>533</v>
      </c>
      <c r="AJ1329" s="1">
        <v>45575</v>
      </c>
      <c r="AK1329" t="s">
        <v>50</v>
      </c>
      <c r="AL1329" t="s">
        <v>18</v>
      </c>
      <c r="AM1329">
        <v>135</v>
      </c>
      <c r="AN1329">
        <v>110.7</v>
      </c>
      <c r="AO1329" s="24" t="str">
        <f>INDEX('Step 2-12'!$Z:$Z,MATCH('Step 2-12'!$AH1329,'Step 2-12'!$R:$R,0))</f>
        <v>Paid Search</v>
      </c>
      <c r="AP1329" s="24" t="str">
        <f>INDEX('Step 2-12'!$V:$V,MATCH('Step 2-12'!$AH1329,'Step 2-12'!$R:$R,0))</f>
        <v>Asia-Pacific</v>
      </c>
      <c r="AQ1329" s="24" t="str">
        <f>INDEX('Step 2-12'!$W:$W,MATCH('Step 2-12'!$AH1329,'Step 2-12'!$R:$R,0))</f>
        <v>Retail</v>
      </c>
      <c r="AR1329" s="24" t="str">
        <f>INDEX('Step 2-12'!$X:$X,MATCH('Step 2-12'!$AH1329,'Step 2-12'!$R:$R,0))</f>
        <v>SMBs</v>
      </c>
      <c r="AS1329" s="23" t="str">
        <f>INDEX('Step 2-12'!$AA:$AA,MATCH('Step 2-12'!$AH1329,'Step 2-12'!$R:$R,0))</f>
        <v>Basic</v>
      </c>
      <c r="AT1329" s="23" t="str">
        <f>INDEX('Step 2-12'!$AB:$AB,MATCH('Step 2-12'!$AH1329,'Step 2-12'!$R:$R,0))</f>
        <v>Monthly</v>
      </c>
      <c r="AU1329" s="23" t="str">
        <f>INDEX($J$20:$J$1603,MATCH($AH1329,$B$20:$B$1603,0))</f>
        <v/>
      </c>
    </row>
    <row r="1330" spans="1:47" x14ac:dyDescent="0.25">
      <c r="A1330" t="s">
        <v>1497</v>
      </c>
      <c r="B1330" t="s">
        <v>1495</v>
      </c>
      <c r="C1330" t="s">
        <v>17</v>
      </c>
      <c r="D1330" t="s">
        <v>18</v>
      </c>
      <c r="E1330" s="1">
        <v>44802</v>
      </c>
      <c r="F1330" s="1">
        <v>44822</v>
      </c>
      <c r="G1330" t="s">
        <v>47</v>
      </c>
      <c r="H1330">
        <v>75</v>
      </c>
      <c r="I1330" s="23" t="str">
        <f>IF(AND(E1330&lt;=EOMONTH('Step 1'!$C$7,0),F1330&gt;='Step 1'!$C$7),"Yes","No")</f>
        <v>No</v>
      </c>
      <c r="J1330" s="23" t="str">
        <f>IF(I1330="Yes",IF(COUNTIFS($B$21:$B1330,B1330,$I$21:$I1330,"Yes")=1,"Yes",""),"")</f>
        <v/>
      </c>
      <c r="K1330" s="23" t="str">
        <f>IF(J1330="Yes",IF(COUNTIFS($B:$B,B1330,$F:$F,"&gt;="&amp;'Step 1'!$C$8)&gt;0,"Retained","Churned"),"")</f>
        <v/>
      </c>
      <c r="L1330" s="24">
        <f>_xlfn.MINIFS($E:$E,$B:$B,B1330)</f>
        <v>44740</v>
      </c>
      <c r="M1330" s="24" t="str">
        <f>INDEX($C:$C,MATCH($L1330,$E:$E,0))</f>
        <v>Basic</v>
      </c>
      <c r="N1330" s="24" t="str">
        <f>INDEX($D:$D,MATCH($L1330,$E:$E,0))</f>
        <v>Monthly</v>
      </c>
      <c r="O1330" s="23" t="str">
        <f>INDEX('Step 2-12'!$W:$W,MATCH('Step 2-12'!$B1330,'Step 2-12'!$R:$R,0))</f>
        <v>Retail</v>
      </c>
      <c r="P1330" s="23" t="str">
        <f>INDEX('Step 2-12'!$Z:$Z,MATCH('Step 2-12'!$B1330,'Step 2-12'!$R:$R,0))</f>
        <v>Email</v>
      </c>
      <c r="AG1330" t="s">
        <v>3122</v>
      </c>
      <c r="AH1330" t="s">
        <v>528</v>
      </c>
      <c r="AI1330" t="s">
        <v>534</v>
      </c>
      <c r="AJ1330" s="1">
        <v>45606</v>
      </c>
      <c r="AK1330" t="s">
        <v>50</v>
      </c>
      <c r="AL1330" t="s">
        <v>18</v>
      </c>
      <c r="AM1330">
        <v>135</v>
      </c>
      <c r="AN1330">
        <v>110.7</v>
      </c>
      <c r="AO1330" s="24" t="str">
        <f>INDEX('Step 2-12'!$Z:$Z,MATCH('Step 2-12'!$AH1330,'Step 2-12'!$R:$R,0))</f>
        <v>Paid Search</v>
      </c>
      <c r="AP1330" s="24" t="str">
        <f>INDEX('Step 2-12'!$V:$V,MATCH('Step 2-12'!$AH1330,'Step 2-12'!$R:$R,0))</f>
        <v>Asia-Pacific</v>
      </c>
      <c r="AQ1330" s="24" t="str">
        <f>INDEX('Step 2-12'!$W:$W,MATCH('Step 2-12'!$AH1330,'Step 2-12'!$R:$R,0))</f>
        <v>Retail</v>
      </c>
      <c r="AR1330" s="24" t="str">
        <f>INDEX('Step 2-12'!$X:$X,MATCH('Step 2-12'!$AH1330,'Step 2-12'!$R:$R,0))</f>
        <v>SMBs</v>
      </c>
      <c r="AS1330" s="23" t="str">
        <f>INDEX('Step 2-12'!$AA:$AA,MATCH('Step 2-12'!$AH1330,'Step 2-12'!$R:$R,0))</f>
        <v>Basic</v>
      </c>
      <c r="AT1330" s="23" t="str">
        <f>INDEX('Step 2-12'!$AB:$AB,MATCH('Step 2-12'!$AH1330,'Step 2-12'!$R:$R,0))</f>
        <v>Monthly</v>
      </c>
      <c r="AU1330" s="23" t="str">
        <f>INDEX($J$20:$J$1603,MATCH($AH1330,$B$20:$B$1603,0))</f>
        <v/>
      </c>
    </row>
    <row r="1331" spans="1:47" x14ac:dyDescent="0.25">
      <c r="A1331" t="s">
        <v>1498</v>
      </c>
      <c r="B1331" t="s">
        <v>1499</v>
      </c>
      <c r="C1331" t="s">
        <v>17</v>
      </c>
      <c r="D1331" t="s">
        <v>18</v>
      </c>
      <c r="E1331" s="1">
        <v>45011</v>
      </c>
      <c r="F1331" s="1">
        <v>45041</v>
      </c>
      <c r="G1331" t="s">
        <v>19</v>
      </c>
      <c r="H1331">
        <v>75</v>
      </c>
      <c r="I1331" s="23" t="str">
        <f>IF(AND(E1331&lt;=EOMONTH('Step 1'!$C$7,0),F1331&gt;='Step 1'!$C$7),"Yes","No")</f>
        <v>No</v>
      </c>
      <c r="J1331" s="23" t="str">
        <f>IF(I1331="Yes",IF(COUNTIFS($B$21:$B1331,B1331,$I$21:$I1331,"Yes")=1,"Yes",""),"")</f>
        <v/>
      </c>
      <c r="K1331" s="23" t="str">
        <f>IF(J1331="Yes",IF(COUNTIFS($B:$B,B1331,$F:$F,"&gt;="&amp;'Step 1'!$C$8)&gt;0,"Retained","Churned"),"")</f>
        <v/>
      </c>
      <c r="L1331" s="24">
        <f>_xlfn.MINIFS($E:$E,$B:$B,B1331)</f>
        <v>45011</v>
      </c>
      <c r="M1331" s="24" t="str">
        <f>INDEX($C:$C,MATCH($L1331,$E:$E,0))</f>
        <v>Basic</v>
      </c>
      <c r="N1331" s="24" t="str">
        <f>INDEX($D:$D,MATCH($L1331,$E:$E,0))</f>
        <v>Monthly</v>
      </c>
      <c r="O1331" s="23" t="str">
        <f>INDEX('Step 2-12'!$W:$W,MATCH('Step 2-12'!$B1331,'Step 2-12'!$R:$R,0))</f>
        <v>Retail</v>
      </c>
      <c r="P1331" s="23" t="str">
        <f>INDEX('Step 2-12'!$Z:$Z,MATCH('Step 2-12'!$B1331,'Step 2-12'!$R:$R,0))</f>
        <v>Paid Search</v>
      </c>
      <c r="AG1331" t="s">
        <v>3123</v>
      </c>
      <c r="AH1331" t="s">
        <v>528</v>
      </c>
      <c r="AI1331" t="s">
        <v>534</v>
      </c>
      <c r="AJ1331" s="1">
        <v>45636</v>
      </c>
      <c r="AK1331" t="s">
        <v>50</v>
      </c>
      <c r="AL1331" t="s">
        <v>18</v>
      </c>
      <c r="AM1331">
        <v>135</v>
      </c>
      <c r="AN1331">
        <v>110.7</v>
      </c>
      <c r="AO1331" s="24" t="str">
        <f>INDEX('Step 2-12'!$Z:$Z,MATCH('Step 2-12'!$AH1331,'Step 2-12'!$R:$R,0))</f>
        <v>Paid Search</v>
      </c>
      <c r="AP1331" s="24" t="str">
        <f>INDEX('Step 2-12'!$V:$V,MATCH('Step 2-12'!$AH1331,'Step 2-12'!$R:$R,0))</f>
        <v>Asia-Pacific</v>
      </c>
      <c r="AQ1331" s="24" t="str">
        <f>INDEX('Step 2-12'!$W:$W,MATCH('Step 2-12'!$AH1331,'Step 2-12'!$R:$R,0))</f>
        <v>Retail</v>
      </c>
      <c r="AR1331" s="24" t="str">
        <f>INDEX('Step 2-12'!$X:$X,MATCH('Step 2-12'!$AH1331,'Step 2-12'!$R:$R,0))</f>
        <v>SMBs</v>
      </c>
      <c r="AS1331" s="23" t="str">
        <f>INDEX('Step 2-12'!$AA:$AA,MATCH('Step 2-12'!$AH1331,'Step 2-12'!$R:$R,0))</f>
        <v>Basic</v>
      </c>
      <c r="AT1331" s="23" t="str">
        <f>INDEX('Step 2-12'!$AB:$AB,MATCH('Step 2-12'!$AH1331,'Step 2-12'!$R:$R,0))</f>
        <v>Monthly</v>
      </c>
      <c r="AU1331" s="23" t="str">
        <f>INDEX($J$20:$J$1603,MATCH($AH1331,$B$20:$B$1603,0))</f>
        <v/>
      </c>
    </row>
    <row r="1332" spans="1:47" x14ac:dyDescent="0.25">
      <c r="A1332" t="s">
        <v>1500</v>
      </c>
      <c r="B1332" t="s">
        <v>1499</v>
      </c>
      <c r="C1332" t="s">
        <v>17</v>
      </c>
      <c r="D1332" t="s">
        <v>18</v>
      </c>
      <c r="E1332" s="1">
        <v>45042</v>
      </c>
      <c r="F1332" s="1">
        <v>45072</v>
      </c>
      <c r="G1332" t="s">
        <v>19</v>
      </c>
      <c r="H1332">
        <v>75</v>
      </c>
      <c r="I1332" s="23" t="str">
        <f>IF(AND(E1332&lt;=EOMONTH('Step 1'!$C$7,0),F1332&gt;='Step 1'!$C$7),"Yes","No")</f>
        <v>No</v>
      </c>
      <c r="J1332" s="23" t="str">
        <f>IF(I1332="Yes",IF(COUNTIFS($B$21:$B1332,B1332,$I$21:$I1332,"Yes")=1,"Yes",""),"")</f>
        <v/>
      </c>
      <c r="K1332" s="23" t="str">
        <f>IF(J1332="Yes",IF(COUNTIFS($B:$B,B1332,$F:$F,"&gt;="&amp;'Step 1'!$C$8)&gt;0,"Retained","Churned"),"")</f>
        <v/>
      </c>
      <c r="L1332" s="24">
        <f>_xlfn.MINIFS($E:$E,$B:$B,B1332)</f>
        <v>45011</v>
      </c>
      <c r="M1332" s="24" t="str">
        <f>INDEX($C:$C,MATCH($L1332,$E:$E,0))</f>
        <v>Basic</v>
      </c>
      <c r="N1332" s="24" t="str">
        <f>INDEX($D:$D,MATCH($L1332,$E:$E,0))</f>
        <v>Monthly</v>
      </c>
      <c r="O1332" s="23" t="str">
        <f>INDEX('Step 2-12'!$W:$W,MATCH('Step 2-12'!$B1332,'Step 2-12'!$R:$R,0))</f>
        <v>Retail</v>
      </c>
      <c r="P1332" s="23" t="str">
        <f>INDEX('Step 2-12'!$Z:$Z,MATCH('Step 2-12'!$B1332,'Step 2-12'!$R:$R,0))</f>
        <v>Paid Search</v>
      </c>
      <c r="AG1332" t="s">
        <v>3124</v>
      </c>
      <c r="AH1332" t="s">
        <v>528</v>
      </c>
      <c r="AI1332" t="s">
        <v>535</v>
      </c>
      <c r="AJ1332" s="1">
        <v>45637</v>
      </c>
      <c r="AK1332" t="s">
        <v>50</v>
      </c>
      <c r="AL1332" t="s">
        <v>18</v>
      </c>
      <c r="AM1332">
        <v>135</v>
      </c>
      <c r="AN1332">
        <v>110.7</v>
      </c>
      <c r="AO1332" s="24" t="str">
        <f>INDEX('Step 2-12'!$Z:$Z,MATCH('Step 2-12'!$AH1332,'Step 2-12'!$R:$R,0))</f>
        <v>Paid Search</v>
      </c>
      <c r="AP1332" s="24" t="str">
        <f>INDEX('Step 2-12'!$V:$V,MATCH('Step 2-12'!$AH1332,'Step 2-12'!$R:$R,0))</f>
        <v>Asia-Pacific</v>
      </c>
      <c r="AQ1332" s="24" t="str">
        <f>INDEX('Step 2-12'!$W:$W,MATCH('Step 2-12'!$AH1332,'Step 2-12'!$R:$R,0))</f>
        <v>Retail</v>
      </c>
      <c r="AR1332" s="24" t="str">
        <f>INDEX('Step 2-12'!$X:$X,MATCH('Step 2-12'!$AH1332,'Step 2-12'!$R:$R,0))</f>
        <v>SMBs</v>
      </c>
      <c r="AS1332" s="23" t="str">
        <f>INDEX('Step 2-12'!$AA:$AA,MATCH('Step 2-12'!$AH1332,'Step 2-12'!$R:$R,0))</f>
        <v>Basic</v>
      </c>
      <c r="AT1332" s="23" t="str">
        <f>INDEX('Step 2-12'!$AB:$AB,MATCH('Step 2-12'!$AH1332,'Step 2-12'!$R:$R,0))</f>
        <v>Monthly</v>
      </c>
      <c r="AU1332" s="23" t="str">
        <f>INDEX($J$20:$J$1603,MATCH($AH1332,$B$20:$B$1603,0))</f>
        <v/>
      </c>
    </row>
    <row r="1333" spans="1:47" x14ac:dyDescent="0.25">
      <c r="A1333" t="s">
        <v>1501</v>
      </c>
      <c r="B1333" t="s">
        <v>1499</v>
      </c>
      <c r="C1333" t="s">
        <v>17</v>
      </c>
      <c r="D1333" t="s">
        <v>18</v>
      </c>
      <c r="E1333" s="1">
        <v>45073</v>
      </c>
      <c r="F1333" s="1">
        <v>45103</v>
      </c>
      <c r="G1333" t="s">
        <v>19</v>
      </c>
      <c r="H1333">
        <v>75</v>
      </c>
      <c r="I1333" s="23" t="str">
        <f>IF(AND(E1333&lt;=EOMONTH('Step 1'!$C$7,0),F1333&gt;='Step 1'!$C$7),"Yes","No")</f>
        <v>No</v>
      </c>
      <c r="J1333" s="23" t="str">
        <f>IF(I1333="Yes",IF(COUNTIFS($B$21:$B1333,B1333,$I$21:$I1333,"Yes")=1,"Yes",""),"")</f>
        <v/>
      </c>
      <c r="K1333" s="23" t="str">
        <f>IF(J1333="Yes",IF(COUNTIFS($B:$B,B1333,$F:$F,"&gt;="&amp;'Step 1'!$C$8)&gt;0,"Retained","Churned"),"")</f>
        <v/>
      </c>
      <c r="L1333" s="24">
        <f>_xlfn.MINIFS($E:$E,$B:$B,B1333)</f>
        <v>45011</v>
      </c>
      <c r="M1333" s="24" t="str">
        <f>INDEX($C:$C,MATCH($L1333,$E:$E,0))</f>
        <v>Basic</v>
      </c>
      <c r="N1333" s="24" t="str">
        <f>INDEX($D:$D,MATCH($L1333,$E:$E,0))</f>
        <v>Monthly</v>
      </c>
      <c r="O1333" s="23" t="str">
        <f>INDEX('Step 2-12'!$W:$W,MATCH('Step 2-12'!$B1333,'Step 2-12'!$R:$R,0))</f>
        <v>Retail</v>
      </c>
      <c r="P1333" s="23" t="str">
        <f>INDEX('Step 2-12'!$Z:$Z,MATCH('Step 2-12'!$B1333,'Step 2-12'!$R:$R,0))</f>
        <v>Paid Search</v>
      </c>
      <c r="AG1333" t="s">
        <v>3125</v>
      </c>
      <c r="AH1333" t="s">
        <v>1665</v>
      </c>
      <c r="AI1333" t="s">
        <v>1664</v>
      </c>
      <c r="AJ1333" s="1">
        <v>44811</v>
      </c>
      <c r="AK1333" t="s">
        <v>17</v>
      </c>
      <c r="AL1333" t="s">
        <v>51</v>
      </c>
      <c r="AM1333">
        <v>600</v>
      </c>
      <c r="AN1333">
        <v>480</v>
      </c>
      <c r="AO1333" s="24" t="str">
        <f>INDEX('Step 2-12'!$Z:$Z,MATCH('Step 2-12'!$AH1333,'Step 2-12'!$R:$R,0))</f>
        <v>Paid Search</v>
      </c>
      <c r="AP1333" s="24" t="str">
        <f>INDEX('Step 2-12'!$V:$V,MATCH('Step 2-12'!$AH1333,'Step 2-12'!$R:$R,0))</f>
        <v>Asia-Pacific</v>
      </c>
      <c r="AQ1333" s="24" t="str">
        <f>INDEX('Step 2-12'!$W:$W,MATCH('Step 2-12'!$AH1333,'Step 2-12'!$R:$R,0))</f>
        <v>Retail</v>
      </c>
      <c r="AR1333" s="24" t="str">
        <f>INDEX('Step 2-12'!$X:$X,MATCH('Step 2-12'!$AH1333,'Step 2-12'!$R:$R,0))</f>
        <v>SMBs</v>
      </c>
      <c r="AS1333" s="23" t="str">
        <f>INDEX('Step 2-12'!$AA:$AA,MATCH('Step 2-12'!$AH1333,'Step 2-12'!$R:$R,0))</f>
        <v>Basic</v>
      </c>
      <c r="AT1333" s="23" t="str">
        <f>INDEX('Step 2-12'!$AB:$AB,MATCH('Step 2-12'!$AH1333,'Step 2-12'!$R:$R,0))</f>
        <v>Annual</v>
      </c>
      <c r="AU1333" s="23" t="str">
        <f>INDEX($J$20:$J$1603,MATCH($AH1333,$B$20:$B$1603,0))</f>
        <v>Yes</v>
      </c>
    </row>
    <row r="1334" spans="1:47" x14ac:dyDescent="0.25">
      <c r="A1334" t="s">
        <v>1502</v>
      </c>
      <c r="B1334" t="s">
        <v>1499</v>
      </c>
      <c r="C1334" t="s">
        <v>17</v>
      </c>
      <c r="D1334" t="s">
        <v>18</v>
      </c>
      <c r="E1334" s="1">
        <v>45104</v>
      </c>
      <c r="F1334" s="1">
        <v>45134</v>
      </c>
      <c r="G1334" t="s">
        <v>19</v>
      </c>
      <c r="H1334">
        <v>75</v>
      </c>
      <c r="I1334" s="23" t="str">
        <f>IF(AND(E1334&lt;=EOMONTH('Step 1'!$C$7,0),F1334&gt;='Step 1'!$C$7),"Yes","No")</f>
        <v>No</v>
      </c>
      <c r="J1334" s="23" t="str">
        <f>IF(I1334="Yes",IF(COUNTIFS($B$21:$B1334,B1334,$I$21:$I1334,"Yes")=1,"Yes",""),"")</f>
        <v/>
      </c>
      <c r="K1334" s="23" t="str">
        <f>IF(J1334="Yes",IF(COUNTIFS($B:$B,B1334,$F:$F,"&gt;="&amp;'Step 1'!$C$8)&gt;0,"Retained","Churned"),"")</f>
        <v/>
      </c>
      <c r="L1334" s="24">
        <f>_xlfn.MINIFS($E:$E,$B:$B,B1334)</f>
        <v>45011</v>
      </c>
      <c r="M1334" s="24" t="str">
        <f>INDEX($C:$C,MATCH($L1334,$E:$E,0))</f>
        <v>Basic</v>
      </c>
      <c r="N1334" s="24" t="str">
        <f>INDEX($D:$D,MATCH($L1334,$E:$E,0))</f>
        <v>Monthly</v>
      </c>
      <c r="O1334" s="23" t="str">
        <f>INDEX('Step 2-12'!$W:$W,MATCH('Step 2-12'!$B1334,'Step 2-12'!$R:$R,0))</f>
        <v>Retail</v>
      </c>
      <c r="P1334" s="23" t="str">
        <f>INDEX('Step 2-12'!$Z:$Z,MATCH('Step 2-12'!$B1334,'Step 2-12'!$R:$R,0))</f>
        <v>Paid Search</v>
      </c>
      <c r="AG1334" t="s">
        <v>3126</v>
      </c>
      <c r="AH1334" t="s">
        <v>360</v>
      </c>
      <c r="AI1334" t="s">
        <v>359</v>
      </c>
      <c r="AJ1334" s="1">
        <v>45491</v>
      </c>
      <c r="AK1334" t="s">
        <v>50</v>
      </c>
      <c r="AL1334" t="s">
        <v>18</v>
      </c>
      <c r="AM1334">
        <v>135</v>
      </c>
      <c r="AN1334">
        <v>110.7</v>
      </c>
      <c r="AO1334" s="24" t="str">
        <f>INDEX('Step 2-12'!$Z:$Z,MATCH('Step 2-12'!$AH1334,'Step 2-12'!$R:$R,0))</f>
        <v>Paid Search</v>
      </c>
      <c r="AP1334" s="24" t="str">
        <f>INDEX('Step 2-12'!$V:$V,MATCH('Step 2-12'!$AH1334,'Step 2-12'!$R:$R,0))</f>
        <v>Europe</v>
      </c>
      <c r="AQ1334" s="24" t="str">
        <f>INDEX('Step 2-12'!$W:$W,MATCH('Step 2-12'!$AH1334,'Step 2-12'!$R:$R,0))</f>
        <v>Healthcare</v>
      </c>
      <c r="AR1334" s="24" t="str">
        <f>INDEX('Step 2-12'!$X:$X,MATCH('Step 2-12'!$AH1334,'Step 2-12'!$R:$R,0))</f>
        <v>SMBs</v>
      </c>
      <c r="AS1334" s="23" t="str">
        <f>INDEX('Step 2-12'!$AA:$AA,MATCH('Step 2-12'!$AH1334,'Step 2-12'!$R:$R,0))</f>
        <v>Pro</v>
      </c>
      <c r="AT1334" s="23" t="str">
        <f>INDEX('Step 2-12'!$AB:$AB,MATCH('Step 2-12'!$AH1334,'Step 2-12'!$R:$R,0))</f>
        <v>Monthly</v>
      </c>
      <c r="AU1334" s="23" t="str">
        <f>INDEX($J$20:$J$1603,MATCH($AH1334,$B$20:$B$1603,0))</f>
        <v/>
      </c>
    </row>
    <row r="1335" spans="1:47" x14ac:dyDescent="0.25">
      <c r="A1335" t="s">
        <v>1503</v>
      </c>
      <c r="B1335" t="s">
        <v>1499</v>
      </c>
      <c r="C1335" t="s">
        <v>17</v>
      </c>
      <c r="D1335" t="s">
        <v>18</v>
      </c>
      <c r="E1335" s="1">
        <v>45135</v>
      </c>
      <c r="F1335" s="1">
        <v>45165</v>
      </c>
      <c r="G1335" t="s">
        <v>19</v>
      </c>
      <c r="H1335">
        <v>75</v>
      </c>
      <c r="I1335" s="23" t="str">
        <f>IF(AND(E1335&lt;=EOMONTH('Step 1'!$C$7,0),F1335&gt;='Step 1'!$C$7),"Yes","No")</f>
        <v>No</v>
      </c>
      <c r="J1335" s="23" t="str">
        <f>IF(I1335="Yes",IF(COUNTIFS($B$21:$B1335,B1335,$I$21:$I1335,"Yes")=1,"Yes",""),"")</f>
        <v/>
      </c>
      <c r="K1335" s="23" t="str">
        <f>IF(J1335="Yes",IF(COUNTIFS($B:$B,B1335,$F:$F,"&gt;="&amp;'Step 1'!$C$8)&gt;0,"Retained","Churned"),"")</f>
        <v/>
      </c>
      <c r="L1335" s="24">
        <f>_xlfn.MINIFS($E:$E,$B:$B,B1335)</f>
        <v>45011</v>
      </c>
      <c r="M1335" s="24" t="str">
        <f>INDEX($C:$C,MATCH($L1335,$E:$E,0))</f>
        <v>Basic</v>
      </c>
      <c r="N1335" s="24" t="str">
        <f>INDEX($D:$D,MATCH($L1335,$E:$E,0))</f>
        <v>Monthly</v>
      </c>
      <c r="O1335" s="23" t="str">
        <f>INDEX('Step 2-12'!$W:$W,MATCH('Step 2-12'!$B1335,'Step 2-12'!$R:$R,0))</f>
        <v>Retail</v>
      </c>
      <c r="P1335" s="23" t="str">
        <f>INDEX('Step 2-12'!$Z:$Z,MATCH('Step 2-12'!$B1335,'Step 2-12'!$R:$R,0))</f>
        <v>Paid Search</v>
      </c>
      <c r="AG1335" t="s">
        <v>3127</v>
      </c>
      <c r="AH1335" t="s">
        <v>360</v>
      </c>
      <c r="AI1335" t="s">
        <v>361</v>
      </c>
      <c r="AJ1335" s="1">
        <v>45522</v>
      </c>
      <c r="AK1335" t="s">
        <v>50</v>
      </c>
      <c r="AL1335" t="s">
        <v>18</v>
      </c>
      <c r="AM1335">
        <v>135</v>
      </c>
      <c r="AN1335">
        <v>110.7</v>
      </c>
      <c r="AO1335" s="24" t="str">
        <f>INDEX('Step 2-12'!$Z:$Z,MATCH('Step 2-12'!$AH1335,'Step 2-12'!$R:$R,0))</f>
        <v>Paid Search</v>
      </c>
      <c r="AP1335" s="24" t="str">
        <f>INDEX('Step 2-12'!$V:$V,MATCH('Step 2-12'!$AH1335,'Step 2-12'!$R:$R,0))</f>
        <v>Europe</v>
      </c>
      <c r="AQ1335" s="24" t="str">
        <f>INDEX('Step 2-12'!$W:$W,MATCH('Step 2-12'!$AH1335,'Step 2-12'!$R:$R,0))</f>
        <v>Healthcare</v>
      </c>
      <c r="AR1335" s="24" t="str">
        <f>INDEX('Step 2-12'!$X:$X,MATCH('Step 2-12'!$AH1335,'Step 2-12'!$R:$R,0))</f>
        <v>SMBs</v>
      </c>
      <c r="AS1335" s="23" t="str">
        <f>INDEX('Step 2-12'!$AA:$AA,MATCH('Step 2-12'!$AH1335,'Step 2-12'!$R:$R,0))</f>
        <v>Pro</v>
      </c>
      <c r="AT1335" s="23" t="str">
        <f>INDEX('Step 2-12'!$AB:$AB,MATCH('Step 2-12'!$AH1335,'Step 2-12'!$R:$R,0))</f>
        <v>Monthly</v>
      </c>
      <c r="AU1335" s="23" t="str">
        <f>INDEX($J$20:$J$1603,MATCH($AH1335,$B$20:$B$1603,0))</f>
        <v/>
      </c>
    </row>
    <row r="1336" spans="1:47" x14ac:dyDescent="0.25">
      <c r="A1336" t="s">
        <v>1504</v>
      </c>
      <c r="B1336" t="s">
        <v>1499</v>
      </c>
      <c r="C1336" t="s">
        <v>17</v>
      </c>
      <c r="D1336" t="s">
        <v>18</v>
      </c>
      <c r="E1336" s="1">
        <v>45166</v>
      </c>
      <c r="F1336" s="1">
        <v>45196</v>
      </c>
      <c r="G1336" t="s">
        <v>19</v>
      </c>
      <c r="H1336">
        <v>75</v>
      </c>
      <c r="I1336" s="23" t="str">
        <f>IF(AND(E1336&lt;=EOMONTH('Step 1'!$C$7,0),F1336&gt;='Step 1'!$C$7),"Yes","No")</f>
        <v>No</v>
      </c>
      <c r="J1336" s="23" t="str">
        <f>IF(I1336="Yes",IF(COUNTIFS($B$21:$B1336,B1336,$I$21:$I1336,"Yes")=1,"Yes",""),"")</f>
        <v/>
      </c>
      <c r="K1336" s="23" t="str">
        <f>IF(J1336="Yes",IF(COUNTIFS($B:$B,B1336,$F:$F,"&gt;="&amp;'Step 1'!$C$8)&gt;0,"Retained","Churned"),"")</f>
        <v/>
      </c>
      <c r="L1336" s="24">
        <f>_xlfn.MINIFS($E:$E,$B:$B,B1336)</f>
        <v>45011</v>
      </c>
      <c r="M1336" s="24" t="str">
        <f>INDEX($C:$C,MATCH($L1336,$E:$E,0))</f>
        <v>Basic</v>
      </c>
      <c r="N1336" s="24" t="str">
        <f>INDEX($D:$D,MATCH($L1336,$E:$E,0))</f>
        <v>Monthly</v>
      </c>
      <c r="O1336" s="23" t="str">
        <f>INDEX('Step 2-12'!$W:$W,MATCH('Step 2-12'!$B1336,'Step 2-12'!$R:$R,0))</f>
        <v>Retail</v>
      </c>
      <c r="P1336" s="23" t="str">
        <f>INDEX('Step 2-12'!$Z:$Z,MATCH('Step 2-12'!$B1336,'Step 2-12'!$R:$R,0))</f>
        <v>Paid Search</v>
      </c>
      <c r="AG1336" t="s">
        <v>3128</v>
      </c>
      <c r="AH1336" t="s">
        <v>360</v>
      </c>
      <c r="AI1336" t="s">
        <v>362</v>
      </c>
      <c r="AJ1336" s="1">
        <v>45553</v>
      </c>
      <c r="AK1336" t="s">
        <v>17</v>
      </c>
      <c r="AL1336" t="s">
        <v>18</v>
      </c>
      <c r="AM1336">
        <v>75</v>
      </c>
      <c r="AN1336">
        <v>60</v>
      </c>
      <c r="AO1336" s="24" t="str">
        <f>INDEX('Step 2-12'!$Z:$Z,MATCH('Step 2-12'!$AH1336,'Step 2-12'!$R:$R,0))</f>
        <v>Paid Search</v>
      </c>
      <c r="AP1336" s="24" t="str">
        <f>INDEX('Step 2-12'!$V:$V,MATCH('Step 2-12'!$AH1336,'Step 2-12'!$R:$R,0))</f>
        <v>Europe</v>
      </c>
      <c r="AQ1336" s="24" t="str">
        <f>INDEX('Step 2-12'!$W:$W,MATCH('Step 2-12'!$AH1336,'Step 2-12'!$R:$R,0))</f>
        <v>Healthcare</v>
      </c>
      <c r="AR1336" s="24" t="str">
        <f>INDEX('Step 2-12'!$X:$X,MATCH('Step 2-12'!$AH1336,'Step 2-12'!$R:$R,0))</f>
        <v>SMBs</v>
      </c>
      <c r="AS1336" s="23" t="str">
        <f>INDEX('Step 2-12'!$AA:$AA,MATCH('Step 2-12'!$AH1336,'Step 2-12'!$R:$R,0))</f>
        <v>Pro</v>
      </c>
      <c r="AT1336" s="23" t="str">
        <f>INDEX('Step 2-12'!$AB:$AB,MATCH('Step 2-12'!$AH1336,'Step 2-12'!$R:$R,0))</f>
        <v>Monthly</v>
      </c>
      <c r="AU1336" s="23" t="str">
        <f>INDEX($J$20:$J$1603,MATCH($AH1336,$B$20:$B$1603,0))</f>
        <v/>
      </c>
    </row>
    <row r="1337" spans="1:47" x14ac:dyDescent="0.25">
      <c r="A1337" t="s">
        <v>1505</v>
      </c>
      <c r="B1337" t="s">
        <v>1499</v>
      </c>
      <c r="C1337" t="s">
        <v>17</v>
      </c>
      <c r="D1337" t="s">
        <v>18</v>
      </c>
      <c r="E1337" s="1">
        <v>45197</v>
      </c>
      <c r="F1337" s="1">
        <v>45227</v>
      </c>
      <c r="G1337" t="s">
        <v>19</v>
      </c>
      <c r="H1337">
        <v>75</v>
      </c>
      <c r="I1337" s="23" t="str">
        <f>IF(AND(E1337&lt;=EOMONTH('Step 1'!$C$7,0),F1337&gt;='Step 1'!$C$7),"Yes","No")</f>
        <v>No</v>
      </c>
      <c r="J1337" s="23" t="str">
        <f>IF(I1337="Yes",IF(COUNTIFS($B$21:$B1337,B1337,$I$21:$I1337,"Yes")=1,"Yes",""),"")</f>
        <v/>
      </c>
      <c r="K1337" s="23" t="str">
        <f>IF(J1337="Yes",IF(COUNTIFS($B:$B,B1337,$F:$F,"&gt;="&amp;'Step 1'!$C$8)&gt;0,"Retained","Churned"),"")</f>
        <v/>
      </c>
      <c r="L1337" s="24">
        <f>_xlfn.MINIFS($E:$E,$B:$B,B1337)</f>
        <v>45011</v>
      </c>
      <c r="M1337" s="24" t="str">
        <f>INDEX($C:$C,MATCH($L1337,$E:$E,0))</f>
        <v>Basic</v>
      </c>
      <c r="N1337" s="24" t="str">
        <f>INDEX($D:$D,MATCH($L1337,$E:$E,0))</f>
        <v>Monthly</v>
      </c>
      <c r="O1337" s="23" t="str">
        <f>INDEX('Step 2-12'!$W:$W,MATCH('Step 2-12'!$B1337,'Step 2-12'!$R:$R,0))</f>
        <v>Retail</v>
      </c>
      <c r="P1337" s="23" t="str">
        <f>INDEX('Step 2-12'!$Z:$Z,MATCH('Step 2-12'!$B1337,'Step 2-12'!$R:$R,0))</f>
        <v>Paid Search</v>
      </c>
      <c r="AG1337" t="s">
        <v>3129</v>
      </c>
      <c r="AH1337" t="s">
        <v>360</v>
      </c>
      <c r="AI1337" t="s">
        <v>362</v>
      </c>
      <c r="AJ1337" s="1">
        <v>45583</v>
      </c>
      <c r="AK1337" t="s">
        <v>17</v>
      </c>
      <c r="AL1337" t="s">
        <v>18</v>
      </c>
      <c r="AM1337">
        <v>75</v>
      </c>
      <c r="AN1337">
        <v>60</v>
      </c>
      <c r="AO1337" s="24" t="str">
        <f>INDEX('Step 2-12'!$Z:$Z,MATCH('Step 2-12'!$AH1337,'Step 2-12'!$R:$R,0))</f>
        <v>Paid Search</v>
      </c>
      <c r="AP1337" s="24" t="str">
        <f>INDEX('Step 2-12'!$V:$V,MATCH('Step 2-12'!$AH1337,'Step 2-12'!$R:$R,0))</f>
        <v>Europe</v>
      </c>
      <c r="AQ1337" s="24" t="str">
        <f>INDEX('Step 2-12'!$W:$W,MATCH('Step 2-12'!$AH1337,'Step 2-12'!$R:$R,0))</f>
        <v>Healthcare</v>
      </c>
      <c r="AR1337" s="24" t="str">
        <f>INDEX('Step 2-12'!$X:$X,MATCH('Step 2-12'!$AH1337,'Step 2-12'!$R:$R,0))</f>
        <v>SMBs</v>
      </c>
      <c r="AS1337" s="23" t="str">
        <f>INDEX('Step 2-12'!$AA:$AA,MATCH('Step 2-12'!$AH1337,'Step 2-12'!$R:$R,0))</f>
        <v>Pro</v>
      </c>
      <c r="AT1337" s="23" t="str">
        <f>INDEX('Step 2-12'!$AB:$AB,MATCH('Step 2-12'!$AH1337,'Step 2-12'!$R:$R,0))</f>
        <v>Monthly</v>
      </c>
      <c r="AU1337" s="23" t="str">
        <f>INDEX($J$20:$J$1603,MATCH($AH1337,$B$20:$B$1603,0))</f>
        <v/>
      </c>
    </row>
    <row r="1338" spans="1:47" x14ac:dyDescent="0.25">
      <c r="A1338" t="s">
        <v>1506</v>
      </c>
      <c r="B1338" t="s">
        <v>1499</v>
      </c>
      <c r="C1338" t="s">
        <v>17</v>
      </c>
      <c r="D1338" t="s">
        <v>18</v>
      </c>
      <c r="E1338" s="1">
        <v>45228</v>
      </c>
      <c r="F1338" s="1">
        <v>45258</v>
      </c>
      <c r="G1338" t="s">
        <v>19</v>
      </c>
      <c r="H1338">
        <v>75</v>
      </c>
      <c r="I1338" s="23" t="str">
        <f>IF(AND(E1338&lt;=EOMONTH('Step 1'!$C$7,0),F1338&gt;='Step 1'!$C$7),"Yes","No")</f>
        <v>No</v>
      </c>
      <c r="J1338" s="23" t="str">
        <f>IF(I1338="Yes",IF(COUNTIFS($B$21:$B1338,B1338,$I$21:$I1338,"Yes")=1,"Yes",""),"")</f>
        <v/>
      </c>
      <c r="K1338" s="23" t="str">
        <f>IF(J1338="Yes",IF(COUNTIFS($B:$B,B1338,$F:$F,"&gt;="&amp;'Step 1'!$C$8)&gt;0,"Retained","Churned"),"")</f>
        <v/>
      </c>
      <c r="L1338" s="24">
        <f>_xlfn.MINIFS($E:$E,$B:$B,B1338)</f>
        <v>45011</v>
      </c>
      <c r="M1338" s="24" t="str">
        <f>INDEX($C:$C,MATCH($L1338,$E:$E,0))</f>
        <v>Basic</v>
      </c>
      <c r="N1338" s="24" t="str">
        <f>INDEX($D:$D,MATCH($L1338,$E:$E,0))</f>
        <v>Monthly</v>
      </c>
      <c r="O1338" s="23" t="str">
        <f>INDEX('Step 2-12'!$W:$W,MATCH('Step 2-12'!$B1338,'Step 2-12'!$R:$R,0))</f>
        <v>Retail</v>
      </c>
      <c r="P1338" s="23" t="str">
        <f>INDEX('Step 2-12'!$Z:$Z,MATCH('Step 2-12'!$B1338,'Step 2-12'!$R:$R,0))</f>
        <v>Paid Search</v>
      </c>
      <c r="AG1338" t="s">
        <v>3130</v>
      </c>
      <c r="AH1338" t="s">
        <v>360</v>
      </c>
      <c r="AI1338" t="s">
        <v>363</v>
      </c>
      <c r="AJ1338" s="1">
        <v>45584</v>
      </c>
      <c r="AK1338" t="s">
        <v>17</v>
      </c>
      <c r="AL1338" t="s">
        <v>18</v>
      </c>
      <c r="AM1338">
        <v>75</v>
      </c>
      <c r="AN1338">
        <v>60</v>
      </c>
      <c r="AO1338" s="24" t="str">
        <f>INDEX('Step 2-12'!$Z:$Z,MATCH('Step 2-12'!$AH1338,'Step 2-12'!$R:$R,0))</f>
        <v>Paid Search</v>
      </c>
      <c r="AP1338" s="24" t="str">
        <f>INDEX('Step 2-12'!$V:$V,MATCH('Step 2-12'!$AH1338,'Step 2-12'!$R:$R,0))</f>
        <v>Europe</v>
      </c>
      <c r="AQ1338" s="24" t="str">
        <f>INDEX('Step 2-12'!$W:$W,MATCH('Step 2-12'!$AH1338,'Step 2-12'!$R:$R,0))</f>
        <v>Healthcare</v>
      </c>
      <c r="AR1338" s="24" t="str">
        <f>INDEX('Step 2-12'!$X:$X,MATCH('Step 2-12'!$AH1338,'Step 2-12'!$R:$R,0))</f>
        <v>SMBs</v>
      </c>
      <c r="AS1338" s="23" t="str">
        <f>INDEX('Step 2-12'!$AA:$AA,MATCH('Step 2-12'!$AH1338,'Step 2-12'!$R:$R,0))</f>
        <v>Pro</v>
      </c>
      <c r="AT1338" s="23" t="str">
        <f>INDEX('Step 2-12'!$AB:$AB,MATCH('Step 2-12'!$AH1338,'Step 2-12'!$R:$R,0))</f>
        <v>Monthly</v>
      </c>
      <c r="AU1338" s="23" t="str">
        <f>INDEX($J$20:$J$1603,MATCH($AH1338,$B$20:$B$1603,0))</f>
        <v/>
      </c>
    </row>
    <row r="1339" spans="1:47" x14ac:dyDescent="0.25">
      <c r="A1339" t="s">
        <v>1507</v>
      </c>
      <c r="B1339" t="s">
        <v>1499</v>
      </c>
      <c r="C1339" t="s">
        <v>17</v>
      </c>
      <c r="D1339" t="s">
        <v>18</v>
      </c>
      <c r="E1339" s="1">
        <v>45259</v>
      </c>
      <c r="F1339" s="1">
        <v>45289</v>
      </c>
      <c r="G1339" t="s">
        <v>19</v>
      </c>
      <c r="H1339">
        <v>75</v>
      </c>
      <c r="I1339" s="23" t="str">
        <f>IF(AND(E1339&lt;=EOMONTH('Step 1'!$C$7,0),F1339&gt;='Step 1'!$C$7),"Yes","No")</f>
        <v>No</v>
      </c>
      <c r="J1339" s="23" t="str">
        <f>IF(I1339="Yes",IF(COUNTIFS($B$21:$B1339,B1339,$I$21:$I1339,"Yes")=1,"Yes",""),"")</f>
        <v/>
      </c>
      <c r="K1339" s="23" t="str">
        <f>IF(J1339="Yes",IF(COUNTIFS($B:$B,B1339,$F:$F,"&gt;="&amp;'Step 1'!$C$8)&gt;0,"Retained","Churned"),"")</f>
        <v/>
      </c>
      <c r="L1339" s="24">
        <f>_xlfn.MINIFS($E:$E,$B:$B,B1339)</f>
        <v>45011</v>
      </c>
      <c r="M1339" s="24" t="str">
        <f>INDEX($C:$C,MATCH($L1339,$E:$E,0))</f>
        <v>Basic</v>
      </c>
      <c r="N1339" s="24" t="str">
        <f>INDEX($D:$D,MATCH($L1339,$E:$E,0))</f>
        <v>Monthly</v>
      </c>
      <c r="O1339" s="23" t="str">
        <f>INDEX('Step 2-12'!$W:$W,MATCH('Step 2-12'!$B1339,'Step 2-12'!$R:$R,0))</f>
        <v>Retail</v>
      </c>
      <c r="P1339" s="23" t="str">
        <f>INDEX('Step 2-12'!$Z:$Z,MATCH('Step 2-12'!$B1339,'Step 2-12'!$R:$R,0))</f>
        <v>Paid Search</v>
      </c>
      <c r="AG1339" t="s">
        <v>3131</v>
      </c>
      <c r="AH1339" t="s">
        <v>360</v>
      </c>
      <c r="AI1339" t="s">
        <v>364</v>
      </c>
      <c r="AJ1339" s="1">
        <v>45615</v>
      </c>
      <c r="AK1339" t="s">
        <v>17</v>
      </c>
      <c r="AL1339" t="s">
        <v>18</v>
      </c>
      <c r="AM1339">
        <v>75</v>
      </c>
      <c r="AN1339">
        <v>60</v>
      </c>
      <c r="AO1339" s="24" t="str">
        <f>INDEX('Step 2-12'!$Z:$Z,MATCH('Step 2-12'!$AH1339,'Step 2-12'!$R:$R,0))</f>
        <v>Paid Search</v>
      </c>
      <c r="AP1339" s="24" t="str">
        <f>INDEX('Step 2-12'!$V:$V,MATCH('Step 2-12'!$AH1339,'Step 2-12'!$R:$R,0))</f>
        <v>Europe</v>
      </c>
      <c r="AQ1339" s="24" t="str">
        <f>INDEX('Step 2-12'!$W:$W,MATCH('Step 2-12'!$AH1339,'Step 2-12'!$R:$R,0))</f>
        <v>Healthcare</v>
      </c>
      <c r="AR1339" s="24" t="str">
        <f>INDEX('Step 2-12'!$X:$X,MATCH('Step 2-12'!$AH1339,'Step 2-12'!$R:$R,0))</f>
        <v>SMBs</v>
      </c>
      <c r="AS1339" s="23" t="str">
        <f>INDEX('Step 2-12'!$AA:$AA,MATCH('Step 2-12'!$AH1339,'Step 2-12'!$R:$R,0))</f>
        <v>Pro</v>
      </c>
      <c r="AT1339" s="23" t="str">
        <f>INDEX('Step 2-12'!$AB:$AB,MATCH('Step 2-12'!$AH1339,'Step 2-12'!$R:$R,0))</f>
        <v>Monthly</v>
      </c>
      <c r="AU1339" s="23" t="str">
        <f>INDEX($J$20:$J$1603,MATCH($AH1339,$B$20:$B$1603,0))</f>
        <v/>
      </c>
    </row>
    <row r="1340" spans="1:47" x14ac:dyDescent="0.25">
      <c r="A1340" t="s">
        <v>1508</v>
      </c>
      <c r="B1340" t="s">
        <v>1499</v>
      </c>
      <c r="C1340" t="s">
        <v>17</v>
      </c>
      <c r="D1340" t="s">
        <v>18</v>
      </c>
      <c r="E1340" s="1">
        <v>45290</v>
      </c>
      <c r="F1340" s="1">
        <v>45320</v>
      </c>
      <c r="G1340" t="s">
        <v>19</v>
      </c>
      <c r="H1340">
        <v>75</v>
      </c>
      <c r="I1340" s="23" t="str">
        <f>IF(AND(E1340&lt;=EOMONTH('Step 1'!$C$7,0),F1340&gt;='Step 1'!$C$7),"Yes","No")</f>
        <v>No</v>
      </c>
      <c r="J1340" s="23" t="str">
        <f>IF(I1340="Yes",IF(COUNTIFS($B$21:$B1340,B1340,$I$21:$I1340,"Yes")=1,"Yes",""),"")</f>
        <v/>
      </c>
      <c r="K1340" s="23" t="str">
        <f>IF(J1340="Yes",IF(COUNTIFS($B:$B,B1340,$F:$F,"&gt;="&amp;'Step 1'!$C$8)&gt;0,"Retained","Churned"),"")</f>
        <v/>
      </c>
      <c r="L1340" s="24">
        <f>_xlfn.MINIFS($E:$E,$B:$B,B1340)</f>
        <v>45011</v>
      </c>
      <c r="M1340" s="24" t="str">
        <f>INDEX($C:$C,MATCH($L1340,$E:$E,0))</f>
        <v>Basic</v>
      </c>
      <c r="N1340" s="24" t="str">
        <f>INDEX($D:$D,MATCH($L1340,$E:$E,0))</f>
        <v>Monthly</v>
      </c>
      <c r="O1340" s="23" t="str">
        <f>INDEX('Step 2-12'!$W:$W,MATCH('Step 2-12'!$B1340,'Step 2-12'!$R:$R,0))</f>
        <v>Retail</v>
      </c>
      <c r="P1340" s="23" t="str">
        <f>INDEX('Step 2-12'!$Z:$Z,MATCH('Step 2-12'!$B1340,'Step 2-12'!$R:$R,0))</f>
        <v>Paid Search</v>
      </c>
      <c r="AG1340" t="s">
        <v>3132</v>
      </c>
      <c r="AH1340" t="s">
        <v>360</v>
      </c>
      <c r="AI1340" t="s">
        <v>364</v>
      </c>
      <c r="AJ1340" s="1">
        <v>45645</v>
      </c>
      <c r="AK1340" t="s">
        <v>17</v>
      </c>
      <c r="AL1340" t="s">
        <v>18</v>
      </c>
      <c r="AM1340">
        <v>75</v>
      </c>
      <c r="AN1340">
        <v>60</v>
      </c>
      <c r="AO1340" s="24" t="str">
        <f>INDEX('Step 2-12'!$Z:$Z,MATCH('Step 2-12'!$AH1340,'Step 2-12'!$R:$R,0))</f>
        <v>Paid Search</v>
      </c>
      <c r="AP1340" s="24" t="str">
        <f>INDEX('Step 2-12'!$V:$V,MATCH('Step 2-12'!$AH1340,'Step 2-12'!$R:$R,0))</f>
        <v>Europe</v>
      </c>
      <c r="AQ1340" s="24" t="str">
        <f>INDEX('Step 2-12'!$W:$W,MATCH('Step 2-12'!$AH1340,'Step 2-12'!$R:$R,0))</f>
        <v>Healthcare</v>
      </c>
      <c r="AR1340" s="24" t="str">
        <f>INDEX('Step 2-12'!$X:$X,MATCH('Step 2-12'!$AH1340,'Step 2-12'!$R:$R,0))</f>
        <v>SMBs</v>
      </c>
      <c r="AS1340" s="23" t="str">
        <f>INDEX('Step 2-12'!$AA:$AA,MATCH('Step 2-12'!$AH1340,'Step 2-12'!$R:$R,0))</f>
        <v>Pro</v>
      </c>
      <c r="AT1340" s="23" t="str">
        <f>INDEX('Step 2-12'!$AB:$AB,MATCH('Step 2-12'!$AH1340,'Step 2-12'!$R:$R,0))</f>
        <v>Monthly</v>
      </c>
      <c r="AU1340" s="23" t="str">
        <f>INDEX($J$20:$J$1603,MATCH($AH1340,$B$20:$B$1603,0))</f>
        <v/>
      </c>
    </row>
    <row r="1341" spans="1:47" x14ac:dyDescent="0.25">
      <c r="A1341" t="s">
        <v>1509</v>
      </c>
      <c r="B1341" t="s">
        <v>1499</v>
      </c>
      <c r="C1341" t="s">
        <v>17</v>
      </c>
      <c r="D1341" t="s">
        <v>18</v>
      </c>
      <c r="E1341" s="1">
        <v>45321</v>
      </c>
      <c r="F1341" s="1">
        <v>45351</v>
      </c>
      <c r="G1341" t="s">
        <v>19</v>
      </c>
      <c r="H1341">
        <v>75</v>
      </c>
      <c r="I1341" s="23" t="str">
        <f>IF(AND(E1341&lt;=EOMONTH('Step 1'!$C$7,0),F1341&gt;='Step 1'!$C$7),"Yes","No")</f>
        <v>No</v>
      </c>
      <c r="J1341" s="23" t="str">
        <f>IF(I1341="Yes",IF(COUNTIFS($B$21:$B1341,B1341,$I$21:$I1341,"Yes")=1,"Yes",""),"")</f>
        <v/>
      </c>
      <c r="K1341" s="23" t="str">
        <f>IF(J1341="Yes",IF(COUNTIFS($B:$B,B1341,$F:$F,"&gt;="&amp;'Step 1'!$C$8)&gt;0,"Retained","Churned"),"")</f>
        <v/>
      </c>
      <c r="L1341" s="24">
        <f>_xlfn.MINIFS($E:$E,$B:$B,B1341)</f>
        <v>45011</v>
      </c>
      <c r="M1341" s="24" t="str">
        <f>INDEX($C:$C,MATCH($L1341,$E:$E,0))</f>
        <v>Basic</v>
      </c>
      <c r="N1341" s="24" t="str">
        <f>INDEX($D:$D,MATCH($L1341,$E:$E,0))</f>
        <v>Monthly</v>
      </c>
      <c r="O1341" s="23" t="str">
        <f>INDEX('Step 2-12'!$W:$W,MATCH('Step 2-12'!$B1341,'Step 2-12'!$R:$R,0))</f>
        <v>Retail</v>
      </c>
      <c r="P1341" s="23" t="str">
        <f>INDEX('Step 2-12'!$Z:$Z,MATCH('Step 2-12'!$B1341,'Step 2-12'!$R:$R,0))</f>
        <v>Paid Search</v>
      </c>
      <c r="AG1341" t="s">
        <v>3133</v>
      </c>
      <c r="AH1341" t="s">
        <v>360</v>
      </c>
      <c r="AI1341" t="s">
        <v>365</v>
      </c>
      <c r="AJ1341" s="1">
        <v>45646</v>
      </c>
      <c r="AK1341" t="s">
        <v>17</v>
      </c>
      <c r="AL1341" t="s">
        <v>18</v>
      </c>
      <c r="AM1341">
        <v>75</v>
      </c>
      <c r="AN1341">
        <v>60</v>
      </c>
      <c r="AO1341" s="24" t="str">
        <f>INDEX('Step 2-12'!$Z:$Z,MATCH('Step 2-12'!$AH1341,'Step 2-12'!$R:$R,0))</f>
        <v>Paid Search</v>
      </c>
      <c r="AP1341" s="24" t="str">
        <f>INDEX('Step 2-12'!$V:$V,MATCH('Step 2-12'!$AH1341,'Step 2-12'!$R:$R,0))</f>
        <v>Europe</v>
      </c>
      <c r="AQ1341" s="24" t="str">
        <f>INDEX('Step 2-12'!$W:$W,MATCH('Step 2-12'!$AH1341,'Step 2-12'!$R:$R,0))</f>
        <v>Healthcare</v>
      </c>
      <c r="AR1341" s="24" t="str">
        <f>INDEX('Step 2-12'!$X:$X,MATCH('Step 2-12'!$AH1341,'Step 2-12'!$R:$R,0))</f>
        <v>SMBs</v>
      </c>
      <c r="AS1341" s="23" t="str">
        <f>INDEX('Step 2-12'!$AA:$AA,MATCH('Step 2-12'!$AH1341,'Step 2-12'!$R:$R,0))</f>
        <v>Pro</v>
      </c>
      <c r="AT1341" s="23" t="str">
        <f>INDEX('Step 2-12'!$AB:$AB,MATCH('Step 2-12'!$AH1341,'Step 2-12'!$R:$R,0))</f>
        <v>Monthly</v>
      </c>
      <c r="AU1341" s="23" t="str">
        <f>INDEX($J$20:$J$1603,MATCH($AH1341,$B$20:$B$1603,0))</f>
        <v/>
      </c>
    </row>
    <row r="1342" spans="1:47" x14ac:dyDescent="0.25">
      <c r="A1342" t="s">
        <v>1510</v>
      </c>
      <c r="B1342" t="s">
        <v>1499</v>
      </c>
      <c r="C1342" t="s">
        <v>17</v>
      </c>
      <c r="D1342" t="s">
        <v>18</v>
      </c>
      <c r="E1342" s="1">
        <v>45352</v>
      </c>
      <c r="F1342" s="1">
        <v>45382</v>
      </c>
      <c r="G1342" t="s">
        <v>19</v>
      </c>
      <c r="H1342">
        <v>75</v>
      </c>
      <c r="I1342" s="23" t="str">
        <f>IF(AND(E1342&lt;=EOMONTH('Step 1'!$C$7,0),F1342&gt;='Step 1'!$C$7),"Yes","No")</f>
        <v>No</v>
      </c>
      <c r="J1342" s="23" t="str">
        <f>IF(I1342="Yes",IF(COUNTIFS($B$21:$B1342,B1342,$I$21:$I1342,"Yes")=1,"Yes",""),"")</f>
        <v/>
      </c>
      <c r="K1342" s="23" t="str">
        <f>IF(J1342="Yes",IF(COUNTIFS($B:$B,B1342,$F:$F,"&gt;="&amp;'Step 1'!$C$8)&gt;0,"Retained","Churned"),"")</f>
        <v/>
      </c>
      <c r="L1342" s="24">
        <f>_xlfn.MINIFS($E:$E,$B:$B,B1342)</f>
        <v>45011</v>
      </c>
      <c r="M1342" s="24" t="str">
        <f>INDEX($C:$C,MATCH($L1342,$E:$E,0))</f>
        <v>Basic</v>
      </c>
      <c r="N1342" s="24" t="str">
        <f>INDEX($D:$D,MATCH($L1342,$E:$E,0))</f>
        <v>Monthly</v>
      </c>
      <c r="O1342" s="23" t="str">
        <f>INDEX('Step 2-12'!$W:$W,MATCH('Step 2-12'!$B1342,'Step 2-12'!$R:$R,0))</f>
        <v>Retail</v>
      </c>
      <c r="P1342" s="23" t="str">
        <f>INDEX('Step 2-12'!$Z:$Z,MATCH('Step 2-12'!$B1342,'Step 2-12'!$R:$R,0))</f>
        <v>Paid Search</v>
      </c>
      <c r="AG1342" t="s">
        <v>3134</v>
      </c>
      <c r="AH1342" t="s">
        <v>1800</v>
      </c>
      <c r="AI1342" t="s">
        <v>1799</v>
      </c>
      <c r="AJ1342" s="1">
        <v>44774</v>
      </c>
      <c r="AK1342" t="s">
        <v>17</v>
      </c>
      <c r="AL1342" t="s">
        <v>18</v>
      </c>
      <c r="AM1342">
        <v>75</v>
      </c>
      <c r="AN1342">
        <v>60</v>
      </c>
      <c r="AO1342" s="24" t="str">
        <f>INDEX('Step 2-12'!$Z:$Z,MATCH('Step 2-12'!$AH1342,'Step 2-12'!$R:$R,0))</f>
        <v>Affiliate</v>
      </c>
      <c r="AP1342" s="24" t="str">
        <f>INDEX('Step 2-12'!$V:$V,MATCH('Step 2-12'!$AH1342,'Step 2-12'!$R:$R,0))</f>
        <v>North America</v>
      </c>
      <c r="AQ1342" s="24" t="str">
        <f>INDEX('Step 2-12'!$W:$W,MATCH('Step 2-12'!$AH1342,'Step 2-12'!$R:$R,0))</f>
        <v>Tech</v>
      </c>
      <c r="AR1342" s="24" t="str">
        <f>INDEX('Step 2-12'!$X:$X,MATCH('Step 2-12'!$AH1342,'Step 2-12'!$R:$R,0))</f>
        <v>SMBs</v>
      </c>
      <c r="AS1342" s="23" t="str">
        <f>INDEX('Step 2-12'!$AA:$AA,MATCH('Step 2-12'!$AH1342,'Step 2-12'!$R:$R,0))</f>
        <v>Basic</v>
      </c>
      <c r="AT1342" s="23" t="str">
        <f>INDEX('Step 2-12'!$AB:$AB,MATCH('Step 2-12'!$AH1342,'Step 2-12'!$R:$R,0))</f>
        <v>Monthly</v>
      </c>
      <c r="AU1342" s="23" t="str">
        <f>INDEX($J$20:$J$1603,MATCH($AH1342,$B$20:$B$1603,0))</f>
        <v/>
      </c>
    </row>
    <row r="1343" spans="1:47" x14ac:dyDescent="0.25">
      <c r="A1343" t="s">
        <v>1511</v>
      </c>
      <c r="B1343" t="s">
        <v>1499</v>
      </c>
      <c r="C1343" t="s">
        <v>17</v>
      </c>
      <c r="D1343" t="s">
        <v>18</v>
      </c>
      <c r="E1343" s="1">
        <v>45383</v>
      </c>
      <c r="F1343" s="1">
        <v>45413</v>
      </c>
      <c r="G1343" t="s">
        <v>73</v>
      </c>
      <c r="H1343">
        <v>75</v>
      </c>
      <c r="I1343" s="23" t="str">
        <f>IF(AND(E1343&lt;=EOMONTH('Step 1'!$C$7,0),F1343&gt;='Step 1'!$C$7),"Yes","No")</f>
        <v>No</v>
      </c>
      <c r="J1343" s="23" t="str">
        <f>IF(I1343="Yes",IF(COUNTIFS($B$21:$B1343,B1343,$I$21:$I1343,"Yes")=1,"Yes",""),"")</f>
        <v/>
      </c>
      <c r="K1343" s="23" t="str">
        <f>IF(J1343="Yes",IF(COUNTIFS($B:$B,B1343,$F:$F,"&gt;="&amp;'Step 1'!$C$8)&gt;0,"Retained","Churned"),"")</f>
        <v/>
      </c>
      <c r="L1343" s="24">
        <f>_xlfn.MINIFS($E:$E,$B:$B,B1343)</f>
        <v>45011</v>
      </c>
      <c r="M1343" s="24" t="str">
        <f>INDEX($C:$C,MATCH($L1343,$E:$E,0))</f>
        <v>Basic</v>
      </c>
      <c r="N1343" s="24" t="str">
        <f>INDEX($D:$D,MATCH($L1343,$E:$E,0))</f>
        <v>Monthly</v>
      </c>
      <c r="O1343" s="23" t="str">
        <f>INDEX('Step 2-12'!$W:$W,MATCH('Step 2-12'!$B1343,'Step 2-12'!$R:$R,0))</f>
        <v>Retail</v>
      </c>
      <c r="P1343" s="23" t="str">
        <f>INDEX('Step 2-12'!$Z:$Z,MATCH('Step 2-12'!$B1343,'Step 2-12'!$R:$R,0))</f>
        <v>Paid Search</v>
      </c>
      <c r="AG1343" t="s">
        <v>3135</v>
      </c>
      <c r="AH1343" t="s">
        <v>1800</v>
      </c>
      <c r="AI1343" t="s">
        <v>1801</v>
      </c>
      <c r="AJ1343" s="1">
        <v>44805</v>
      </c>
      <c r="AK1343" t="s">
        <v>17</v>
      </c>
      <c r="AL1343" t="s">
        <v>18</v>
      </c>
      <c r="AM1343">
        <v>75</v>
      </c>
      <c r="AN1343">
        <v>60</v>
      </c>
      <c r="AO1343" s="24" t="str">
        <f>INDEX('Step 2-12'!$Z:$Z,MATCH('Step 2-12'!$AH1343,'Step 2-12'!$R:$R,0))</f>
        <v>Affiliate</v>
      </c>
      <c r="AP1343" s="24" t="str">
        <f>INDEX('Step 2-12'!$V:$V,MATCH('Step 2-12'!$AH1343,'Step 2-12'!$R:$R,0))</f>
        <v>North America</v>
      </c>
      <c r="AQ1343" s="24" t="str">
        <f>INDEX('Step 2-12'!$W:$W,MATCH('Step 2-12'!$AH1343,'Step 2-12'!$R:$R,0))</f>
        <v>Tech</v>
      </c>
      <c r="AR1343" s="24" t="str">
        <f>INDEX('Step 2-12'!$X:$X,MATCH('Step 2-12'!$AH1343,'Step 2-12'!$R:$R,0))</f>
        <v>SMBs</v>
      </c>
      <c r="AS1343" s="23" t="str">
        <f>INDEX('Step 2-12'!$AA:$AA,MATCH('Step 2-12'!$AH1343,'Step 2-12'!$R:$R,0))</f>
        <v>Basic</v>
      </c>
      <c r="AT1343" s="23" t="str">
        <f>INDEX('Step 2-12'!$AB:$AB,MATCH('Step 2-12'!$AH1343,'Step 2-12'!$R:$R,0))</f>
        <v>Monthly</v>
      </c>
      <c r="AU1343" s="23" t="str">
        <f>INDEX($J$20:$J$1603,MATCH($AH1343,$B$20:$B$1603,0))</f>
        <v/>
      </c>
    </row>
    <row r="1344" spans="1:47" x14ac:dyDescent="0.25">
      <c r="A1344" t="s">
        <v>1512</v>
      </c>
      <c r="B1344" t="s">
        <v>1499</v>
      </c>
      <c r="C1344" t="s">
        <v>50</v>
      </c>
      <c r="D1344" t="s">
        <v>18</v>
      </c>
      <c r="E1344" s="1">
        <v>45414</v>
      </c>
      <c r="F1344" s="1">
        <v>45444</v>
      </c>
      <c r="G1344" t="s">
        <v>19</v>
      </c>
      <c r="H1344">
        <v>135</v>
      </c>
      <c r="I1344" s="23" t="str">
        <f>IF(AND(E1344&lt;=EOMONTH('Step 1'!$C$7,0),F1344&gt;='Step 1'!$C$7),"Yes","No")</f>
        <v>No</v>
      </c>
      <c r="J1344" s="23" t="str">
        <f>IF(I1344="Yes",IF(COUNTIFS($B$21:$B1344,B1344,$I$21:$I1344,"Yes")=1,"Yes",""),"")</f>
        <v/>
      </c>
      <c r="K1344" s="23" t="str">
        <f>IF(J1344="Yes",IF(COUNTIFS($B:$B,B1344,$F:$F,"&gt;="&amp;'Step 1'!$C$8)&gt;0,"Retained","Churned"),"")</f>
        <v/>
      </c>
      <c r="L1344" s="24">
        <f>_xlfn.MINIFS($E:$E,$B:$B,B1344)</f>
        <v>45011</v>
      </c>
      <c r="M1344" s="24" t="str">
        <f>INDEX($C:$C,MATCH($L1344,$E:$E,0))</f>
        <v>Basic</v>
      </c>
      <c r="N1344" s="24" t="str">
        <f>INDEX($D:$D,MATCH($L1344,$E:$E,0))</f>
        <v>Monthly</v>
      </c>
      <c r="O1344" s="23" t="str">
        <f>INDEX('Step 2-12'!$W:$W,MATCH('Step 2-12'!$B1344,'Step 2-12'!$R:$R,0))</f>
        <v>Retail</v>
      </c>
      <c r="P1344" s="23" t="str">
        <f>INDEX('Step 2-12'!$Z:$Z,MATCH('Step 2-12'!$B1344,'Step 2-12'!$R:$R,0))</f>
        <v>Paid Search</v>
      </c>
      <c r="AG1344" t="s">
        <v>3136</v>
      </c>
      <c r="AH1344" t="s">
        <v>1800</v>
      </c>
      <c r="AI1344" t="s">
        <v>1801</v>
      </c>
      <c r="AJ1344" s="1">
        <v>44835</v>
      </c>
      <c r="AK1344" t="s">
        <v>17</v>
      </c>
      <c r="AL1344" t="s">
        <v>18</v>
      </c>
      <c r="AM1344">
        <v>75</v>
      </c>
      <c r="AN1344">
        <v>60</v>
      </c>
      <c r="AO1344" s="24" t="str">
        <f>INDEX('Step 2-12'!$Z:$Z,MATCH('Step 2-12'!$AH1344,'Step 2-12'!$R:$R,0))</f>
        <v>Affiliate</v>
      </c>
      <c r="AP1344" s="24" t="str">
        <f>INDEX('Step 2-12'!$V:$V,MATCH('Step 2-12'!$AH1344,'Step 2-12'!$R:$R,0))</f>
        <v>North America</v>
      </c>
      <c r="AQ1344" s="24" t="str">
        <f>INDEX('Step 2-12'!$W:$W,MATCH('Step 2-12'!$AH1344,'Step 2-12'!$R:$R,0))</f>
        <v>Tech</v>
      </c>
      <c r="AR1344" s="24" t="str">
        <f>INDEX('Step 2-12'!$X:$X,MATCH('Step 2-12'!$AH1344,'Step 2-12'!$R:$R,0))</f>
        <v>SMBs</v>
      </c>
      <c r="AS1344" s="23" t="str">
        <f>INDEX('Step 2-12'!$AA:$AA,MATCH('Step 2-12'!$AH1344,'Step 2-12'!$R:$R,0))</f>
        <v>Basic</v>
      </c>
      <c r="AT1344" s="23" t="str">
        <f>INDEX('Step 2-12'!$AB:$AB,MATCH('Step 2-12'!$AH1344,'Step 2-12'!$R:$R,0))</f>
        <v>Monthly</v>
      </c>
      <c r="AU1344" s="23" t="str">
        <f>INDEX($J$20:$J$1603,MATCH($AH1344,$B$20:$B$1603,0))</f>
        <v/>
      </c>
    </row>
    <row r="1345" spans="1:47" x14ac:dyDescent="0.25">
      <c r="A1345" t="s">
        <v>1513</v>
      </c>
      <c r="B1345" t="s">
        <v>1499</v>
      </c>
      <c r="C1345" t="s">
        <v>50</v>
      </c>
      <c r="D1345" t="s">
        <v>18</v>
      </c>
      <c r="E1345" s="1">
        <v>45445</v>
      </c>
      <c r="F1345" s="1">
        <v>45475</v>
      </c>
      <c r="G1345" t="s">
        <v>19</v>
      </c>
      <c r="H1345">
        <v>135</v>
      </c>
      <c r="I1345" s="23" t="str">
        <f>IF(AND(E1345&lt;=EOMONTH('Step 1'!$C$7,0),F1345&gt;='Step 1'!$C$7),"Yes","No")</f>
        <v>No</v>
      </c>
      <c r="J1345" s="23" t="str">
        <f>IF(I1345="Yes",IF(COUNTIFS($B$21:$B1345,B1345,$I$21:$I1345,"Yes")=1,"Yes",""),"")</f>
        <v/>
      </c>
      <c r="K1345" s="23" t="str">
        <f>IF(J1345="Yes",IF(COUNTIFS($B:$B,B1345,$F:$F,"&gt;="&amp;'Step 1'!$C$8)&gt;0,"Retained","Churned"),"")</f>
        <v/>
      </c>
      <c r="L1345" s="24">
        <f>_xlfn.MINIFS($E:$E,$B:$B,B1345)</f>
        <v>45011</v>
      </c>
      <c r="M1345" s="24" t="str">
        <f>INDEX($C:$C,MATCH($L1345,$E:$E,0))</f>
        <v>Basic</v>
      </c>
      <c r="N1345" s="24" t="str">
        <f>INDEX($D:$D,MATCH($L1345,$E:$E,0))</f>
        <v>Monthly</v>
      </c>
      <c r="O1345" s="23" t="str">
        <f>INDEX('Step 2-12'!$W:$W,MATCH('Step 2-12'!$B1345,'Step 2-12'!$R:$R,0))</f>
        <v>Retail</v>
      </c>
      <c r="P1345" s="23" t="str">
        <f>INDEX('Step 2-12'!$Z:$Z,MATCH('Step 2-12'!$B1345,'Step 2-12'!$R:$R,0))</f>
        <v>Paid Search</v>
      </c>
      <c r="AG1345" t="s">
        <v>3137</v>
      </c>
      <c r="AH1345" t="s">
        <v>1800</v>
      </c>
      <c r="AI1345" t="s">
        <v>1802</v>
      </c>
      <c r="AJ1345" s="1">
        <v>44836</v>
      </c>
      <c r="AK1345" t="s">
        <v>17</v>
      </c>
      <c r="AL1345" t="s">
        <v>18</v>
      </c>
      <c r="AM1345">
        <v>75</v>
      </c>
      <c r="AN1345">
        <v>60</v>
      </c>
      <c r="AO1345" s="24" t="str">
        <f>INDEX('Step 2-12'!$Z:$Z,MATCH('Step 2-12'!$AH1345,'Step 2-12'!$R:$R,0))</f>
        <v>Affiliate</v>
      </c>
      <c r="AP1345" s="24" t="str">
        <f>INDEX('Step 2-12'!$V:$V,MATCH('Step 2-12'!$AH1345,'Step 2-12'!$R:$R,0))</f>
        <v>North America</v>
      </c>
      <c r="AQ1345" s="24" t="str">
        <f>INDEX('Step 2-12'!$W:$W,MATCH('Step 2-12'!$AH1345,'Step 2-12'!$R:$R,0))</f>
        <v>Tech</v>
      </c>
      <c r="AR1345" s="24" t="str">
        <f>INDEX('Step 2-12'!$X:$X,MATCH('Step 2-12'!$AH1345,'Step 2-12'!$R:$R,0))</f>
        <v>SMBs</v>
      </c>
      <c r="AS1345" s="23" t="str">
        <f>INDEX('Step 2-12'!$AA:$AA,MATCH('Step 2-12'!$AH1345,'Step 2-12'!$R:$R,0))</f>
        <v>Basic</v>
      </c>
      <c r="AT1345" s="23" t="str">
        <f>INDEX('Step 2-12'!$AB:$AB,MATCH('Step 2-12'!$AH1345,'Step 2-12'!$R:$R,0))</f>
        <v>Monthly</v>
      </c>
      <c r="AU1345" s="23" t="str">
        <f>INDEX($J$20:$J$1603,MATCH($AH1345,$B$20:$B$1603,0))</f>
        <v/>
      </c>
    </row>
    <row r="1346" spans="1:47" x14ac:dyDescent="0.25">
      <c r="A1346" t="s">
        <v>1514</v>
      </c>
      <c r="B1346" t="s">
        <v>1499</v>
      </c>
      <c r="C1346" t="s">
        <v>50</v>
      </c>
      <c r="D1346" t="s">
        <v>18</v>
      </c>
      <c r="E1346" s="1">
        <v>45476</v>
      </c>
      <c r="F1346" s="1">
        <v>45506</v>
      </c>
      <c r="G1346" t="s">
        <v>19</v>
      </c>
      <c r="H1346">
        <v>135</v>
      </c>
      <c r="I1346" s="23" t="str">
        <f>IF(AND(E1346&lt;=EOMONTH('Step 1'!$C$7,0),F1346&gt;='Step 1'!$C$7),"Yes","No")</f>
        <v>No</v>
      </c>
      <c r="J1346" s="23" t="str">
        <f>IF(I1346="Yes",IF(COUNTIFS($B$21:$B1346,B1346,$I$21:$I1346,"Yes")=1,"Yes",""),"")</f>
        <v/>
      </c>
      <c r="K1346" s="23" t="str">
        <f>IF(J1346="Yes",IF(COUNTIFS($B:$B,B1346,$F:$F,"&gt;="&amp;'Step 1'!$C$8)&gt;0,"Retained","Churned"),"")</f>
        <v/>
      </c>
      <c r="L1346" s="24">
        <f>_xlfn.MINIFS($E:$E,$B:$B,B1346)</f>
        <v>45011</v>
      </c>
      <c r="M1346" s="24" t="str">
        <f>INDEX($C:$C,MATCH($L1346,$E:$E,0))</f>
        <v>Basic</v>
      </c>
      <c r="N1346" s="24" t="str">
        <f>INDEX($D:$D,MATCH($L1346,$E:$E,0))</f>
        <v>Monthly</v>
      </c>
      <c r="O1346" s="23" t="str">
        <f>INDEX('Step 2-12'!$W:$W,MATCH('Step 2-12'!$B1346,'Step 2-12'!$R:$R,0))</f>
        <v>Retail</v>
      </c>
      <c r="P1346" s="23" t="str">
        <f>INDEX('Step 2-12'!$Z:$Z,MATCH('Step 2-12'!$B1346,'Step 2-12'!$R:$R,0))</f>
        <v>Paid Search</v>
      </c>
      <c r="AG1346" t="s">
        <v>3138</v>
      </c>
      <c r="AH1346" t="s">
        <v>229</v>
      </c>
      <c r="AI1346" t="s">
        <v>228</v>
      </c>
      <c r="AJ1346" s="1">
        <v>45041</v>
      </c>
      <c r="AK1346" t="s">
        <v>17</v>
      </c>
      <c r="AL1346" t="s">
        <v>18</v>
      </c>
      <c r="AM1346">
        <v>75</v>
      </c>
      <c r="AN1346">
        <v>60</v>
      </c>
      <c r="AO1346" s="24" t="str">
        <f>INDEX('Step 2-12'!$Z:$Z,MATCH('Step 2-12'!$AH1346,'Step 2-12'!$R:$R,0))</f>
        <v>Email</v>
      </c>
      <c r="AP1346" s="24" t="str">
        <f>INDEX('Step 2-12'!$V:$V,MATCH('Step 2-12'!$AH1346,'Step 2-12'!$R:$R,0))</f>
        <v>Europe</v>
      </c>
      <c r="AQ1346" s="24" t="str">
        <f>INDEX('Step 2-12'!$W:$W,MATCH('Step 2-12'!$AH1346,'Step 2-12'!$R:$R,0))</f>
        <v>Healthcare</v>
      </c>
      <c r="AR1346" s="24" t="str">
        <f>INDEX('Step 2-12'!$X:$X,MATCH('Step 2-12'!$AH1346,'Step 2-12'!$R:$R,0))</f>
        <v>SMBs</v>
      </c>
      <c r="AS1346" s="23" t="str">
        <f>INDEX('Step 2-12'!$AA:$AA,MATCH('Step 2-12'!$AH1346,'Step 2-12'!$R:$R,0))</f>
        <v>Basic</v>
      </c>
      <c r="AT1346" s="23" t="str">
        <f>INDEX('Step 2-12'!$AB:$AB,MATCH('Step 2-12'!$AH1346,'Step 2-12'!$R:$R,0))</f>
        <v>Monthly</v>
      </c>
      <c r="AU1346" s="23" t="str">
        <f>INDEX($J$20:$J$1603,MATCH($AH1346,$B$20:$B$1603,0))</f>
        <v/>
      </c>
    </row>
    <row r="1347" spans="1:47" x14ac:dyDescent="0.25">
      <c r="A1347" t="s">
        <v>1515</v>
      </c>
      <c r="B1347" t="s">
        <v>1499</v>
      </c>
      <c r="C1347" t="s">
        <v>50</v>
      </c>
      <c r="D1347" t="s">
        <v>18</v>
      </c>
      <c r="E1347" s="1">
        <v>45507</v>
      </c>
      <c r="F1347" s="1">
        <v>45524</v>
      </c>
      <c r="G1347" t="s">
        <v>47</v>
      </c>
      <c r="H1347">
        <v>135</v>
      </c>
      <c r="I1347" s="23" t="str">
        <f>IF(AND(E1347&lt;=EOMONTH('Step 1'!$C$7,0),F1347&gt;='Step 1'!$C$7),"Yes","No")</f>
        <v>No</v>
      </c>
      <c r="J1347" s="23" t="str">
        <f>IF(I1347="Yes",IF(COUNTIFS($B$21:$B1347,B1347,$I$21:$I1347,"Yes")=1,"Yes",""),"")</f>
        <v/>
      </c>
      <c r="K1347" s="23" t="str">
        <f>IF(J1347="Yes",IF(COUNTIFS($B:$B,B1347,$F:$F,"&gt;="&amp;'Step 1'!$C$8)&gt;0,"Retained","Churned"),"")</f>
        <v/>
      </c>
      <c r="L1347" s="24">
        <f>_xlfn.MINIFS($E:$E,$B:$B,B1347)</f>
        <v>45011</v>
      </c>
      <c r="M1347" s="24" t="str">
        <f>INDEX($C:$C,MATCH($L1347,$E:$E,0))</f>
        <v>Basic</v>
      </c>
      <c r="N1347" s="24" t="str">
        <f>INDEX($D:$D,MATCH($L1347,$E:$E,0))</f>
        <v>Monthly</v>
      </c>
      <c r="O1347" s="23" t="str">
        <f>INDEX('Step 2-12'!$W:$W,MATCH('Step 2-12'!$B1347,'Step 2-12'!$R:$R,0))</f>
        <v>Retail</v>
      </c>
      <c r="P1347" s="23" t="str">
        <f>INDEX('Step 2-12'!$Z:$Z,MATCH('Step 2-12'!$B1347,'Step 2-12'!$R:$R,0))</f>
        <v>Paid Search</v>
      </c>
      <c r="AG1347" t="s">
        <v>3139</v>
      </c>
      <c r="AH1347" t="s">
        <v>229</v>
      </c>
      <c r="AI1347" t="s">
        <v>228</v>
      </c>
      <c r="AJ1347" s="1">
        <v>45071</v>
      </c>
      <c r="AK1347" t="s">
        <v>17</v>
      </c>
      <c r="AL1347" t="s">
        <v>18</v>
      </c>
      <c r="AM1347">
        <v>75</v>
      </c>
      <c r="AN1347">
        <v>60</v>
      </c>
      <c r="AO1347" s="24" t="str">
        <f>INDEX('Step 2-12'!$Z:$Z,MATCH('Step 2-12'!$AH1347,'Step 2-12'!$R:$R,0))</f>
        <v>Email</v>
      </c>
      <c r="AP1347" s="24" t="str">
        <f>INDEX('Step 2-12'!$V:$V,MATCH('Step 2-12'!$AH1347,'Step 2-12'!$R:$R,0))</f>
        <v>Europe</v>
      </c>
      <c r="AQ1347" s="24" t="str">
        <f>INDEX('Step 2-12'!$W:$W,MATCH('Step 2-12'!$AH1347,'Step 2-12'!$R:$R,0))</f>
        <v>Healthcare</v>
      </c>
      <c r="AR1347" s="24" t="str">
        <f>INDEX('Step 2-12'!$X:$X,MATCH('Step 2-12'!$AH1347,'Step 2-12'!$R:$R,0))</f>
        <v>SMBs</v>
      </c>
      <c r="AS1347" s="23" t="str">
        <f>INDEX('Step 2-12'!$AA:$AA,MATCH('Step 2-12'!$AH1347,'Step 2-12'!$R:$R,0))</f>
        <v>Basic</v>
      </c>
      <c r="AT1347" s="23" t="str">
        <f>INDEX('Step 2-12'!$AB:$AB,MATCH('Step 2-12'!$AH1347,'Step 2-12'!$R:$R,0))</f>
        <v>Monthly</v>
      </c>
      <c r="AU1347" s="23" t="str">
        <f>INDEX($J$20:$J$1603,MATCH($AH1347,$B$20:$B$1603,0))</f>
        <v/>
      </c>
    </row>
    <row r="1348" spans="1:47" x14ac:dyDescent="0.25">
      <c r="A1348" t="s">
        <v>1516</v>
      </c>
      <c r="B1348" t="s">
        <v>1517</v>
      </c>
      <c r="C1348" t="s">
        <v>17</v>
      </c>
      <c r="D1348" t="s">
        <v>18</v>
      </c>
      <c r="E1348" s="1">
        <v>45046</v>
      </c>
      <c r="F1348" s="1">
        <v>45076</v>
      </c>
      <c r="G1348" t="s">
        <v>19</v>
      </c>
      <c r="H1348">
        <v>75</v>
      </c>
      <c r="I1348" s="23" t="str">
        <f>IF(AND(E1348&lt;=EOMONTH('Step 1'!$C$7,0),F1348&gt;='Step 1'!$C$7),"Yes","No")</f>
        <v>No</v>
      </c>
      <c r="J1348" s="23" t="str">
        <f>IF(I1348="Yes",IF(COUNTIFS($B$21:$B1348,B1348,$I$21:$I1348,"Yes")=1,"Yes",""),"")</f>
        <v/>
      </c>
      <c r="K1348" s="23" t="str">
        <f>IF(J1348="Yes",IF(COUNTIFS($B:$B,B1348,$F:$F,"&gt;="&amp;'Step 1'!$C$8)&gt;0,"Retained","Churned"),"")</f>
        <v/>
      </c>
      <c r="L1348" s="24">
        <f>_xlfn.MINIFS($E:$E,$B:$B,B1348)</f>
        <v>45046</v>
      </c>
      <c r="M1348" s="24" t="str">
        <f>INDEX($C:$C,MATCH($L1348,$E:$E,0))</f>
        <v>Basic</v>
      </c>
      <c r="N1348" s="24" t="str">
        <f>INDEX($D:$D,MATCH($L1348,$E:$E,0))</f>
        <v>Monthly</v>
      </c>
      <c r="O1348" s="23" t="str">
        <f>INDEX('Step 2-12'!$W:$W,MATCH('Step 2-12'!$B1348,'Step 2-12'!$R:$R,0))</f>
        <v>Retail</v>
      </c>
      <c r="P1348" s="23" t="str">
        <f>INDEX('Step 2-12'!$Z:$Z,MATCH('Step 2-12'!$B1348,'Step 2-12'!$R:$R,0))</f>
        <v>Affiliate</v>
      </c>
      <c r="AG1348" t="s">
        <v>3140</v>
      </c>
      <c r="AH1348" t="s">
        <v>229</v>
      </c>
      <c r="AI1348" t="s">
        <v>230</v>
      </c>
      <c r="AJ1348" s="1">
        <v>45072</v>
      </c>
      <c r="AK1348" t="s">
        <v>17</v>
      </c>
      <c r="AL1348" t="s">
        <v>18</v>
      </c>
      <c r="AM1348">
        <v>75</v>
      </c>
      <c r="AN1348">
        <v>60</v>
      </c>
      <c r="AO1348" s="24" t="str">
        <f>INDEX('Step 2-12'!$Z:$Z,MATCH('Step 2-12'!$AH1348,'Step 2-12'!$R:$R,0))</f>
        <v>Email</v>
      </c>
      <c r="AP1348" s="24" t="str">
        <f>INDEX('Step 2-12'!$V:$V,MATCH('Step 2-12'!$AH1348,'Step 2-12'!$R:$R,0))</f>
        <v>Europe</v>
      </c>
      <c r="AQ1348" s="24" t="str">
        <f>INDEX('Step 2-12'!$W:$W,MATCH('Step 2-12'!$AH1348,'Step 2-12'!$R:$R,0))</f>
        <v>Healthcare</v>
      </c>
      <c r="AR1348" s="24" t="str">
        <f>INDEX('Step 2-12'!$X:$X,MATCH('Step 2-12'!$AH1348,'Step 2-12'!$R:$R,0))</f>
        <v>SMBs</v>
      </c>
      <c r="AS1348" s="23" t="str">
        <f>INDEX('Step 2-12'!$AA:$AA,MATCH('Step 2-12'!$AH1348,'Step 2-12'!$R:$R,0))</f>
        <v>Basic</v>
      </c>
      <c r="AT1348" s="23" t="str">
        <f>INDEX('Step 2-12'!$AB:$AB,MATCH('Step 2-12'!$AH1348,'Step 2-12'!$R:$R,0))</f>
        <v>Monthly</v>
      </c>
      <c r="AU1348" s="23" t="str">
        <f>INDEX($J$20:$J$1603,MATCH($AH1348,$B$20:$B$1603,0))</f>
        <v/>
      </c>
    </row>
    <row r="1349" spans="1:47" x14ac:dyDescent="0.25">
      <c r="A1349" t="s">
        <v>1518</v>
      </c>
      <c r="B1349" t="s">
        <v>1517</v>
      </c>
      <c r="C1349" t="s">
        <v>17</v>
      </c>
      <c r="D1349" t="s">
        <v>18</v>
      </c>
      <c r="E1349" s="1">
        <v>45077</v>
      </c>
      <c r="F1349" s="1">
        <v>45107</v>
      </c>
      <c r="G1349" t="s">
        <v>19</v>
      </c>
      <c r="H1349">
        <v>75</v>
      </c>
      <c r="I1349" s="23" t="str">
        <f>IF(AND(E1349&lt;=EOMONTH('Step 1'!$C$7,0),F1349&gt;='Step 1'!$C$7),"Yes","No")</f>
        <v>No</v>
      </c>
      <c r="J1349" s="23" t="str">
        <f>IF(I1349="Yes",IF(COUNTIFS($B$21:$B1349,B1349,$I$21:$I1349,"Yes")=1,"Yes",""),"")</f>
        <v/>
      </c>
      <c r="K1349" s="23" t="str">
        <f>IF(J1349="Yes",IF(COUNTIFS($B:$B,B1349,$F:$F,"&gt;="&amp;'Step 1'!$C$8)&gt;0,"Retained","Churned"),"")</f>
        <v/>
      </c>
      <c r="L1349" s="24">
        <f>_xlfn.MINIFS($E:$E,$B:$B,B1349)</f>
        <v>45046</v>
      </c>
      <c r="M1349" s="24" t="str">
        <f>INDEX($C:$C,MATCH($L1349,$E:$E,0))</f>
        <v>Basic</v>
      </c>
      <c r="N1349" s="24" t="str">
        <f>INDEX($D:$D,MATCH($L1349,$E:$E,0))</f>
        <v>Monthly</v>
      </c>
      <c r="O1349" s="23" t="str">
        <f>INDEX('Step 2-12'!$W:$W,MATCH('Step 2-12'!$B1349,'Step 2-12'!$R:$R,0))</f>
        <v>Retail</v>
      </c>
      <c r="P1349" s="23" t="str">
        <f>INDEX('Step 2-12'!$Z:$Z,MATCH('Step 2-12'!$B1349,'Step 2-12'!$R:$R,0))</f>
        <v>Affiliate</v>
      </c>
      <c r="AG1349" t="s">
        <v>3141</v>
      </c>
      <c r="AH1349" t="s">
        <v>229</v>
      </c>
      <c r="AI1349" t="s">
        <v>231</v>
      </c>
      <c r="AJ1349" s="1">
        <v>45103</v>
      </c>
      <c r="AK1349" t="s">
        <v>17</v>
      </c>
      <c r="AL1349" t="s">
        <v>18</v>
      </c>
      <c r="AM1349">
        <v>75</v>
      </c>
      <c r="AN1349">
        <v>60</v>
      </c>
      <c r="AO1349" s="24" t="str">
        <f>INDEX('Step 2-12'!$Z:$Z,MATCH('Step 2-12'!$AH1349,'Step 2-12'!$R:$R,0))</f>
        <v>Email</v>
      </c>
      <c r="AP1349" s="24" t="str">
        <f>INDEX('Step 2-12'!$V:$V,MATCH('Step 2-12'!$AH1349,'Step 2-12'!$R:$R,0))</f>
        <v>Europe</v>
      </c>
      <c r="AQ1349" s="24" t="str">
        <f>INDEX('Step 2-12'!$W:$W,MATCH('Step 2-12'!$AH1349,'Step 2-12'!$R:$R,0))</f>
        <v>Healthcare</v>
      </c>
      <c r="AR1349" s="24" t="str">
        <f>INDEX('Step 2-12'!$X:$X,MATCH('Step 2-12'!$AH1349,'Step 2-12'!$R:$R,0))</f>
        <v>SMBs</v>
      </c>
      <c r="AS1349" s="23" t="str">
        <f>INDEX('Step 2-12'!$AA:$AA,MATCH('Step 2-12'!$AH1349,'Step 2-12'!$R:$R,0))</f>
        <v>Basic</v>
      </c>
      <c r="AT1349" s="23" t="str">
        <f>INDEX('Step 2-12'!$AB:$AB,MATCH('Step 2-12'!$AH1349,'Step 2-12'!$R:$R,0))</f>
        <v>Monthly</v>
      </c>
      <c r="AU1349" s="23" t="str">
        <f>INDEX($J$20:$J$1603,MATCH($AH1349,$B$20:$B$1603,0))</f>
        <v/>
      </c>
    </row>
    <row r="1350" spans="1:47" x14ac:dyDescent="0.25">
      <c r="A1350" t="s">
        <v>1519</v>
      </c>
      <c r="B1350" t="s">
        <v>1517</v>
      </c>
      <c r="C1350" t="s">
        <v>17</v>
      </c>
      <c r="D1350" t="s">
        <v>18</v>
      </c>
      <c r="E1350" s="1">
        <v>45108</v>
      </c>
      <c r="F1350" s="1">
        <v>45138</v>
      </c>
      <c r="G1350" t="s">
        <v>19</v>
      </c>
      <c r="H1350">
        <v>75</v>
      </c>
      <c r="I1350" s="23" t="str">
        <f>IF(AND(E1350&lt;=EOMONTH('Step 1'!$C$7,0),F1350&gt;='Step 1'!$C$7),"Yes","No")</f>
        <v>No</v>
      </c>
      <c r="J1350" s="23" t="str">
        <f>IF(I1350="Yes",IF(COUNTIFS($B$21:$B1350,B1350,$I$21:$I1350,"Yes")=1,"Yes",""),"")</f>
        <v/>
      </c>
      <c r="K1350" s="23" t="str">
        <f>IF(J1350="Yes",IF(COUNTIFS($B:$B,B1350,$F:$F,"&gt;="&amp;'Step 1'!$C$8)&gt;0,"Retained","Churned"),"")</f>
        <v/>
      </c>
      <c r="L1350" s="24">
        <f>_xlfn.MINIFS($E:$E,$B:$B,B1350)</f>
        <v>45046</v>
      </c>
      <c r="M1350" s="24" t="str">
        <f>INDEX($C:$C,MATCH($L1350,$E:$E,0))</f>
        <v>Basic</v>
      </c>
      <c r="N1350" s="24" t="str">
        <f>INDEX($D:$D,MATCH($L1350,$E:$E,0))</f>
        <v>Monthly</v>
      </c>
      <c r="O1350" s="23" t="str">
        <f>INDEX('Step 2-12'!$W:$W,MATCH('Step 2-12'!$B1350,'Step 2-12'!$R:$R,0))</f>
        <v>Retail</v>
      </c>
      <c r="P1350" s="23" t="str">
        <f>INDEX('Step 2-12'!$Z:$Z,MATCH('Step 2-12'!$B1350,'Step 2-12'!$R:$R,0))</f>
        <v>Affiliate</v>
      </c>
      <c r="AG1350" t="s">
        <v>3142</v>
      </c>
      <c r="AH1350" t="s">
        <v>229</v>
      </c>
      <c r="AI1350" t="s">
        <v>231</v>
      </c>
      <c r="AJ1350" s="1">
        <v>45133</v>
      </c>
      <c r="AK1350" t="s">
        <v>17</v>
      </c>
      <c r="AL1350" t="s">
        <v>18</v>
      </c>
      <c r="AM1350">
        <v>75</v>
      </c>
      <c r="AN1350">
        <v>60</v>
      </c>
      <c r="AO1350" s="24" t="str">
        <f>INDEX('Step 2-12'!$Z:$Z,MATCH('Step 2-12'!$AH1350,'Step 2-12'!$R:$R,0))</f>
        <v>Email</v>
      </c>
      <c r="AP1350" s="24" t="str">
        <f>INDEX('Step 2-12'!$V:$V,MATCH('Step 2-12'!$AH1350,'Step 2-12'!$R:$R,0))</f>
        <v>Europe</v>
      </c>
      <c r="AQ1350" s="24" t="str">
        <f>INDEX('Step 2-12'!$W:$W,MATCH('Step 2-12'!$AH1350,'Step 2-12'!$R:$R,0))</f>
        <v>Healthcare</v>
      </c>
      <c r="AR1350" s="24" t="str">
        <f>INDEX('Step 2-12'!$X:$X,MATCH('Step 2-12'!$AH1350,'Step 2-12'!$R:$R,0))</f>
        <v>SMBs</v>
      </c>
      <c r="AS1350" s="23" t="str">
        <f>INDEX('Step 2-12'!$AA:$AA,MATCH('Step 2-12'!$AH1350,'Step 2-12'!$R:$R,0))</f>
        <v>Basic</v>
      </c>
      <c r="AT1350" s="23" t="str">
        <f>INDEX('Step 2-12'!$AB:$AB,MATCH('Step 2-12'!$AH1350,'Step 2-12'!$R:$R,0))</f>
        <v>Monthly</v>
      </c>
      <c r="AU1350" s="23" t="str">
        <f>INDEX($J$20:$J$1603,MATCH($AH1350,$B$20:$B$1603,0))</f>
        <v/>
      </c>
    </row>
    <row r="1351" spans="1:47" x14ac:dyDescent="0.25">
      <c r="A1351" t="s">
        <v>1520</v>
      </c>
      <c r="B1351" t="s">
        <v>1517</v>
      </c>
      <c r="C1351" t="s">
        <v>17</v>
      </c>
      <c r="D1351" t="s">
        <v>18</v>
      </c>
      <c r="E1351" s="1">
        <v>45139</v>
      </c>
      <c r="F1351" s="1">
        <v>45169</v>
      </c>
      <c r="G1351" t="s">
        <v>19</v>
      </c>
      <c r="H1351">
        <v>75</v>
      </c>
      <c r="I1351" s="23" t="str">
        <f>IF(AND(E1351&lt;=EOMONTH('Step 1'!$C$7,0),F1351&gt;='Step 1'!$C$7),"Yes","No")</f>
        <v>No</v>
      </c>
      <c r="J1351" s="23" t="str">
        <f>IF(I1351="Yes",IF(COUNTIFS($B$21:$B1351,B1351,$I$21:$I1351,"Yes")=1,"Yes",""),"")</f>
        <v/>
      </c>
      <c r="K1351" s="23" t="str">
        <f>IF(J1351="Yes",IF(COUNTIFS($B:$B,B1351,$F:$F,"&gt;="&amp;'Step 1'!$C$8)&gt;0,"Retained","Churned"),"")</f>
        <v/>
      </c>
      <c r="L1351" s="24">
        <f>_xlfn.MINIFS($E:$E,$B:$B,B1351)</f>
        <v>45046</v>
      </c>
      <c r="M1351" s="24" t="str">
        <f>INDEX($C:$C,MATCH($L1351,$E:$E,0))</f>
        <v>Basic</v>
      </c>
      <c r="N1351" s="24" t="str">
        <f>INDEX($D:$D,MATCH($L1351,$E:$E,0))</f>
        <v>Monthly</v>
      </c>
      <c r="O1351" s="23" t="str">
        <f>INDEX('Step 2-12'!$W:$W,MATCH('Step 2-12'!$B1351,'Step 2-12'!$R:$R,0))</f>
        <v>Retail</v>
      </c>
      <c r="P1351" s="23" t="str">
        <f>INDEX('Step 2-12'!$Z:$Z,MATCH('Step 2-12'!$B1351,'Step 2-12'!$R:$R,0))</f>
        <v>Affiliate</v>
      </c>
      <c r="AG1351" t="s">
        <v>3143</v>
      </c>
      <c r="AH1351" t="s">
        <v>229</v>
      </c>
      <c r="AI1351" t="s">
        <v>232</v>
      </c>
      <c r="AJ1351" s="1">
        <v>45134</v>
      </c>
      <c r="AK1351" t="s">
        <v>17</v>
      </c>
      <c r="AL1351" t="s">
        <v>18</v>
      </c>
      <c r="AM1351">
        <v>75</v>
      </c>
      <c r="AN1351">
        <v>60</v>
      </c>
      <c r="AO1351" s="24" t="str">
        <f>INDEX('Step 2-12'!$Z:$Z,MATCH('Step 2-12'!$AH1351,'Step 2-12'!$R:$R,0))</f>
        <v>Email</v>
      </c>
      <c r="AP1351" s="24" t="str">
        <f>INDEX('Step 2-12'!$V:$V,MATCH('Step 2-12'!$AH1351,'Step 2-12'!$R:$R,0))</f>
        <v>Europe</v>
      </c>
      <c r="AQ1351" s="24" t="str">
        <f>INDEX('Step 2-12'!$W:$W,MATCH('Step 2-12'!$AH1351,'Step 2-12'!$R:$R,0))</f>
        <v>Healthcare</v>
      </c>
      <c r="AR1351" s="24" t="str">
        <f>INDEX('Step 2-12'!$X:$X,MATCH('Step 2-12'!$AH1351,'Step 2-12'!$R:$R,0))</f>
        <v>SMBs</v>
      </c>
      <c r="AS1351" s="23" t="str">
        <f>INDEX('Step 2-12'!$AA:$AA,MATCH('Step 2-12'!$AH1351,'Step 2-12'!$R:$R,0))</f>
        <v>Basic</v>
      </c>
      <c r="AT1351" s="23" t="str">
        <f>INDEX('Step 2-12'!$AB:$AB,MATCH('Step 2-12'!$AH1351,'Step 2-12'!$R:$R,0))</f>
        <v>Monthly</v>
      </c>
      <c r="AU1351" s="23" t="str">
        <f>INDEX($J$20:$J$1603,MATCH($AH1351,$B$20:$B$1603,0))</f>
        <v/>
      </c>
    </row>
    <row r="1352" spans="1:47" x14ac:dyDescent="0.25">
      <c r="A1352" t="s">
        <v>1521</v>
      </c>
      <c r="B1352" t="s">
        <v>1517</v>
      </c>
      <c r="C1352" t="s">
        <v>17</v>
      </c>
      <c r="D1352" t="s">
        <v>18</v>
      </c>
      <c r="E1352" s="1">
        <v>45170</v>
      </c>
      <c r="F1352" s="1">
        <v>45200</v>
      </c>
      <c r="G1352" t="s">
        <v>19</v>
      </c>
      <c r="H1352">
        <v>75</v>
      </c>
      <c r="I1352" s="23" t="str">
        <f>IF(AND(E1352&lt;=EOMONTH('Step 1'!$C$7,0),F1352&gt;='Step 1'!$C$7),"Yes","No")</f>
        <v>No</v>
      </c>
      <c r="J1352" s="23" t="str">
        <f>IF(I1352="Yes",IF(COUNTIFS($B$21:$B1352,B1352,$I$21:$I1352,"Yes")=1,"Yes",""),"")</f>
        <v/>
      </c>
      <c r="K1352" s="23" t="str">
        <f>IF(J1352="Yes",IF(COUNTIFS($B:$B,B1352,$F:$F,"&gt;="&amp;'Step 1'!$C$8)&gt;0,"Retained","Churned"),"")</f>
        <v/>
      </c>
      <c r="L1352" s="24">
        <f>_xlfn.MINIFS($E:$E,$B:$B,B1352)</f>
        <v>45046</v>
      </c>
      <c r="M1352" s="24" t="str">
        <f>INDEX($C:$C,MATCH($L1352,$E:$E,0))</f>
        <v>Basic</v>
      </c>
      <c r="N1352" s="24" t="str">
        <f>INDEX($D:$D,MATCH($L1352,$E:$E,0))</f>
        <v>Monthly</v>
      </c>
      <c r="O1352" s="23" t="str">
        <f>INDEX('Step 2-12'!$W:$W,MATCH('Step 2-12'!$B1352,'Step 2-12'!$R:$R,0))</f>
        <v>Retail</v>
      </c>
      <c r="P1352" s="23" t="str">
        <f>INDEX('Step 2-12'!$Z:$Z,MATCH('Step 2-12'!$B1352,'Step 2-12'!$R:$R,0))</f>
        <v>Affiliate</v>
      </c>
      <c r="AG1352" t="s">
        <v>3144</v>
      </c>
      <c r="AH1352" t="s">
        <v>229</v>
      </c>
      <c r="AI1352" t="s">
        <v>233</v>
      </c>
      <c r="AJ1352" s="1">
        <v>45165</v>
      </c>
      <c r="AK1352" t="s">
        <v>17</v>
      </c>
      <c r="AL1352" t="s">
        <v>18</v>
      </c>
      <c r="AM1352">
        <v>75</v>
      </c>
      <c r="AN1352">
        <v>60</v>
      </c>
      <c r="AO1352" s="24" t="str">
        <f>INDEX('Step 2-12'!$Z:$Z,MATCH('Step 2-12'!$AH1352,'Step 2-12'!$R:$R,0))</f>
        <v>Email</v>
      </c>
      <c r="AP1352" s="24" t="str">
        <f>INDEX('Step 2-12'!$V:$V,MATCH('Step 2-12'!$AH1352,'Step 2-12'!$R:$R,0))</f>
        <v>Europe</v>
      </c>
      <c r="AQ1352" s="24" t="str">
        <f>INDEX('Step 2-12'!$W:$W,MATCH('Step 2-12'!$AH1352,'Step 2-12'!$R:$R,0))</f>
        <v>Healthcare</v>
      </c>
      <c r="AR1352" s="24" t="str">
        <f>INDEX('Step 2-12'!$X:$X,MATCH('Step 2-12'!$AH1352,'Step 2-12'!$R:$R,0))</f>
        <v>SMBs</v>
      </c>
      <c r="AS1352" s="23" t="str">
        <f>INDEX('Step 2-12'!$AA:$AA,MATCH('Step 2-12'!$AH1352,'Step 2-12'!$R:$R,0))</f>
        <v>Basic</v>
      </c>
      <c r="AT1352" s="23" t="str">
        <f>INDEX('Step 2-12'!$AB:$AB,MATCH('Step 2-12'!$AH1352,'Step 2-12'!$R:$R,0))</f>
        <v>Monthly</v>
      </c>
      <c r="AU1352" s="23" t="str">
        <f>INDEX($J$20:$J$1603,MATCH($AH1352,$B$20:$B$1603,0))</f>
        <v/>
      </c>
    </row>
    <row r="1353" spans="1:47" x14ac:dyDescent="0.25">
      <c r="A1353" t="s">
        <v>1522</v>
      </c>
      <c r="B1353" t="s">
        <v>1517</v>
      </c>
      <c r="C1353" t="s">
        <v>17</v>
      </c>
      <c r="D1353" t="s">
        <v>18</v>
      </c>
      <c r="E1353" s="1">
        <v>45201</v>
      </c>
      <c r="F1353" s="1">
        <v>45231</v>
      </c>
      <c r="G1353" t="s">
        <v>73</v>
      </c>
      <c r="H1353">
        <v>75</v>
      </c>
      <c r="I1353" s="23" t="str">
        <f>IF(AND(E1353&lt;=EOMONTH('Step 1'!$C$7,0),F1353&gt;='Step 1'!$C$7),"Yes","No")</f>
        <v>No</v>
      </c>
      <c r="J1353" s="23" t="str">
        <f>IF(I1353="Yes",IF(COUNTIFS($B$21:$B1353,B1353,$I$21:$I1353,"Yes")=1,"Yes",""),"")</f>
        <v/>
      </c>
      <c r="K1353" s="23" t="str">
        <f>IF(J1353="Yes",IF(COUNTIFS($B:$B,B1353,$F:$F,"&gt;="&amp;'Step 1'!$C$8)&gt;0,"Retained","Churned"),"")</f>
        <v/>
      </c>
      <c r="L1353" s="24">
        <f>_xlfn.MINIFS($E:$E,$B:$B,B1353)</f>
        <v>45046</v>
      </c>
      <c r="M1353" s="24" t="str">
        <f>INDEX($C:$C,MATCH($L1353,$E:$E,0))</f>
        <v>Basic</v>
      </c>
      <c r="N1353" s="24" t="str">
        <f>INDEX($D:$D,MATCH($L1353,$E:$E,0))</f>
        <v>Monthly</v>
      </c>
      <c r="O1353" s="23" t="str">
        <f>INDEX('Step 2-12'!$W:$W,MATCH('Step 2-12'!$B1353,'Step 2-12'!$R:$R,0))</f>
        <v>Retail</v>
      </c>
      <c r="P1353" s="23" t="str">
        <f>INDEX('Step 2-12'!$Z:$Z,MATCH('Step 2-12'!$B1353,'Step 2-12'!$R:$R,0))</f>
        <v>Affiliate</v>
      </c>
      <c r="AG1353" t="s">
        <v>3145</v>
      </c>
      <c r="AH1353" t="s">
        <v>1128</v>
      </c>
      <c r="AI1353" t="s">
        <v>1127</v>
      </c>
      <c r="AJ1353" s="1">
        <v>44944</v>
      </c>
      <c r="AK1353" t="s">
        <v>17</v>
      </c>
      <c r="AL1353" t="s">
        <v>51</v>
      </c>
      <c r="AM1353">
        <v>600</v>
      </c>
      <c r="AN1353">
        <v>480</v>
      </c>
      <c r="AO1353" s="24" t="str">
        <f>INDEX('Step 2-12'!$Z:$Z,MATCH('Step 2-12'!$AH1353,'Step 2-12'!$R:$R,0))</f>
        <v>Paid Search</v>
      </c>
      <c r="AP1353" s="24" t="str">
        <f>INDEX('Step 2-12'!$V:$V,MATCH('Step 2-12'!$AH1353,'Step 2-12'!$R:$R,0))</f>
        <v>North America</v>
      </c>
      <c r="AQ1353" s="24" t="str">
        <f>INDEX('Step 2-12'!$W:$W,MATCH('Step 2-12'!$AH1353,'Step 2-12'!$R:$R,0))</f>
        <v>Tech</v>
      </c>
      <c r="AR1353" s="24" t="str">
        <f>INDEX('Step 2-12'!$X:$X,MATCH('Step 2-12'!$AH1353,'Step 2-12'!$R:$R,0))</f>
        <v>Mid-Market</v>
      </c>
      <c r="AS1353" s="23" t="str">
        <f>INDEX('Step 2-12'!$AA:$AA,MATCH('Step 2-12'!$AH1353,'Step 2-12'!$R:$R,0))</f>
        <v>Pro</v>
      </c>
      <c r="AT1353" s="23" t="str">
        <f>INDEX('Step 2-12'!$AB:$AB,MATCH('Step 2-12'!$AH1353,'Step 2-12'!$R:$R,0))</f>
        <v>Annual</v>
      </c>
      <c r="AU1353" s="23" t="str">
        <f>INDEX($J$20:$J$1603,MATCH($AH1353,$B$20:$B$1603,0))</f>
        <v>Yes</v>
      </c>
    </row>
    <row r="1354" spans="1:47" x14ac:dyDescent="0.25">
      <c r="A1354" t="s">
        <v>1523</v>
      </c>
      <c r="B1354" t="s">
        <v>1517</v>
      </c>
      <c r="C1354" t="s">
        <v>50</v>
      </c>
      <c r="D1354" t="s">
        <v>18</v>
      </c>
      <c r="E1354" s="1">
        <v>45232</v>
      </c>
      <c r="F1354" s="1">
        <v>45262</v>
      </c>
      <c r="G1354" t="s">
        <v>19</v>
      </c>
      <c r="H1354">
        <v>135</v>
      </c>
      <c r="I1354" s="23" t="str">
        <f>IF(AND(E1354&lt;=EOMONTH('Step 1'!$C$7,0),F1354&gt;='Step 1'!$C$7),"Yes","No")</f>
        <v>No</v>
      </c>
      <c r="J1354" s="23" t="str">
        <f>IF(I1354="Yes",IF(COUNTIFS($B$21:$B1354,B1354,$I$21:$I1354,"Yes")=1,"Yes",""),"")</f>
        <v/>
      </c>
      <c r="K1354" s="23" t="str">
        <f>IF(J1354="Yes",IF(COUNTIFS($B:$B,B1354,$F:$F,"&gt;="&amp;'Step 1'!$C$8)&gt;0,"Retained","Churned"),"")</f>
        <v/>
      </c>
      <c r="L1354" s="24">
        <f>_xlfn.MINIFS($E:$E,$B:$B,B1354)</f>
        <v>45046</v>
      </c>
      <c r="M1354" s="24" t="str">
        <f>INDEX($C:$C,MATCH($L1354,$E:$E,0))</f>
        <v>Basic</v>
      </c>
      <c r="N1354" s="24" t="str">
        <f>INDEX($D:$D,MATCH($L1354,$E:$E,0))</f>
        <v>Monthly</v>
      </c>
      <c r="O1354" s="23" t="str">
        <f>INDEX('Step 2-12'!$W:$W,MATCH('Step 2-12'!$B1354,'Step 2-12'!$R:$R,0))</f>
        <v>Retail</v>
      </c>
      <c r="P1354" s="23" t="str">
        <f>INDEX('Step 2-12'!$Z:$Z,MATCH('Step 2-12'!$B1354,'Step 2-12'!$R:$R,0))</f>
        <v>Affiliate</v>
      </c>
      <c r="AG1354" t="s">
        <v>3146</v>
      </c>
      <c r="AH1354" t="s">
        <v>1169</v>
      </c>
      <c r="AI1354" t="s">
        <v>1168</v>
      </c>
      <c r="AJ1354" s="1">
        <v>45409</v>
      </c>
      <c r="AK1354" t="s">
        <v>17</v>
      </c>
      <c r="AL1354" t="s">
        <v>18</v>
      </c>
      <c r="AM1354">
        <v>75</v>
      </c>
      <c r="AN1354">
        <v>60</v>
      </c>
      <c r="AO1354" s="24" t="str">
        <f>INDEX('Step 2-12'!$Z:$Z,MATCH('Step 2-12'!$AH1354,'Step 2-12'!$R:$R,0))</f>
        <v>Social Media</v>
      </c>
      <c r="AP1354" s="24" t="str">
        <f>INDEX('Step 2-12'!$V:$V,MATCH('Step 2-12'!$AH1354,'Step 2-12'!$R:$R,0))</f>
        <v>North America</v>
      </c>
      <c r="AQ1354" s="24" t="str">
        <f>INDEX('Step 2-12'!$W:$W,MATCH('Step 2-12'!$AH1354,'Step 2-12'!$R:$R,0))</f>
        <v>Tech</v>
      </c>
      <c r="AR1354" s="24" t="str">
        <f>INDEX('Step 2-12'!$X:$X,MATCH('Step 2-12'!$AH1354,'Step 2-12'!$R:$R,0))</f>
        <v>Mid-Market</v>
      </c>
      <c r="AS1354" s="23" t="str">
        <f>INDEX('Step 2-12'!$AA:$AA,MATCH('Step 2-12'!$AH1354,'Step 2-12'!$R:$R,0))</f>
        <v>Basic</v>
      </c>
      <c r="AT1354" s="23" t="str">
        <f>INDEX('Step 2-12'!$AB:$AB,MATCH('Step 2-12'!$AH1354,'Step 2-12'!$R:$R,0))</f>
        <v>Monthly</v>
      </c>
      <c r="AU1354" s="23" t="str">
        <f>INDEX($J$20:$J$1603,MATCH($AH1354,$B$20:$B$1603,0))</f>
        <v/>
      </c>
    </row>
    <row r="1355" spans="1:47" x14ac:dyDescent="0.25">
      <c r="A1355" t="s">
        <v>1524</v>
      </c>
      <c r="B1355" t="s">
        <v>1517</v>
      </c>
      <c r="C1355" t="s">
        <v>50</v>
      </c>
      <c r="D1355" t="s">
        <v>18</v>
      </c>
      <c r="E1355" s="1">
        <v>45263</v>
      </c>
      <c r="F1355" s="1">
        <v>45293</v>
      </c>
      <c r="G1355" t="s">
        <v>19</v>
      </c>
      <c r="H1355">
        <v>135</v>
      </c>
      <c r="I1355" s="23" t="str">
        <f>IF(AND(E1355&lt;=EOMONTH('Step 1'!$C$7,0),F1355&gt;='Step 1'!$C$7),"Yes","No")</f>
        <v>No</v>
      </c>
      <c r="J1355" s="23" t="str">
        <f>IF(I1355="Yes",IF(COUNTIFS($B$21:$B1355,B1355,$I$21:$I1355,"Yes")=1,"Yes",""),"")</f>
        <v/>
      </c>
      <c r="K1355" s="23" t="str">
        <f>IF(J1355="Yes",IF(COUNTIFS($B:$B,B1355,$F:$F,"&gt;="&amp;'Step 1'!$C$8)&gt;0,"Retained","Churned"),"")</f>
        <v/>
      </c>
      <c r="L1355" s="24">
        <f>_xlfn.MINIFS($E:$E,$B:$B,B1355)</f>
        <v>45046</v>
      </c>
      <c r="M1355" s="24" t="str">
        <f>INDEX($C:$C,MATCH($L1355,$E:$E,0))</f>
        <v>Basic</v>
      </c>
      <c r="N1355" s="24" t="str">
        <f>INDEX($D:$D,MATCH($L1355,$E:$E,0))</f>
        <v>Monthly</v>
      </c>
      <c r="O1355" s="23" t="str">
        <f>INDEX('Step 2-12'!$W:$W,MATCH('Step 2-12'!$B1355,'Step 2-12'!$R:$R,0))</f>
        <v>Retail</v>
      </c>
      <c r="P1355" s="23" t="str">
        <f>INDEX('Step 2-12'!$Z:$Z,MATCH('Step 2-12'!$B1355,'Step 2-12'!$R:$R,0))</f>
        <v>Affiliate</v>
      </c>
      <c r="AG1355" t="s">
        <v>3147</v>
      </c>
      <c r="AH1355" t="s">
        <v>1169</v>
      </c>
      <c r="AI1355" t="s">
        <v>1168</v>
      </c>
      <c r="AJ1355" s="1">
        <v>45439</v>
      </c>
      <c r="AK1355" t="s">
        <v>17</v>
      </c>
      <c r="AL1355" t="s">
        <v>18</v>
      </c>
      <c r="AM1355">
        <v>75</v>
      </c>
      <c r="AN1355">
        <v>60</v>
      </c>
      <c r="AO1355" s="24" t="str">
        <f>INDEX('Step 2-12'!$Z:$Z,MATCH('Step 2-12'!$AH1355,'Step 2-12'!$R:$R,0))</f>
        <v>Social Media</v>
      </c>
      <c r="AP1355" s="24" t="str">
        <f>INDEX('Step 2-12'!$V:$V,MATCH('Step 2-12'!$AH1355,'Step 2-12'!$R:$R,0))</f>
        <v>North America</v>
      </c>
      <c r="AQ1355" s="24" t="str">
        <f>INDEX('Step 2-12'!$W:$W,MATCH('Step 2-12'!$AH1355,'Step 2-12'!$R:$R,0))</f>
        <v>Tech</v>
      </c>
      <c r="AR1355" s="24" t="str">
        <f>INDEX('Step 2-12'!$X:$X,MATCH('Step 2-12'!$AH1355,'Step 2-12'!$R:$R,0))</f>
        <v>Mid-Market</v>
      </c>
      <c r="AS1355" s="23" t="str">
        <f>INDEX('Step 2-12'!$AA:$AA,MATCH('Step 2-12'!$AH1355,'Step 2-12'!$R:$R,0))</f>
        <v>Basic</v>
      </c>
      <c r="AT1355" s="23" t="str">
        <f>INDEX('Step 2-12'!$AB:$AB,MATCH('Step 2-12'!$AH1355,'Step 2-12'!$R:$R,0))</f>
        <v>Monthly</v>
      </c>
      <c r="AU1355" s="23" t="str">
        <f>INDEX($J$20:$J$1603,MATCH($AH1355,$B$20:$B$1603,0))</f>
        <v/>
      </c>
    </row>
    <row r="1356" spans="1:47" x14ac:dyDescent="0.25">
      <c r="A1356" t="s">
        <v>1525</v>
      </c>
      <c r="B1356" t="s">
        <v>1517</v>
      </c>
      <c r="C1356" t="s">
        <v>50</v>
      </c>
      <c r="D1356" t="s">
        <v>18</v>
      </c>
      <c r="E1356" s="1">
        <v>45294</v>
      </c>
      <c r="F1356" s="1">
        <v>45324</v>
      </c>
      <c r="G1356" t="s">
        <v>19</v>
      </c>
      <c r="H1356">
        <v>135</v>
      </c>
      <c r="I1356" s="23" t="str">
        <f>IF(AND(E1356&lt;=EOMONTH('Step 1'!$C$7,0),F1356&gt;='Step 1'!$C$7),"Yes","No")</f>
        <v>No</v>
      </c>
      <c r="J1356" s="23" t="str">
        <f>IF(I1356="Yes",IF(COUNTIFS($B$21:$B1356,B1356,$I$21:$I1356,"Yes")=1,"Yes",""),"")</f>
        <v/>
      </c>
      <c r="K1356" s="23" t="str">
        <f>IF(J1356="Yes",IF(COUNTIFS($B:$B,B1356,$F:$F,"&gt;="&amp;'Step 1'!$C$8)&gt;0,"Retained","Churned"),"")</f>
        <v/>
      </c>
      <c r="L1356" s="24">
        <f>_xlfn.MINIFS($E:$E,$B:$B,B1356)</f>
        <v>45046</v>
      </c>
      <c r="M1356" s="24" t="str">
        <f>INDEX($C:$C,MATCH($L1356,$E:$E,0))</f>
        <v>Basic</v>
      </c>
      <c r="N1356" s="24" t="str">
        <f>INDEX($D:$D,MATCH($L1356,$E:$E,0))</f>
        <v>Monthly</v>
      </c>
      <c r="O1356" s="23" t="str">
        <f>INDEX('Step 2-12'!$W:$W,MATCH('Step 2-12'!$B1356,'Step 2-12'!$R:$R,0))</f>
        <v>Retail</v>
      </c>
      <c r="P1356" s="23" t="str">
        <f>INDEX('Step 2-12'!$Z:$Z,MATCH('Step 2-12'!$B1356,'Step 2-12'!$R:$R,0))</f>
        <v>Affiliate</v>
      </c>
      <c r="AG1356" t="s">
        <v>3148</v>
      </c>
      <c r="AH1356" t="s">
        <v>1169</v>
      </c>
      <c r="AI1356" t="s">
        <v>1170</v>
      </c>
      <c r="AJ1356" s="1">
        <v>45440</v>
      </c>
      <c r="AK1356" t="s">
        <v>17</v>
      </c>
      <c r="AL1356" t="s">
        <v>18</v>
      </c>
      <c r="AM1356">
        <v>75</v>
      </c>
      <c r="AN1356">
        <v>60</v>
      </c>
      <c r="AO1356" s="24" t="str">
        <f>INDEX('Step 2-12'!$Z:$Z,MATCH('Step 2-12'!$AH1356,'Step 2-12'!$R:$R,0))</f>
        <v>Social Media</v>
      </c>
      <c r="AP1356" s="24" t="str">
        <f>INDEX('Step 2-12'!$V:$V,MATCH('Step 2-12'!$AH1356,'Step 2-12'!$R:$R,0))</f>
        <v>North America</v>
      </c>
      <c r="AQ1356" s="24" t="str">
        <f>INDEX('Step 2-12'!$W:$W,MATCH('Step 2-12'!$AH1356,'Step 2-12'!$R:$R,0))</f>
        <v>Tech</v>
      </c>
      <c r="AR1356" s="24" t="str">
        <f>INDEX('Step 2-12'!$X:$X,MATCH('Step 2-12'!$AH1356,'Step 2-12'!$R:$R,0))</f>
        <v>Mid-Market</v>
      </c>
      <c r="AS1356" s="23" t="str">
        <f>INDEX('Step 2-12'!$AA:$AA,MATCH('Step 2-12'!$AH1356,'Step 2-12'!$R:$R,0))</f>
        <v>Basic</v>
      </c>
      <c r="AT1356" s="23" t="str">
        <f>INDEX('Step 2-12'!$AB:$AB,MATCH('Step 2-12'!$AH1356,'Step 2-12'!$R:$R,0))</f>
        <v>Monthly</v>
      </c>
      <c r="AU1356" s="23" t="str">
        <f>INDEX($J$20:$J$1603,MATCH($AH1356,$B$20:$B$1603,0))</f>
        <v/>
      </c>
    </row>
    <row r="1357" spans="1:47" x14ac:dyDescent="0.25">
      <c r="A1357" t="s">
        <v>1526</v>
      </c>
      <c r="B1357" t="s">
        <v>1517</v>
      </c>
      <c r="C1357" t="s">
        <v>50</v>
      </c>
      <c r="D1357" t="s">
        <v>18</v>
      </c>
      <c r="E1357" s="1">
        <v>45325</v>
      </c>
      <c r="F1357" s="1">
        <v>45355</v>
      </c>
      <c r="G1357" t="s">
        <v>19</v>
      </c>
      <c r="H1357">
        <v>135</v>
      </c>
      <c r="I1357" s="23" t="str">
        <f>IF(AND(E1357&lt;=EOMONTH('Step 1'!$C$7,0),F1357&gt;='Step 1'!$C$7),"Yes","No")</f>
        <v>No</v>
      </c>
      <c r="J1357" s="23" t="str">
        <f>IF(I1357="Yes",IF(COUNTIFS($B$21:$B1357,B1357,$I$21:$I1357,"Yes")=1,"Yes",""),"")</f>
        <v/>
      </c>
      <c r="K1357" s="23" t="str">
        <f>IF(J1357="Yes",IF(COUNTIFS($B:$B,B1357,$F:$F,"&gt;="&amp;'Step 1'!$C$8)&gt;0,"Retained","Churned"),"")</f>
        <v/>
      </c>
      <c r="L1357" s="24">
        <f>_xlfn.MINIFS($E:$E,$B:$B,B1357)</f>
        <v>45046</v>
      </c>
      <c r="M1357" s="24" t="str">
        <f>INDEX($C:$C,MATCH($L1357,$E:$E,0))</f>
        <v>Basic</v>
      </c>
      <c r="N1357" s="24" t="str">
        <f>INDEX($D:$D,MATCH($L1357,$E:$E,0))</f>
        <v>Monthly</v>
      </c>
      <c r="O1357" s="23" t="str">
        <f>INDEX('Step 2-12'!$W:$W,MATCH('Step 2-12'!$B1357,'Step 2-12'!$R:$R,0))</f>
        <v>Retail</v>
      </c>
      <c r="P1357" s="23" t="str">
        <f>INDEX('Step 2-12'!$Z:$Z,MATCH('Step 2-12'!$B1357,'Step 2-12'!$R:$R,0))</f>
        <v>Affiliate</v>
      </c>
      <c r="AG1357" t="s">
        <v>3149</v>
      </c>
      <c r="AH1357" t="s">
        <v>1169</v>
      </c>
      <c r="AI1357" t="s">
        <v>1171</v>
      </c>
      <c r="AJ1357" s="1">
        <v>45471</v>
      </c>
      <c r="AK1357" t="s">
        <v>17</v>
      </c>
      <c r="AL1357" t="s">
        <v>18</v>
      </c>
      <c r="AM1357">
        <v>75</v>
      </c>
      <c r="AN1357">
        <v>60</v>
      </c>
      <c r="AO1357" s="24" t="str">
        <f>INDEX('Step 2-12'!$Z:$Z,MATCH('Step 2-12'!$AH1357,'Step 2-12'!$R:$R,0))</f>
        <v>Social Media</v>
      </c>
      <c r="AP1357" s="24" t="str">
        <f>INDEX('Step 2-12'!$V:$V,MATCH('Step 2-12'!$AH1357,'Step 2-12'!$R:$R,0))</f>
        <v>North America</v>
      </c>
      <c r="AQ1357" s="24" t="str">
        <f>INDEX('Step 2-12'!$W:$W,MATCH('Step 2-12'!$AH1357,'Step 2-12'!$R:$R,0))</f>
        <v>Tech</v>
      </c>
      <c r="AR1357" s="24" t="str">
        <f>INDEX('Step 2-12'!$X:$X,MATCH('Step 2-12'!$AH1357,'Step 2-12'!$R:$R,0))</f>
        <v>Mid-Market</v>
      </c>
      <c r="AS1357" s="23" t="str">
        <f>INDEX('Step 2-12'!$AA:$AA,MATCH('Step 2-12'!$AH1357,'Step 2-12'!$R:$R,0))</f>
        <v>Basic</v>
      </c>
      <c r="AT1357" s="23" t="str">
        <f>INDEX('Step 2-12'!$AB:$AB,MATCH('Step 2-12'!$AH1357,'Step 2-12'!$R:$R,0))</f>
        <v>Monthly</v>
      </c>
      <c r="AU1357" s="23" t="str">
        <f>INDEX($J$20:$J$1603,MATCH($AH1357,$B$20:$B$1603,0))</f>
        <v/>
      </c>
    </row>
    <row r="1358" spans="1:47" x14ac:dyDescent="0.25">
      <c r="A1358" t="s">
        <v>1527</v>
      </c>
      <c r="B1358" t="s">
        <v>1517</v>
      </c>
      <c r="C1358" t="s">
        <v>50</v>
      </c>
      <c r="D1358" t="s">
        <v>18</v>
      </c>
      <c r="E1358" s="1">
        <v>45356</v>
      </c>
      <c r="F1358" s="1">
        <v>45386</v>
      </c>
      <c r="G1358" t="s">
        <v>19</v>
      </c>
      <c r="H1358">
        <v>135</v>
      </c>
      <c r="I1358" s="23" t="str">
        <f>IF(AND(E1358&lt;=EOMONTH('Step 1'!$C$7,0),F1358&gt;='Step 1'!$C$7),"Yes","No")</f>
        <v>No</v>
      </c>
      <c r="J1358" s="23" t="str">
        <f>IF(I1358="Yes",IF(COUNTIFS($B$21:$B1358,B1358,$I$21:$I1358,"Yes")=1,"Yes",""),"")</f>
        <v/>
      </c>
      <c r="K1358" s="23" t="str">
        <f>IF(J1358="Yes",IF(COUNTIFS($B:$B,B1358,$F:$F,"&gt;="&amp;'Step 1'!$C$8)&gt;0,"Retained","Churned"),"")</f>
        <v/>
      </c>
      <c r="L1358" s="24">
        <f>_xlfn.MINIFS($E:$E,$B:$B,B1358)</f>
        <v>45046</v>
      </c>
      <c r="M1358" s="24" t="str">
        <f>INDEX($C:$C,MATCH($L1358,$E:$E,0))</f>
        <v>Basic</v>
      </c>
      <c r="N1358" s="24" t="str">
        <f>INDEX($D:$D,MATCH($L1358,$E:$E,0))</f>
        <v>Monthly</v>
      </c>
      <c r="O1358" s="23" t="str">
        <f>INDEX('Step 2-12'!$W:$W,MATCH('Step 2-12'!$B1358,'Step 2-12'!$R:$R,0))</f>
        <v>Retail</v>
      </c>
      <c r="P1358" s="23" t="str">
        <f>INDEX('Step 2-12'!$Z:$Z,MATCH('Step 2-12'!$B1358,'Step 2-12'!$R:$R,0))</f>
        <v>Affiliate</v>
      </c>
      <c r="AG1358" t="s">
        <v>3150</v>
      </c>
      <c r="AH1358" t="s">
        <v>1169</v>
      </c>
      <c r="AI1358" t="s">
        <v>1171</v>
      </c>
      <c r="AJ1358" s="1">
        <v>45501</v>
      </c>
      <c r="AK1358" t="s">
        <v>17</v>
      </c>
      <c r="AL1358" t="s">
        <v>18</v>
      </c>
      <c r="AM1358">
        <v>75</v>
      </c>
      <c r="AN1358">
        <v>60</v>
      </c>
      <c r="AO1358" s="24" t="str">
        <f>INDEX('Step 2-12'!$Z:$Z,MATCH('Step 2-12'!$AH1358,'Step 2-12'!$R:$R,0))</f>
        <v>Social Media</v>
      </c>
      <c r="AP1358" s="24" t="str">
        <f>INDEX('Step 2-12'!$V:$V,MATCH('Step 2-12'!$AH1358,'Step 2-12'!$R:$R,0))</f>
        <v>North America</v>
      </c>
      <c r="AQ1358" s="24" t="str">
        <f>INDEX('Step 2-12'!$W:$W,MATCH('Step 2-12'!$AH1358,'Step 2-12'!$R:$R,0))</f>
        <v>Tech</v>
      </c>
      <c r="AR1358" s="24" t="str">
        <f>INDEX('Step 2-12'!$X:$X,MATCH('Step 2-12'!$AH1358,'Step 2-12'!$R:$R,0))</f>
        <v>Mid-Market</v>
      </c>
      <c r="AS1358" s="23" t="str">
        <f>INDEX('Step 2-12'!$AA:$AA,MATCH('Step 2-12'!$AH1358,'Step 2-12'!$R:$R,0))</f>
        <v>Basic</v>
      </c>
      <c r="AT1358" s="23" t="str">
        <f>INDEX('Step 2-12'!$AB:$AB,MATCH('Step 2-12'!$AH1358,'Step 2-12'!$R:$R,0))</f>
        <v>Monthly</v>
      </c>
      <c r="AU1358" s="23" t="str">
        <f>INDEX($J$20:$J$1603,MATCH($AH1358,$B$20:$B$1603,0))</f>
        <v/>
      </c>
    </row>
    <row r="1359" spans="1:47" x14ac:dyDescent="0.25">
      <c r="A1359" t="s">
        <v>1528</v>
      </c>
      <c r="B1359" t="s">
        <v>1517</v>
      </c>
      <c r="C1359" t="s">
        <v>50</v>
      </c>
      <c r="D1359" t="s">
        <v>18</v>
      </c>
      <c r="E1359" s="1">
        <v>45387</v>
      </c>
      <c r="F1359" s="1">
        <v>45417</v>
      </c>
      <c r="G1359" t="s">
        <v>19</v>
      </c>
      <c r="H1359">
        <v>135</v>
      </c>
      <c r="I1359" s="23" t="str">
        <f>IF(AND(E1359&lt;=EOMONTH('Step 1'!$C$7,0),F1359&gt;='Step 1'!$C$7),"Yes","No")</f>
        <v>No</v>
      </c>
      <c r="J1359" s="23" t="str">
        <f>IF(I1359="Yes",IF(COUNTIFS($B$21:$B1359,B1359,$I$21:$I1359,"Yes")=1,"Yes",""),"")</f>
        <v/>
      </c>
      <c r="K1359" s="23" t="str">
        <f>IF(J1359="Yes",IF(COUNTIFS($B:$B,B1359,$F:$F,"&gt;="&amp;'Step 1'!$C$8)&gt;0,"Retained","Churned"),"")</f>
        <v/>
      </c>
      <c r="L1359" s="24">
        <f>_xlfn.MINIFS($E:$E,$B:$B,B1359)</f>
        <v>45046</v>
      </c>
      <c r="M1359" s="24" t="str">
        <f>INDEX($C:$C,MATCH($L1359,$E:$E,0))</f>
        <v>Basic</v>
      </c>
      <c r="N1359" s="24" t="str">
        <f>INDEX($D:$D,MATCH($L1359,$E:$E,0))</f>
        <v>Monthly</v>
      </c>
      <c r="O1359" s="23" t="str">
        <f>INDEX('Step 2-12'!$W:$W,MATCH('Step 2-12'!$B1359,'Step 2-12'!$R:$R,0))</f>
        <v>Retail</v>
      </c>
      <c r="P1359" s="23" t="str">
        <f>INDEX('Step 2-12'!$Z:$Z,MATCH('Step 2-12'!$B1359,'Step 2-12'!$R:$R,0))</f>
        <v>Affiliate</v>
      </c>
      <c r="AG1359" t="s">
        <v>3151</v>
      </c>
      <c r="AH1359" t="s">
        <v>1169</v>
      </c>
      <c r="AI1359" t="s">
        <v>1172</v>
      </c>
      <c r="AJ1359" s="1">
        <v>45502</v>
      </c>
      <c r="AK1359" t="s">
        <v>17</v>
      </c>
      <c r="AL1359" t="s">
        <v>18</v>
      </c>
      <c r="AM1359">
        <v>75</v>
      </c>
      <c r="AN1359">
        <v>60</v>
      </c>
      <c r="AO1359" s="24" t="str">
        <f>INDEX('Step 2-12'!$Z:$Z,MATCH('Step 2-12'!$AH1359,'Step 2-12'!$R:$R,0))</f>
        <v>Social Media</v>
      </c>
      <c r="AP1359" s="24" t="str">
        <f>INDEX('Step 2-12'!$V:$V,MATCH('Step 2-12'!$AH1359,'Step 2-12'!$R:$R,0))</f>
        <v>North America</v>
      </c>
      <c r="AQ1359" s="24" t="str">
        <f>INDEX('Step 2-12'!$W:$W,MATCH('Step 2-12'!$AH1359,'Step 2-12'!$R:$R,0))</f>
        <v>Tech</v>
      </c>
      <c r="AR1359" s="24" t="str">
        <f>INDEX('Step 2-12'!$X:$X,MATCH('Step 2-12'!$AH1359,'Step 2-12'!$R:$R,0))</f>
        <v>Mid-Market</v>
      </c>
      <c r="AS1359" s="23" t="str">
        <f>INDEX('Step 2-12'!$AA:$AA,MATCH('Step 2-12'!$AH1359,'Step 2-12'!$R:$R,0))</f>
        <v>Basic</v>
      </c>
      <c r="AT1359" s="23" t="str">
        <f>INDEX('Step 2-12'!$AB:$AB,MATCH('Step 2-12'!$AH1359,'Step 2-12'!$R:$R,0))</f>
        <v>Monthly</v>
      </c>
      <c r="AU1359" s="23" t="str">
        <f>INDEX($J$20:$J$1603,MATCH($AH1359,$B$20:$B$1603,0))</f>
        <v/>
      </c>
    </row>
    <row r="1360" spans="1:47" x14ac:dyDescent="0.25">
      <c r="A1360" t="s">
        <v>1529</v>
      </c>
      <c r="B1360" t="s">
        <v>1517</v>
      </c>
      <c r="C1360" t="s">
        <v>50</v>
      </c>
      <c r="D1360" t="s">
        <v>18</v>
      </c>
      <c r="E1360" s="1">
        <v>45418</v>
      </c>
      <c r="F1360" s="1">
        <v>45448</v>
      </c>
      <c r="G1360" t="s">
        <v>19</v>
      </c>
      <c r="H1360">
        <v>135</v>
      </c>
      <c r="I1360" s="23" t="str">
        <f>IF(AND(E1360&lt;=EOMONTH('Step 1'!$C$7,0),F1360&gt;='Step 1'!$C$7),"Yes","No")</f>
        <v>No</v>
      </c>
      <c r="J1360" s="23" t="str">
        <f>IF(I1360="Yes",IF(COUNTIFS($B$21:$B1360,B1360,$I$21:$I1360,"Yes")=1,"Yes",""),"")</f>
        <v/>
      </c>
      <c r="K1360" s="23" t="str">
        <f>IF(J1360="Yes",IF(COUNTIFS($B:$B,B1360,$F:$F,"&gt;="&amp;'Step 1'!$C$8)&gt;0,"Retained","Churned"),"")</f>
        <v/>
      </c>
      <c r="L1360" s="24">
        <f>_xlfn.MINIFS($E:$E,$B:$B,B1360)</f>
        <v>45046</v>
      </c>
      <c r="M1360" s="24" t="str">
        <f>INDEX($C:$C,MATCH($L1360,$E:$E,0))</f>
        <v>Basic</v>
      </c>
      <c r="N1360" s="24" t="str">
        <f>INDEX($D:$D,MATCH($L1360,$E:$E,0))</f>
        <v>Monthly</v>
      </c>
      <c r="O1360" s="23" t="str">
        <f>INDEX('Step 2-12'!$W:$W,MATCH('Step 2-12'!$B1360,'Step 2-12'!$R:$R,0))</f>
        <v>Retail</v>
      </c>
      <c r="P1360" s="23" t="str">
        <f>INDEX('Step 2-12'!$Z:$Z,MATCH('Step 2-12'!$B1360,'Step 2-12'!$R:$R,0))</f>
        <v>Affiliate</v>
      </c>
      <c r="AG1360" t="s">
        <v>3152</v>
      </c>
      <c r="AH1360" t="s">
        <v>1169</v>
      </c>
      <c r="AI1360" t="s">
        <v>1173</v>
      </c>
      <c r="AJ1360" s="1">
        <v>45533</v>
      </c>
      <c r="AK1360" t="s">
        <v>17</v>
      </c>
      <c r="AL1360" t="s">
        <v>18</v>
      </c>
      <c r="AM1360">
        <v>75</v>
      </c>
      <c r="AN1360">
        <v>60</v>
      </c>
      <c r="AO1360" s="24" t="str">
        <f>INDEX('Step 2-12'!$Z:$Z,MATCH('Step 2-12'!$AH1360,'Step 2-12'!$R:$R,0))</f>
        <v>Social Media</v>
      </c>
      <c r="AP1360" s="24" t="str">
        <f>INDEX('Step 2-12'!$V:$V,MATCH('Step 2-12'!$AH1360,'Step 2-12'!$R:$R,0))</f>
        <v>North America</v>
      </c>
      <c r="AQ1360" s="24" t="str">
        <f>INDEX('Step 2-12'!$W:$W,MATCH('Step 2-12'!$AH1360,'Step 2-12'!$R:$R,0))</f>
        <v>Tech</v>
      </c>
      <c r="AR1360" s="24" t="str">
        <f>INDEX('Step 2-12'!$X:$X,MATCH('Step 2-12'!$AH1360,'Step 2-12'!$R:$R,0))</f>
        <v>Mid-Market</v>
      </c>
      <c r="AS1360" s="23" t="str">
        <f>INDEX('Step 2-12'!$AA:$AA,MATCH('Step 2-12'!$AH1360,'Step 2-12'!$R:$R,0))</f>
        <v>Basic</v>
      </c>
      <c r="AT1360" s="23" t="str">
        <f>INDEX('Step 2-12'!$AB:$AB,MATCH('Step 2-12'!$AH1360,'Step 2-12'!$R:$R,0))</f>
        <v>Monthly</v>
      </c>
      <c r="AU1360" s="23" t="str">
        <f>INDEX($J$20:$J$1603,MATCH($AH1360,$B$20:$B$1603,0))</f>
        <v/>
      </c>
    </row>
    <row r="1361" spans="1:47" x14ac:dyDescent="0.25">
      <c r="A1361" t="s">
        <v>1530</v>
      </c>
      <c r="B1361" t="s">
        <v>1517</v>
      </c>
      <c r="C1361" t="s">
        <v>50</v>
      </c>
      <c r="D1361" t="s">
        <v>18</v>
      </c>
      <c r="E1361" s="1">
        <v>45449</v>
      </c>
      <c r="F1361" s="1">
        <v>45479</v>
      </c>
      <c r="G1361" t="s">
        <v>19</v>
      </c>
      <c r="H1361">
        <v>135</v>
      </c>
      <c r="I1361" s="23" t="str">
        <f>IF(AND(E1361&lt;=EOMONTH('Step 1'!$C$7,0),F1361&gt;='Step 1'!$C$7),"Yes","No")</f>
        <v>No</v>
      </c>
      <c r="J1361" s="23" t="str">
        <f>IF(I1361="Yes",IF(COUNTIFS($B$21:$B1361,B1361,$I$21:$I1361,"Yes")=1,"Yes",""),"")</f>
        <v/>
      </c>
      <c r="K1361" s="23" t="str">
        <f>IF(J1361="Yes",IF(COUNTIFS($B:$B,B1361,$F:$F,"&gt;="&amp;'Step 1'!$C$8)&gt;0,"Retained","Churned"),"")</f>
        <v/>
      </c>
      <c r="L1361" s="24">
        <f>_xlfn.MINIFS($E:$E,$B:$B,B1361)</f>
        <v>45046</v>
      </c>
      <c r="M1361" s="24" t="str">
        <f>INDEX($C:$C,MATCH($L1361,$E:$E,0))</f>
        <v>Basic</v>
      </c>
      <c r="N1361" s="24" t="str">
        <f>INDEX($D:$D,MATCH($L1361,$E:$E,0))</f>
        <v>Monthly</v>
      </c>
      <c r="O1361" s="23" t="str">
        <f>INDEX('Step 2-12'!$W:$W,MATCH('Step 2-12'!$B1361,'Step 2-12'!$R:$R,0))</f>
        <v>Retail</v>
      </c>
      <c r="P1361" s="23" t="str">
        <f>INDEX('Step 2-12'!$Z:$Z,MATCH('Step 2-12'!$B1361,'Step 2-12'!$R:$R,0))</f>
        <v>Affiliate</v>
      </c>
      <c r="AG1361" t="s">
        <v>3153</v>
      </c>
      <c r="AH1361" t="s">
        <v>1169</v>
      </c>
      <c r="AI1361" t="s">
        <v>1174</v>
      </c>
      <c r="AJ1361" s="1">
        <v>45564</v>
      </c>
      <c r="AK1361" t="s">
        <v>17</v>
      </c>
      <c r="AL1361" t="s">
        <v>18</v>
      </c>
      <c r="AM1361">
        <v>75</v>
      </c>
      <c r="AN1361">
        <v>60</v>
      </c>
      <c r="AO1361" s="24" t="str">
        <f>INDEX('Step 2-12'!$Z:$Z,MATCH('Step 2-12'!$AH1361,'Step 2-12'!$R:$R,0))</f>
        <v>Social Media</v>
      </c>
      <c r="AP1361" s="24" t="str">
        <f>INDEX('Step 2-12'!$V:$V,MATCH('Step 2-12'!$AH1361,'Step 2-12'!$R:$R,0))</f>
        <v>North America</v>
      </c>
      <c r="AQ1361" s="24" t="str">
        <f>INDEX('Step 2-12'!$W:$W,MATCH('Step 2-12'!$AH1361,'Step 2-12'!$R:$R,0))</f>
        <v>Tech</v>
      </c>
      <c r="AR1361" s="24" t="str">
        <f>INDEX('Step 2-12'!$X:$X,MATCH('Step 2-12'!$AH1361,'Step 2-12'!$R:$R,0))</f>
        <v>Mid-Market</v>
      </c>
      <c r="AS1361" s="23" t="str">
        <f>INDEX('Step 2-12'!$AA:$AA,MATCH('Step 2-12'!$AH1361,'Step 2-12'!$R:$R,0))</f>
        <v>Basic</v>
      </c>
      <c r="AT1361" s="23" t="str">
        <f>INDEX('Step 2-12'!$AB:$AB,MATCH('Step 2-12'!$AH1361,'Step 2-12'!$R:$R,0))</f>
        <v>Monthly</v>
      </c>
      <c r="AU1361" s="23" t="str">
        <f>INDEX($J$20:$J$1603,MATCH($AH1361,$B$20:$B$1603,0))</f>
        <v/>
      </c>
    </row>
    <row r="1362" spans="1:47" x14ac:dyDescent="0.25">
      <c r="A1362" t="s">
        <v>1531</v>
      </c>
      <c r="B1362" t="s">
        <v>1517</v>
      </c>
      <c r="C1362" t="s">
        <v>50</v>
      </c>
      <c r="D1362" t="s">
        <v>18</v>
      </c>
      <c r="E1362" s="1">
        <v>45480</v>
      </c>
      <c r="F1362" s="1">
        <v>45510</v>
      </c>
      <c r="G1362" t="s">
        <v>19</v>
      </c>
      <c r="H1362">
        <v>135</v>
      </c>
      <c r="I1362" s="23" t="str">
        <f>IF(AND(E1362&lt;=EOMONTH('Step 1'!$C$7,0),F1362&gt;='Step 1'!$C$7),"Yes","No")</f>
        <v>No</v>
      </c>
      <c r="J1362" s="23" t="str">
        <f>IF(I1362="Yes",IF(COUNTIFS($B$21:$B1362,B1362,$I$21:$I1362,"Yes")=1,"Yes",""),"")</f>
        <v/>
      </c>
      <c r="K1362" s="23" t="str">
        <f>IF(J1362="Yes",IF(COUNTIFS($B:$B,B1362,$F:$F,"&gt;="&amp;'Step 1'!$C$8)&gt;0,"Retained","Churned"),"")</f>
        <v/>
      </c>
      <c r="L1362" s="24">
        <f>_xlfn.MINIFS($E:$E,$B:$B,B1362)</f>
        <v>45046</v>
      </c>
      <c r="M1362" s="24" t="str">
        <f>INDEX($C:$C,MATCH($L1362,$E:$E,0))</f>
        <v>Basic</v>
      </c>
      <c r="N1362" s="24" t="str">
        <f>INDEX($D:$D,MATCH($L1362,$E:$E,0))</f>
        <v>Monthly</v>
      </c>
      <c r="O1362" s="23" t="str">
        <f>INDEX('Step 2-12'!$W:$W,MATCH('Step 2-12'!$B1362,'Step 2-12'!$R:$R,0))</f>
        <v>Retail</v>
      </c>
      <c r="P1362" s="23" t="str">
        <f>INDEX('Step 2-12'!$Z:$Z,MATCH('Step 2-12'!$B1362,'Step 2-12'!$R:$R,0))</f>
        <v>Affiliate</v>
      </c>
      <c r="AG1362" t="s">
        <v>3154</v>
      </c>
      <c r="AH1362" t="s">
        <v>1169</v>
      </c>
      <c r="AI1362" t="s">
        <v>1174</v>
      </c>
      <c r="AJ1362" s="1">
        <v>45594</v>
      </c>
      <c r="AK1362" t="s">
        <v>17</v>
      </c>
      <c r="AL1362" t="s">
        <v>18</v>
      </c>
      <c r="AM1362">
        <v>75</v>
      </c>
      <c r="AN1362">
        <v>60</v>
      </c>
      <c r="AO1362" s="24" t="str">
        <f>INDEX('Step 2-12'!$Z:$Z,MATCH('Step 2-12'!$AH1362,'Step 2-12'!$R:$R,0))</f>
        <v>Social Media</v>
      </c>
      <c r="AP1362" s="24" t="str">
        <f>INDEX('Step 2-12'!$V:$V,MATCH('Step 2-12'!$AH1362,'Step 2-12'!$R:$R,0))</f>
        <v>North America</v>
      </c>
      <c r="AQ1362" s="24" t="str">
        <f>INDEX('Step 2-12'!$W:$W,MATCH('Step 2-12'!$AH1362,'Step 2-12'!$R:$R,0))</f>
        <v>Tech</v>
      </c>
      <c r="AR1362" s="24" t="str">
        <f>INDEX('Step 2-12'!$X:$X,MATCH('Step 2-12'!$AH1362,'Step 2-12'!$R:$R,0))</f>
        <v>Mid-Market</v>
      </c>
      <c r="AS1362" s="23" t="str">
        <f>INDEX('Step 2-12'!$AA:$AA,MATCH('Step 2-12'!$AH1362,'Step 2-12'!$R:$R,0))</f>
        <v>Basic</v>
      </c>
      <c r="AT1362" s="23" t="str">
        <f>INDEX('Step 2-12'!$AB:$AB,MATCH('Step 2-12'!$AH1362,'Step 2-12'!$R:$R,0))</f>
        <v>Monthly</v>
      </c>
      <c r="AU1362" s="23" t="str">
        <f>INDEX($J$20:$J$1603,MATCH($AH1362,$B$20:$B$1603,0))</f>
        <v/>
      </c>
    </row>
    <row r="1363" spans="1:47" x14ac:dyDescent="0.25">
      <c r="A1363" t="s">
        <v>1532</v>
      </c>
      <c r="B1363" t="s">
        <v>1517</v>
      </c>
      <c r="C1363" t="s">
        <v>50</v>
      </c>
      <c r="D1363" t="s">
        <v>18</v>
      </c>
      <c r="E1363" s="1">
        <v>45511</v>
      </c>
      <c r="F1363" s="1">
        <v>45541</v>
      </c>
      <c r="G1363" t="s">
        <v>73</v>
      </c>
      <c r="H1363">
        <v>135</v>
      </c>
      <c r="I1363" s="23" t="str">
        <f>IF(AND(E1363&lt;=EOMONTH('Step 1'!$C$7,0),F1363&gt;='Step 1'!$C$7),"Yes","No")</f>
        <v>No</v>
      </c>
      <c r="J1363" s="23" t="str">
        <f>IF(I1363="Yes",IF(COUNTIFS($B$21:$B1363,B1363,$I$21:$I1363,"Yes")=1,"Yes",""),"")</f>
        <v/>
      </c>
      <c r="K1363" s="23" t="str">
        <f>IF(J1363="Yes",IF(COUNTIFS($B:$B,B1363,$F:$F,"&gt;="&amp;'Step 1'!$C$8)&gt;0,"Retained","Churned"),"")</f>
        <v/>
      </c>
      <c r="L1363" s="24">
        <f>_xlfn.MINIFS($E:$E,$B:$B,B1363)</f>
        <v>45046</v>
      </c>
      <c r="M1363" s="24" t="str">
        <f>INDEX($C:$C,MATCH($L1363,$E:$E,0))</f>
        <v>Basic</v>
      </c>
      <c r="N1363" s="24" t="str">
        <f>INDEX($D:$D,MATCH($L1363,$E:$E,0))</f>
        <v>Monthly</v>
      </c>
      <c r="O1363" s="23" t="str">
        <f>INDEX('Step 2-12'!$W:$W,MATCH('Step 2-12'!$B1363,'Step 2-12'!$R:$R,0))</f>
        <v>Retail</v>
      </c>
      <c r="P1363" s="23" t="str">
        <f>INDEX('Step 2-12'!$Z:$Z,MATCH('Step 2-12'!$B1363,'Step 2-12'!$R:$R,0))</f>
        <v>Affiliate</v>
      </c>
      <c r="AG1363" t="s">
        <v>3155</v>
      </c>
      <c r="AH1363" t="s">
        <v>1169</v>
      </c>
      <c r="AI1363" t="s">
        <v>1175</v>
      </c>
      <c r="AJ1363" s="1">
        <v>45595</v>
      </c>
      <c r="AK1363" t="s">
        <v>17</v>
      </c>
      <c r="AL1363" t="s">
        <v>18</v>
      </c>
      <c r="AM1363">
        <v>75</v>
      </c>
      <c r="AN1363">
        <v>60</v>
      </c>
      <c r="AO1363" s="24" t="str">
        <f>INDEX('Step 2-12'!$Z:$Z,MATCH('Step 2-12'!$AH1363,'Step 2-12'!$R:$R,0))</f>
        <v>Social Media</v>
      </c>
      <c r="AP1363" s="24" t="str">
        <f>INDEX('Step 2-12'!$V:$V,MATCH('Step 2-12'!$AH1363,'Step 2-12'!$R:$R,0))</f>
        <v>North America</v>
      </c>
      <c r="AQ1363" s="24" t="str">
        <f>INDEX('Step 2-12'!$W:$W,MATCH('Step 2-12'!$AH1363,'Step 2-12'!$R:$R,0))</f>
        <v>Tech</v>
      </c>
      <c r="AR1363" s="24" t="str">
        <f>INDEX('Step 2-12'!$X:$X,MATCH('Step 2-12'!$AH1363,'Step 2-12'!$R:$R,0))</f>
        <v>Mid-Market</v>
      </c>
      <c r="AS1363" s="23" t="str">
        <f>INDEX('Step 2-12'!$AA:$AA,MATCH('Step 2-12'!$AH1363,'Step 2-12'!$R:$R,0))</f>
        <v>Basic</v>
      </c>
      <c r="AT1363" s="23" t="str">
        <f>INDEX('Step 2-12'!$AB:$AB,MATCH('Step 2-12'!$AH1363,'Step 2-12'!$R:$R,0))</f>
        <v>Monthly</v>
      </c>
      <c r="AU1363" s="23" t="str">
        <f>INDEX($J$20:$J$1603,MATCH($AH1363,$B$20:$B$1603,0))</f>
        <v/>
      </c>
    </row>
    <row r="1364" spans="1:47" x14ac:dyDescent="0.25">
      <c r="A1364" t="s">
        <v>1533</v>
      </c>
      <c r="B1364" t="s">
        <v>1517</v>
      </c>
      <c r="C1364" t="s">
        <v>86</v>
      </c>
      <c r="D1364" t="s">
        <v>18</v>
      </c>
      <c r="E1364" s="1">
        <v>45542</v>
      </c>
      <c r="F1364" s="1">
        <v>45572</v>
      </c>
      <c r="G1364" t="s">
        <v>19</v>
      </c>
      <c r="H1364">
        <v>315</v>
      </c>
      <c r="I1364" s="23" t="str">
        <f>IF(AND(E1364&lt;=EOMONTH('Step 1'!$C$7,0),F1364&gt;='Step 1'!$C$7),"Yes","No")</f>
        <v>No</v>
      </c>
      <c r="J1364" s="23" t="str">
        <f>IF(I1364="Yes",IF(COUNTIFS($B$21:$B1364,B1364,$I$21:$I1364,"Yes")=1,"Yes",""),"")</f>
        <v/>
      </c>
      <c r="K1364" s="23" t="str">
        <f>IF(J1364="Yes",IF(COUNTIFS($B:$B,B1364,$F:$F,"&gt;="&amp;'Step 1'!$C$8)&gt;0,"Retained","Churned"),"")</f>
        <v/>
      </c>
      <c r="L1364" s="24">
        <f>_xlfn.MINIFS($E:$E,$B:$B,B1364)</f>
        <v>45046</v>
      </c>
      <c r="M1364" s="24" t="str">
        <f>INDEX($C:$C,MATCH($L1364,$E:$E,0))</f>
        <v>Basic</v>
      </c>
      <c r="N1364" s="24" t="str">
        <f>INDEX($D:$D,MATCH($L1364,$E:$E,0))</f>
        <v>Monthly</v>
      </c>
      <c r="O1364" s="23" t="str">
        <f>INDEX('Step 2-12'!$W:$W,MATCH('Step 2-12'!$B1364,'Step 2-12'!$R:$R,0))</f>
        <v>Retail</v>
      </c>
      <c r="P1364" s="23" t="str">
        <f>INDEX('Step 2-12'!$Z:$Z,MATCH('Step 2-12'!$B1364,'Step 2-12'!$R:$R,0))</f>
        <v>Affiliate</v>
      </c>
      <c r="AG1364" t="s">
        <v>3156</v>
      </c>
      <c r="AH1364" t="s">
        <v>1169</v>
      </c>
      <c r="AI1364" t="s">
        <v>1176</v>
      </c>
      <c r="AJ1364" s="1">
        <v>45626</v>
      </c>
      <c r="AK1364" t="s">
        <v>17</v>
      </c>
      <c r="AL1364" t="s">
        <v>18</v>
      </c>
      <c r="AM1364">
        <v>75</v>
      </c>
      <c r="AN1364">
        <v>60</v>
      </c>
      <c r="AO1364" s="24" t="str">
        <f>INDEX('Step 2-12'!$Z:$Z,MATCH('Step 2-12'!$AH1364,'Step 2-12'!$R:$R,0))</f>
        <v>Social Media</v>
      </c>
      <c r="AP1364" s="24" t="str">
        <f>INDEX('Step 2-12'!$V:$V,MATCH('Step 2-12'!$AH1364,'Step 2-12'!$R:$R,0))</f>
        <v>North America</v>
      </c>
      <c r="AQ1364" s="24" t="str">
        <f>INDEX('Step 2-12'!$W:$W,MATCH('Step 2-12'!$AH1364,'Step 2-12'!$R:$R,0))</f>
        <v>Tech</v>
      </c>
      <c r="AR1364" s="24" t="str">
        <f>INDEX('Step 2-12'!$X:$X,MATCH('Step 2-12'!$AH1364,'Step 2-12'!$R:$R,0))</f>
        <v>Mid-Market</v>
      </c>
      <c r="AS1364" s="23" t="str">
        <f>INDEX('Step 2-12'!$AA:$AA,MATCH('Step 2-12'!$AH1364,'Step 2-12'!$R:$R,0))</f>
        <v>Basic</v>
      </c>
      <c r="AT1364" s="23" t="str">
        <f>INDEX('Step 2-12'!$AB:$AB,MATCH('Step 2-12'!$AH1364,'Step 2-12'!$R:$R,0))</f>
        <v>Monthly</v>
      </c>
      <c r="AU1364" s="23" t="str">
        <f>INDEX($J$20:$J$1603,MATCH($AH1364,$B$20:$B$1603,0))</f>
        <v/>
      </c>
    </row>
    <row r="1365" spans="1:47" x14ac:dyDescent="0.25">
      <c r="A1365" t="s">
        <v>1534</v>
      </c>
      <c r="B1365" t="s">
        <v>1517</v>
      </c>
      <c r="C1365" t="s">
        <v>86</v>
      </c>
      <c r="D1365" t="s">
        <v>18</v>
      </c>
      <c r="E1365" s="1">
        <v>45573</v>
      </c>
      <c r="F1365" s="1">
        <v>45603</v>
      </c>
      <c r="G1365" t="s">
        <v>19</v>
      </c>
      <c r="H1365">
        <v>315</v>
      </c>
      <c r="I1365" s="23" t="str">
        <f>IF(AND(E1365&lt;=EOMONTH('Step 1'!$C$7,0),F1365&gt;='Step 1'!$C$7),"Yes","No")</f>
        <v>No</v>
      </c>
      <c r="J1365" s="23" t="str">
        <f>IF(I1365="Yes",IF(COUNTIFS($B$21:$B1365,B1365,$I$21:$I1365,"Yes")=1,"Yes",""),"")</f>
        <v/>
      </c>
      <c r="K1365" s="23" t="str">
        <f>IF(J1365="Yes",IF(COUNTIFS($B:$B,B1365,$F:$F,"&gt;="&amp;'Step 1'!$C$8)&gt;0,"Retained","Churned"),"")</f>
        <v/>
      </c>
      <c r="L1365" s="24">
        <f>_xlfn.MINIFS($E:$E,$B:$B,B1365)</f>
        <v>45046</v>
      </c>
      <c r="M1365" s="24" t="str">
        <f>INDEX($C:$C,MATCH($L1365,$E:$E,0))</f>
        <v>Basic</v>
      </c>
      <c r="N1365" s="24" t="str">
        <f>INDEX($D:$D,MATCH($L1365,$E:$E,0))</f>
        <v>Monthly</v>
      </c>
      <c r="O1365" s="23" t="str">
        <f>INDEX('Step 2-12'!$W:$W,MATCH('Step 2-12'!$B1365,'Step 2-12'!$R:$R,0))</f>
        <v>Retail</v>
      </c>
      <c r="P1365" s="23" t="str">
        <f>INDEX('Step 2-12'!$Z:$Z,MATCH('Step 2-12'!$B1365,'Step 2-12'!$R:$R,0))</f>
        <v>Affiliate</v>
      </c>
      <c r="AG1365" t="s">
        <v>3157</v>
      </c>
      <c r="AH1365" t="s">
        <v>1169</v>
      </c>
      <c r="AI1365" t="s">
        <v>1176</v>
      </c>
      <c r="AJ1365" s="1">
        <v>45656</v>
      </c>
      <c r="AK1365" t="s">
        <v>17</v>
      </c>
      <c r="AL1365" t="s">
        <v>18</v>
      </c>
      <c r="AM1365">
        <v>75</v>
      </c>
      <c r="AN1365">
        <v>60</v>
      </c>
      <c r="AO1365" s="24" t="str">
        <f>INDEX('Step 2-12'!$Z:$Z,MATCH('Step 2-12'!$AH1365,'Step 2-12'!$R:$R,0))</f>
        <v>Social Media</v>
      </c>
      <c r="AP1365" s="24" t="str">
        <f>INDEX('Step 2-12'!$V:$V,MATCH('Step 2-12'!$AH1365,'Step 2-12'!$R:$R,0))</f>
        <v>North America</v>
      </c>
      <c r="AQ1365" s="24" t="str">
        <f>INDEX('Step 2-12'!$W:$W,MATCH('Step 2-12'!$AH1365,'Step 2-12'!$R:$R,0))</f>
        <v>Tech</v>
      </c>
      <c r="AR1365" s="24" t="str">
        <f>INDEX('Step 2-12'!$X:$X,MATCH('Step 2-12'!$AH1365,'Step 2-12'!$R:$R,0))</f>
        <v>Mid-Market</v>
      </c>
      <c r="AS1365" s="23" t="str">
        <f>INDEX('Step 2-12'!$AA:$AA,MATCH('Step 2-12'!$AH1365,'Step 2-12'!$R:$R,0))</f>
        <v>Basic</v>
      </c>
      <c r="AT1365" s="23" t="str">
        <f>INDEX('Step 2-12'!$AB:$AB,MATCH('Step 2-12'!$AH1365,'Step 2-12'!$R:$R,0))</f>
        <v>Monthly</v>
      </c>
      <c r="AU1365" s="23" t="str">
        <f>INDEX($J$20:$J$1603,MATCH($AH1365,$B$20:$B$1603,0))</f>
        <v/>
      </c>
    </row>
    <row r="1366" spans="1:47" x14ac:dyDescent="0.25">
      <c r="A1366" t="s">
        <v>1535</v>
      </c>
      <c r="B1366" t="s">
        <v>1517</v>
      </c>
      <c r="C1366" t="s">
        <v>86</v>
      </c>
      <c r="D1366" t="s">
        <v>18</v>
      </c>
      <c r="E1366" s="1">
        <v>45604</v>
      </c>
      <c r="F1366" s="1">
        <v>45634</v>
      </c>
      <c r="G1366" t="s">
        <v>19</v>
      </c>
      <c r="H1366">
        <v>315</v>
      </c>
      <c r="I1366" s="23" t="str">
        <f>IF(AND(E1366&lt;=EOMONTH('Step 1'!$C$7,0),F1366&gt;='Step 1'!$C$7),"Yes","No")</f>
        <v>No</v>
      </c>
      <c r="J1366" s="23" t="str">
        <f>IF(I1366="Yes",IF(COUNTIFS($B$21:$B1366,B1366,$I$21:$I1366,"Yes")=1,"Yes",""),"")</f>
        <v/>
      </c>
      <c r="K1366" s="23" t="str">
        <f>IF(J1366="Yes",IF(COUNTIFS($B:$B,B1366,$F:$F,"&gt;="&amp;'Step 1'!$C$8)&gt;0,"Retained","Churned"),"")</f>
        <v/>
      </c>
      <c r="L1366" s="24">
        <f>_xlfn.MINIFS($E:$E,$B:$B,B1366)</f>
        <v>45046</v>
      </c>
      <c r="M1366" s="24" t="str">
        <f>INDEX($C:$C,MATCH($L1366,$E:$E,0))</f>
        <v>Basic</v>
      </c>
      <c r="N1366" s="24" t="str">
        <f>INDEX($D:$D,MATCH($L1366,$E:$E,0))</f>
        <v>Monthly</v>
      </c>
      <c r="O1366" s="23" t="str">
        <f>INDEX('Step 2-12'!$W:$W,MATCH('Step 2-12'!$B1366,'Step 2-12'!$R:$R,0))</f>
        <v>Retail</v>
      </c>
      <c r="P1366" s="23" t="str">
        <f>INDEX('Step 2-12'!$Z:$Z,MATCH('Step 2-12'!$B1366,'Step 2-12'!$R:$R,0))</f>
        <v>Affiliate</v>
      </c>
      <c r="AG1366" t="s">
        <v>3158</v>
      </c>
      <c r="AH1366" t="s">
        <v>1169</v>
      </c>
      <c r="AI1366" t="s">
        <v>1177</v>
      </c>
      <c r="AJ1366" s="1">
        <v>45657</v>
      </c>
      <c r="AK1366" t="s">
        <v>17</v>
      </c>
      <c r="AL1366" t="s">
        <v>18</v>
      </c>
      <c r="AM1366">
        <v>75</v>
      </c>
      <c r="AN1366">
        <v>60</v>
      </c>
      <c r="AO1366" s="24" t="str">
        <f>INDEX('Step 2-12'!$Z:$Z,MATCH('Step 2-12'!$AH1366,'Step 2-12'!$R:$R,0))</f>
        <v>Social Media</v>
      </c>
      <c r="AP1366" s="24" t="str">
        <f>INDEX('Step 2-12'!$V:$V,MATCH('Step 2-12'!$AH1366,'Step 2-12'!$R:$R,0))</f>
        <v>North America</v>
      </c>
      <c r="AQ1366" s="24" t="str">
        <f>INDEX('Step 2-12'!$W:$W,MATCH('Step 2-12'!$AH1366,'Step 2-12'!$R:$R,0))</f>
        <v>Tech</v>
      </c>
      <c r="AR1366" s="24" t="str">
        <f>INDEX('Step 2-12'!$X:$X,MATCH('Step 2-12'!$AH1366,'Step 2-12'!$R:$R,0))</f>
        <v>Mid-Market</v>
      </c>
      <c r="AS1366" s="23" t="str">
        <f>INDEX('Step 2-12'!$AA:$AA,MATCH('Step 2-12'!$AH1366,'Step 2-12'!$R:$R,0))</f>
        <v>Basic</v>
      </c>
      <c r="AT1366" s="23" t="str">
        <f>INDEX('Step 2-12'!$AB:$AB,MATCH('Step 2-12'!$AH1366,'Step 2-12'!$R:$R,0))</f>
        <v>Monthly</v>
      </c>
      <c r="AU1366" s="23" t="str">
        <f>INDEX($J$20:$J$1603,MATCH($AH1366,$B$20:$B$1603,0))</f>
        <v/>
      </c>
    </row>
    <row r="1367" spans="1:47" x14ac:dyDescent="0.25">
      <c r="A1367" t="s">
        <v>1536</v>
      </c>
      <c r="B1367" t="s">
        <v>1517</v>
      </c>
      <c r="C1367" t="s">
        <v>86</v>
      </c>
      <c r="D1367" t="s">
        <v>18</v>
      </c>
      <c r="E1367" s="1">
        <v>45635</v>
      </c>
      <c r="F1367" s="1">
        <v>45658</v>
      </c>
      <c r="G1367" t="s">
        <v>19</v>
      </c>
      <c r="H1367">
        <v>315</v>
      </c>
      <c r="I1367" s="23" t="str">
        <f>IF(AND(E1367&lt;=EOMONTH('Step 1'!$C$7,0),F1367&gt;='Step 1'!$C$7),"Yes","No")</f>
        <v>No</v>
      </c>
      <c r="J1367" s="23" t="str">
        <f>IF(I1367="Yes",IF(COUNTIFS($B$21:$B1367,B1367,$I$21:$I1367,"Yes")=1,"Yes",""),"")</f>
        <v/>
      </c>
      <c r="K1367" s="23" t="str">
        <f>IF(J1367="Yes",IF(COUNTIFS($B:$B,B1367,$F:$F,"&gt;="&amp;'Step 1'!$C$8)&gt;0,"Retained","Churned"),"")</f>
        <v/>
      </c>
      <c r="L1367" s="24">
        <f>_xlfn.MINIFS($E:$E,$B:$B,B1367)</f>
        <v>45046</v>
      </c>
      <c r="M1367" s="24" t="str">
        <f>INDEX($C:$C,MATCH($L1367,$E:$E,0))</f>
        <v>Basic</v>
      </c>
      <c r="N1367" s="24" t="str">
        <f>INDEX($D:$D,MATCH($L1367,$E:$E,0))</f>
        <v>Monthly</v>
      </c>
      <c r="O1367" s="23" t="str">
        <f>INDEX('Step 2-12'!$W:$W,MATCH('Step 2-12'!$B1367,'Step 2-12'!$R:$R,0))</f>
        <v>Retail</v>
      </c>
      <c r="P1367" s="23" t="str">
        <f>INDEX('Step 2-12'!$Z:$Z,MATCH('Step 2-12'!$B1367,'Step 2-12'!$R:$R,0))</f>
        <v>Affiliate</v>
      </c>
      <c r="AG1367" t="s">
        <v>3159</v>
      </c>
      <c r="AH1367" t="s">
        <v>65</v>
      </c>
      <c r="AI1367" t="s">
        <v>64</v>
      </c>
      <c r="AJ1367" s="1">
        <v>45260</v>
      </c>
      <c r="AK1367" t="s">
        <v>17</v>
      </c>
      <c r="AL1367" t="s">
        <v>51</v>
      </c>
      <c r="AM1367">
        <v>600</v>
      </c>
      <c r="AN1367">
        <v>480</v>
      </c>
      <c r="AO1367" s="24" t="str">
        <f>INDEX('Step 2-12'!$Z:$Z,MATCH('Step 2-12'!$AH1367,'Step 2-12'!$R:$R,0))</f>
        <v>Paid Search</v>
      </c>
      <c r="AP1367" s="24" t="str">
        <f>INDEX('Step 2-12'!$V:$V,MATCH('Step 2-12'!$AH1367,'Step 2-12'!$R:$R,0))</f>
        <v>Europe</v>
      </c>
      <c r="AQ1367" s="24" t="str">
        <f>INDEX('Step 2-12'!$W:$W,MATCH('Step 2-12'!$AH1367,'Step 2-12'!$R:$R,0))</f>
        <v>Healthcare</v>
      </c>
      <c r="AR1367" s="24" t="str">
        <f>INDEX('Step 2-12'!$X:$X,MATCH('Step 2-12'!$AH1367,'Step 2-12'!$R:$R,0))</f>
        <v>SMBs</v>
      </c>
      <c r="AS1367" s="23" t="str">
        <f>INDEX('Step 2-12'!$AA:$AA,MATCH('Step 2-12'!$AH1367,'Step 2-12'!$R:$R,0))</f>
        <v>Basic</v>
      </c>
      <c r="AT1367" s="23" t="str">
        <f>INDEX('Step 2-12'!$AB:$AB,MATCH('Step 2-12'!$AH1367,'Step 2-12'!$R:$R,0))</f>
        <v>Annual</v>
      </c>
      <c r="AU1367" s="23" t="str">
        <f>INDEX($J$20:$J$1603,MATCH($AH1367,$B$20:$B$1603,0))</f>
        <v/>
      </c>
    </row>
    <row r="1368" spans="1:47" x14ac:dyDescent="0.25">
      <c r="A1368" t="s">
        <v>1537</v>
      </c>
      <c r="B1368" t="s">
        <v>1538</v>
      </c>
      <c r="C1368" t="s">
        <v>17</v>
      </c>
      <c r="D1368" t="s">
        <v>18</v>
      </c>
      <c r="E1368" s="1">
        <v>45568</v>
      </c>
      <c r="F1368" s="1">
        <v>45598</v>
      </c>
      <c r="G1368" t="s">
        <v>19</v>
      </c>
      <c r="H1368">
        <v>75</v>
      </c>
      <c r="I1368" s="23" t="str">
        <f>IF(AND(E1368&lt;=EOMONTH('Step 1'!$C$7,0),F1368&gt;='Step 1'!$C$7),"Yes","No")</f>
        <v>No</v>
      </c>
      <c r="J1368" s="23" t="str">
        <f>IF(I1368="Yes",IF(COUNTIFS($B$21:$B1368,B1368,$I$21:$I1368,"Yes")=1,"Yes",""),"")</f>
        <v/>
      </c>
      <c r="K1368" s="23" t="str">
        <f>IF(J1368="Yes",IF(COUNTIFS($B:$B,B1368,$F:$F,"&gt;="&amp;'Step 1'!$C$8)&gt;0,"Retained","Churned"),"")</f>
        <v/>
      </c>
      <c r="L1368" s="24">
        <f>_xlfn.MINIFS($E:$E,$B:$B,B1368)</f>
        <v>45568</v>
      </c>
      <c r="M1368" s="24" t="str">
        <f>INDEX($C:$C,MATCH($L1368,$E:$E,0))</f>
        <v>Basic</v>
      </c>
      <c r="N1368" s="24" t="str">
        <f>INDEX($D:$D,MATCH($L1368,$E:$E,0))</f>
        <v>Monthly</v>
      </c>
      <c r="O1368" s="23" t="str">
        <f>INDEX('Step 2-12'!$W:$W,MATCH('Step 2-12'!$B1368,'Step 2-12'!$R:$R,0))</f>
        <v>Tech</v>
      </c>
      <c r="P1368" s="23" t="str">
        <f>INDEX('Step 2-12'!$Z:$Z,MATCH('Step 2-12'!$B1368,'Step 2-12'!$R:$R,0))</f>
        <v>Affiliate</v>
      </c>
      <c r="AG1368" t="s">
        <v>3160</v>
      </c>
      <c r="AH1368" t="s">
        <v>65</v>
      </c>
      <c r="AI1368" t="s">
        <v>66</v>
      </c>
      <c r="AJ1368" s="1">
        <v>45626</v>
      </c>
      <c r="AK1368" t="s">
        <v>17</v>
      </c>
      <c r="AL1368" t="s">
        <v>51</v>
      </c>
      <c r="AM1368">
        <v>600</v>
      </c>
      <c r="AN1368">
        <v>480</v>
      </c>
      <c r="AO1368" s="24" t="str">
        <f>INDEX('Step 2-12'!$Z:$Z,MATCH('Step 2-12'!$AH1368,'Step 2-12'!$R:$R,0))</f>
        <v>Paid Search</v>
      </c>
      <c r="AP1368" s="24" t="str">
        <f>INDEX('Step 2-12'!$V:$V,MATCH('Step 2-12'!$AH1368,'Step 2-12'!$R:$R,0))</f>
        <v>Europe</v>
      </c>
      <c r="AQ1368" s="24" t="str">
        <f>INDEX('Step 2-12'!$W:$W,MATCH('Step 2-12'!$AH1368,'Step 2-12'!$R:$R,0))</f>
        <v>Healthcare</v>
      </c>
      <c r="AR1368" s="24" t="str">
        <f>INDEX('Step 2-12'!$X:$X,MATCH('Step 2-12'!$AH1368,'Step 2-12'!$R:$R,0))</f>
        <v>SMBs</v>
      </c>
      <c r="AS1368" s="23" t="str">
        <f>INDEX('Step 2-12'!$AA:$AA,MATCH('Step 2-12'!$AH1368,'Step 2-12'!$R:$R,0))</f>
        <v>Basic</v>
      </c>
      <c r="AT1368" s="23" t="str">
        <f>INDEX('Step 2-12'!$AB:$AB,MATCH('Step 2-12'!$AH1368,'Step 2-12'!$R:$R,0))</f>
        <v>Annual</v>
      </c>
      <c r="AU1368" s="23" t="str">
        <f>INDEX($J$20:$J$1603,MATCH($AH1368,$B$20:$B$1603,0))</f>
        <v/>
      </c>
    </row>
    <row r="1369" spans="1:47" x14ac:dyDescent="0.25">
      <c r="A1369" t="s">
        <v>1539</v>
      </c>
      <c r="B1369" t="s">
        <v>1538</v>
      </c>
      <c r="C1369" t="s">
        <v>17</v>
      </c>
      <c r="D1369" t="s">
        <v>18</v>
      </c>
      <c r="E1369" s="1">
        <v>45599</v>
      </c>
      <c r="F1369" s="1">
        <v>45629</v>
      </c>
      <c r="G1369" t="s">
        <v>19</v>
      </c>
      <c r="H1369">
        <v>75</v>
      </c>
      <c r="I1369" s="23" t="str">
        <f>IF(AND(E1369&lt;=EOMONTH('Step 1'!$C$7,0),F1369&gt;='Step 1'!$C$7),"Yes","No")</f>
        <v>No</v>
      </c>
      <c r="J1369" s="23" t="str">
        <f>IF(I1369="Yes",IF(COUNTIFS($B$21:$B1369,B1369,$I$21:$I1369,"Yes")=1,"Yes",""),"")</f>
        <v/>
      </c>
      <c r="K1369" s="23" t="str">
        <f>IF(J1369="Yes",IF(COUNTIFS($B:$B,B1369,$F:$F,"&gt;="&amp;'Step 1'!$C$8)&gt;0,"Retained","Churned"),"")</f>
        <v/>
      </c>
      <c r="L1369" s="24">
        <f>_xlfn.MINIFS($E:$E,$B:$B,B1369)</f>
        <v>45568</v>
      </c>
      <c r="M1369" s="24" t="str">
        <f>INDEX($C:$C,MATCH($L1369,$E:$E,0))</f>
        <v>Basic</v>
      </c>
      <c r="N1369" s="24" t="str">
        <f>INDEX($D:$D,MATCH($L1369,$E:$E,0))</f>
        <v>Monthly</v>
      </c>
      <c r="O1369" s="23" t="str">
        <f>INDEX('Step 2-12'!$W:$W,MATCH('Step 2-12'!$B1369,'Step 2-12'!$R:$R,0))</f>
        <v>Tech</v>
      </c>
      <c r="P1369" s="23" t="str">
        <f>INDEX('Step 2-12'!$Z:$Z,MATCH('Step 2-12'!$B1369,'Step 2-12'!$R:$R,0))</f>
        <v>Affiliate</v>
      </c>
      <c r="AG1369" t="s">
        <v>3161</v>
      </c>
      <c r="AH1369" t="s">
        <v>1716</v>
      </c>
      <c r="AI1369" t="s">
        <v>1715</v>
      </c>
      <c r="AJ1369" s="1">
        <v>45617</v>
      </c>
      <c r="AK1369" t="s">
        <v>17</v>
      </c>
      <c r="AL1369" t="s">
        <v>51</v>
      </c>
      <c r="AM1369">
        <v>600</v>
      </c>
      <c r="AN1369">
        <v>480</v>
      </c>
      <c r="AO1369" s="24" t="str">
        <f>INDEX('Step 2-12'!$Z:$Z,MATCH('Step 2-12'!$AH1369,'Step 2-12'!$R:$R,0))</f>
        <v>Email</v>
      </c>
      <c r="AP1369" s="24" t="str">
        <f>INDEX('Step 2-12'!$V:$V,MATCH('Step 2-12'!$AH1369,'Step 2-12'!$R:$R,0))</f>
        <v>Asia-Pacific</v>
      </c>
      <c r="AQ1369" s="24" t="str">
        <f>INDEX('Step 2-12'!$W:$W,MATCH('Step 2-12'!$AH1369,'Step 2-12'!$R:$R,0))</f>
        <v>Other</v>
      </c>
      <c r="AR1369" s="24" t="str">
        <f>INDEX('Step 2-12'!$X:$X,MATCH('Step 2-12'!$AH1369,'Step 2-12'!$R:$R,0))</f>
        <v>SMBs</v>
      </c>
      <c r="AS1369" s="23" t="str">
        <f>INDEX('Step 2-12'!$AA:$AA,MATCH('Step 2-12'!$AH1369,'Step 2-12'!$R:$R,0))</f>
        <v>Pro</v>
      </c>
      <c r="AT1369" s="23" t="str">
        <f>INDEX('Step 2-12'!$AB:$AB,MATCH('Step 2-12'!$AH1369,'Step 2-12'!$R:$R,0))</f>
        <v>Monthly</v>
      </c>
      <c r="AU1369" s="23" t="str">
        <f>INDEX($J$20:$J$1603,MATCH($AH1369,$B$20:$B$1603,0))</f>
        <v/>
      </c>
    </row>
    <row r="1370" spans="1:47" x14ac:dyDescent="0.25">
      <c r="A1370" t="s">
        <v>1540</v>
      </c>
      <c r="B1370" t="s">
        <v>1538</v>
      </c>
      <c r="C1370" t="s">
        <v>17</v>
      </c>
      <c r="D1370" t="s">
        <v>18</v>
      </c>
      <c r="E1370" s="1">
        <v>45630</v>
      </c>
      <c r="F1370" s="1">
        <v>45658</v>
      </c>
      <c r="G1370" t="s">
        <v>19</v>
      </c>
      <c r="H1370">
        <v>75</v>
      </c>
      <c r="I1370" s="23" t="str">
        <f>IF(AND(E1370&lt;=EOMONTH('Step 1'!$C$7,0),F1370&gt;='Step 1'!$C$7),"Yes","No")</f>
        <v>No</v>
      </c>
      <c r="J1370" s="23" t="str">
        <f>IF(I1370="Yes",IF(COUNTIFS($B$21:$B1370,B1370,$I$21:$I1370,"Yes")=1,"Yes",""),"")</f>
        <v/>
      </c>
      <c r="K1370" s="23" t="str">
        <f>IF(J1370="Yes",IF(COUNTIFS($B:$B,B1370,$F:$F,"&gt;="&amp;'Step 1'!$C$8)&gt;0,"Retained","Churned"),"")</f>
        <v/>
      </c>
      <c r="L1370" s="24">
        <f>_xlfn.MINIFS($E:$E,$B:$B,B1370)</f>
        <v>45568</v>
      </c>
      <c r="M1370" s="24" t="str">
        <f>INDEX($C:$C,MATCH($L1370,$E:$E,0))</f>
        <v>Basic</v>
      </c>
      <c r="N1370" s="24" t="str">
        <f>INDEX($D:$D,MATCH($L1370,$E:$E,0))</f>
        <v>Monthly</v>
      </c>
      <c r="O1370" s="23" t="str">
        <f>INDEX('Step 2-12'!$W:$W,MATCH('Step 2-12'!$B1370,'Step 2-12'!$R:$R,0))</f>
        <v>Tech</v>
      </c>
      <c r="P1370" s="23" t="str">
        <f>INDEX('Step 2-12'!$Z:$Z,MATCH('Step 2-12'!$B1370,'Step 2-12'!$R:$R,0))</f>
        <v>Affiliate</v>
      </c>
      <c r="AG1370" t="s">
        <v>3162</v>
      </c>
      <c r="AH1370" t="s">
        <v>331</v>
      </c>
      <c r="AI1370" t="s">
        <v>330</v>
      </c>
      <c r="AJ1370" s="1">
        <v>45048</v>
      </c>
      <c r="AK1370" t="s">
        <v>17</v>
      </c>
      <c r="AL1370" t="s">
        <v>51</v>
      </c>
      <c r="AM1370">
        <v>600</v>
      </c>
      <c r="AN1370">
        <v>480</v>
      </c>
      <c r="AO1370" s="24" t="str">
        <f>INDEX('Step 2-12'!$Z:$Z,MATCH('Step 2-12'!$AH1370,'Step 2-12'!$R:$R,0))</f>
        <v>Social Media</v>
      </c>
      <c r="AP1370" s="24" t="str">
        <f>INDEX('Step 2-12'!$V:$V,MATCH('Step 2-12'!$AH1370,'Step 2-12'!$R:$R,0))</f>
        <v>North America</v>
      </c>
      <c r="AQ1370" s="24" t="str">
        <f>INDEX('Step 2-12'!$W:$W,MATCH('Step 2-12'!$AH1370,'Step 2-12'!$R:$R,0))</f>
        <v>Retail</v>
      </c>
      <c r="AR1370" s="24" t="str">
        <f>INDEX('Step 2-12'!$X:$X,MATCH('Step 2-12'!$AH1370,'Step 2-12'!$R:$R,0))</f>
        <v>SMBs</v>
      </c>
      <c r="AS1370" s="23" t="str">
        <f>INDEX('Step 2-12'!$AA:$AA,MATCH('Step 2-12'!$AH1370,'Step 2-12'!$R:$R,0))</f>
        <v>Basic</v>
      </c>
      <c r="AT1370" s="23" t="str">
        <f>INDEX('Step 2-12'!$AB:$AB,MATCH('Step 2-12'!$AH1370,'Step 2-12'!$R:$R,0))</f>
        <v>Annual</v>
      </c>
      <c r="AU1370" s="23" t="str">
        <f>INDEX($J$20:$J$1603,MATCH($AH1370,$B$20:$B$1603,0))</f>
        <v/>
      </c>
    </row>
    <row r="1371" spans="1:47" x14ac:dyDescent="0.25">
      <c r="A1371" t="s">
        <v>1541</v>
      </c>
      <c r="B1371" t="s">
        <v>1542</v>
      </c>
      <c r="C1371" t="s">
        <v>17</v>
      </c>
      <c r="D1371" t="s">
        <v>18</v>
      </c>
      <c r="E1371" s="1">
        <v>45617</v>
      </c>
      <c r="F1371" s="1">
        <v>45647</v>
      </c>
      <c r="G1371" t="s">
        <v>19</v>
      </c>
      <c r="H1371">
        <v>75</v>
      </c>
      <c r="I1371" s="23" t="str">
        <f>IF(AND(E1371&lt;=EOMONTH('Step 1'!$C$7,0),F1371&gt;='Step 1'!$C$7),"Yes","No")</f>
        <v>No</v>
      </c>
      <c r="J1371" s="23" t="str">
        <f>IF(I1371="Yes",IF(COUNTIFS($B$21:$B1371,B1371,$I$21:$I1371,"Yes")=1,"Yes",""),"")</f>
        <v/>
      </c>
      <c r="K1371" s="23" t="str">
        <f>IF(J1371="Yes",IF(COUNTIFS($B:$B,B1371,$F:$F,"&gt;="&amp;'Step 1'!$C$8)&gt;0,"Retained","Churned"),"")</f>
        <v/>
      </c>
      <c r="L1371" s="24">
        <f>_xlfn.MINIFS($E:$E,$B:$B,B1371)</f>
        <v>45617</v>
      </c>
      <c r="M1371" s="24" t="str">
        <f>INDEX($C:$C,MATCH($L1371,$E:$E,0))</f>
        <v>Pro</v>
      </c>
      <c r="N1371" s="24" t="str">
        <f>INDEX($D:$D,MATCH($L1371,$E:$E,0))</f>
        <v>Monthly</v>
      </c>
      <c r="O1371" s="23" t="str">
        <f>INDEX('Step 2-12'!$W:$W,MATCH('Step 2-12'!$B1371,'Step 2-12'!$R:$R,0))</f>
        <v>Tech</v>
      </c>
      <c r="P1371" s="23" t="str">
        <f>INDEX('Step 2-12'!$Z:$Z,MATCH('Step 2-12'!$B1371,'Step 2-12'!$R:$R,0))</f>
        <v>Social Media</v>
      </c>
      <c r="AG1371" t="s">
        <v>3163</v>
      </c>
      <c r="AH1371" t="s">
        <v>331</v>
      </c>
      <c r="AI1371" t="s">
        <v>332</v>
      </c>
      <c r="AJ1371" s="1">
        <v>45414</v>
      </c>
      <c r="AK1371" t="s">
        <v>17</v>
      </c>
      <c r="AL1371" t="s">
        <v>51</v>
      </c>
      <c r="AM1371">
        <v>600</v>
      </c>
      <c r="AN1371">
        <v>480</v>
      </c>
      <c r="AO1371" s="24" t="str">
        <f>INDEX('Step 2-12'!$Z:$Z,MATCH('Step 2-12'!$AH1371,'Step 2-12'!$R:$R,0))</f>
        <v>Social Media</v>
      </c>
      <c r="AP1371" s="24" t="str">
        <f>INDEX('Step 2-12'!$V:$V,MATCH('Step 2-12'!$AH1371,'Step 2-12'!$R:$R,0))</f>
        <v>North America</v>
      </c>
      <c r="AQ1371" s="24" t="str">
        <f>INDEX('Step 2-12'!$W:$W,MATCH('Step 2-12'!$AH1371,'Step 2-12'!$R:$R,0))</f>
        <v>Retail</v>
      </c>
      <c r="AR1371" s="24" t="str">
        <f>INDEX('Step 2-12'!$X:$X,MATCH('Step 2-12'!$AH1371,'Step 2-12'!$R:$R,0))</f>
        <v>SMBs</v>
      </c>
      <c r="AS1371" s="23" t="str">
        <f>INDEX('Step 2-12'!$AA:$AA,MATCH('Step 2-12'!$AH1371,'Step 2-12'!$R:$R,0))</f>
        <v>Basic</v>
      </c>
      <c r="AT1371" s="23" t="str">
        <f>INDEX('Step 2-12'!$AB:$AB,MATCH('Step 2-12'!$AH1371,'Step 2-12'!$R:$R,0))</f>
        <v>Annual</v>
      </c>
      <c r="AU1371" s="23" t="str">
        <f>INDEX($J$20:$J$1603,MATCH($AH1371,$B$20:$B$1603,0))</f>
        <v/>
      </c>
    </row>
    <row r="1372" spans="1:47" x14ac:dyDescent="0.25">
      <c r="A1372" t="s">
        <v>1543</v>
      </c>
      <c r="B1372" t="s">
        <v>1542</v>
      </c>
      <c r="C1372" t="s">
        <v>17</v>
      </c>
      <c r="D1372" t="s">
        <v>18</v>
      </c>
      <c r="E1372" s="1">
        <v>45648</v>
      </c>
      <c r="F1372" s="1">
        <v>45658</v>
      </c>
      <c r="G1372" t="s">
        <v>19</v>
      </c>
      <c r="H1372">
        <v>75</v>
      </c>
      <c r="I1372" s="23" t="str">
        <f>IF(AND(E1372&lt;=EOMONTH('Step 1'!$C$7,0),F1372&gt;='Step 1'!$C$7),"Yes","No")</f>
        <v>No</v>
      </c>
      <c r="J1372" s="23" t="str">
        <f>IF(I1372="Yes",IF(COUNTIFS($B$21:$B1372,B1372,$I$21:$I1372,"Yes")=1,"Yes",""),"")</f>
        <v/>
      </c>
      <c r="K1372" s="23" t="str">
        <f>IF(J1372="Yes",IF(COUNTIFS($B:$B,B1372,$F:$F,"&gt;="&amp;'Step 1'!$C$8)&gt;0,"Retained","Churned"),"")</f>
        <v/>
      </c>
      <c r="L1372" s="24">
        <f>_xlfn.MINIFS($E:$E,$B:$B,B1372)</f>
        <v>45617</v>
      </c>
      <c r="M1372" s="24" t="str">
        <f>INDEX($C:$C,MATCH($L1372,$E:$E,0))</f>
        <v>Pro</v>
      </c>
      <c r="N1372" s="24" t="str">
        <f>INDEX($D:$D,MATCH($L1372,$E:$E,0))</f>
        <v>Monthly</v>
      </c>
      <c r="O1372" s="23" t="str">
        <f>INDEX('Step 2-12'!$W:$W,MATCH('Step 2-12'!$B1372,'Step 2-12'!$R:$R,0))</f>
        <v>Tech</v>
      </c>
      <c r="P1372" s="23" t="str">
        <f>INDEX('Step 2-12'!$Z:$Z,MATCH('Step 2-12'!$B1372,'Step 2-12'!$R:$R,0))</f>
        <v>Social Media</v>
      </c>
      <c r="AG1372" t="s">
        <v>3164</v>
      </c>
      <c r="AH1372" t="s">
        <v>803</v>
      </c>
      <c r="AI1372" t="s">
        <v>802</v>
      </c>
      <c r="AJ1372" s="1">
        <v>44880</v>
      </c>
      <c r="AK1372" t="s">
        <v>50</v>
      </c>
      <c r="AL1372" t="s">
        <v>18</v>
      </c>
      <c r="AM1372">
        <v>135</v>
      </c>
      <c r="AN1372">
        <v>110.7</v>
      </c>
      <c r="AO1372" s="24" t="str">
        <f>INDEX('Step 2-12'!$Z:$Z,MATCH('Step 2-12'!$AH1372,'Step 2-12'!$R:$R,0))</f>
        <v>Email</v>
      </c>
      <c r="AP1372" s="24" t="str">
        <f>INDEX('Step 2-12'!$V:$V,MATCH('Step 2-12'!$AH1372,'Step 2-12'!$R:$R,0))</f>
        <v>North America</v>
      </c>
      <c r="AQ1372" s="24" t="str">
        <f>INDEX('Step 2-12'!$W:$W,MATCH('Step 2-12'!$AH1372,'Step 2-12'!$R:$R,0))</f>
        <v>Other</v>
      </c>
      <c r="AR1372" s="24" t="str">
        <f>INDEX('Step 2-12'!$X:$X,MATCH('Step 2-12'!$AH1372,'Step 2-12'!$R:$R,0))</f>
        <v>SMBs</v>
      </c>
      <c r="AS1372" s="23" t="str">
        <f>INDEX('Step 2-12'!$AA:$AA,MATCH('Step 2-12'!$AH1372,'Step 2-12'!$R:$R,0))</f>
        <v>Pro</v>
      </c>
      <c r="AT1372" s="23" t="str">
        <f>INDEX('Step 2-12'!$AB:$AB,MATCH('Step 2-12'!$AH1372,'Step 2-12'!$R:$R,0))</f>
        <v>Monthly</v>
      </c>
      <c r="AU1372" s="23" t="str">
        <f>INDEX($J$20:$J$1603,MATCH($AH1372,$B$20:$B$1603,0))</f>
        <v/>
      </c>
    </row>
    <row r="1373" spans="1:47" x14ac:dyDescent="0.25">
      <c r="A1373" t="s">
        <v>1544</v>
      </c>
      <c r="B1373" t="s">
        <v>1545</v>
      </c>
      <c r="C1373" t="s">
        <v>50</v>
      </c>
      <c r="D1373" t="s">
        <v>18</v>
      </c>
      <c r="E1373" s="1">
        <v>45211</v>
      </c>
      <c r="F1373" s="1">
        <v>45241</v>
      </c>
      <c r="G1373" t="s">
        <v>19</v>
      </c>
      <c r="H1373">
        <v>135</v>
      </c>
      <c r="I1373" s="23" t="str">
        <f>IF(AND(E1373&lt;=EOMONTH('Step 1'!$C$7,0),F1373&gt;='Step 1'!$C$7),"Yes","No")</f>
        <v>No</v>
      </c>
      <c r="J1373" s="23" t="str">
        <f>IF(I1373="Yes",IF(COUNTIFS($B$21:$B1373,B1373,$I$21:$I1373,"Yes")=1,"Yes",""),"")</f>
        <v/>
      </c>
      <c r="K1373" s="23" t="str">
        <f>IF(J1373="Yes",IF(COUNTIFS($B:$B,B1373,$F:$F,"&gt;="&amp;'Step 1'!$C$8)&gt;0,"Retained","Churned"),"")</f>
        <v/>
      </c>
      <c r="L1373" s="24">
        <f>_xlfn.MINIFS($E:$E,$B:$B,B1373)</f>
        <v>45211</v>
      </c>
      <c r="M1373" s="24" t="str">
        <f>INDEX($C:$C,MATCH($L1373,$E:$E,0))</f>
        <v>Basic</v>
      </c>
      <c r="N1373" s="24" t="str">
        <f>INDEX($D:$D,MATCH($L1373,$E:$E,0))</f>
        <v>Monthly</v>
      </c>
      <c r="O1373" s="23" t="str">
        <f>INDEX('Step 2-12'!$W:$W,MATCH('Step 2-12'!$B1373,'Step 2-12'!$R:$R,0))</f>
        <v>Education</v>
      </c>
      <c r="P1373" s="23" t="str">
        <f>INDEX('Step 2-12'!$Z:$Z,MATCH('Step 2-12'!$B1373,'Step 2-12'!$R:$R,0))</f>
        <v>Affiliate</v>
      </c>
      <c r="AG1373" t="s">
        <v>3165</v>
      </c>
      <c r="AH1373" t="s">
        <v>803</v>
      </c>
      <c r="AI1373" t="s">
        <v>802</v>
      </c>
      <c r="AJ1373" s="1">
        <v>44910</v>
      </c>
      <c r="AK1373" t="s">
        <v>50</v>
      </c>
      <c r="AL1373" t="s">
        <v>18</v>
      </c>
      <c r="AM1373">
        <v>135</v>
      </c>
      <c r="AN1373">
        <v>110.7</v>
      </c>
      <c r="AO1373" s="24" t="str">
        <f>INDEX('Step 2-12'!$Z:$Z,MATCH('Step 2-12'!$AH1373,'Step 2-12'!$R:$R,0))</f>
        <v>Email</v>
      </c>
      <c r="AP1373" s="24" t="str">
        <f>INDEX('Step 2-12'!$V:$V,MATCH('Step 2-12'!$AH1373,'Step 2-12'!$R:$R,0))</f>
        <v>North America</v>
      </c>
      <c r="AQ1373" s="24" t="str">
        <f>INDEX('Step 2-12'!$W:$W,MATCH('Step 2-12'!$AH1373,'Step 2-12'!$R:$R,0))</f>
        <v>Other</v>
      </c>
      <c r="AR1373" s="24" t="str">
        <f>INDEX('Step 2-12'!$X:$X,MATCH('Step 2-12'!$AH1373,'Step 2-12'!$R:$R,0))</f>
        <v>SMBs</v>
      </c>
      <c r="AS1373" s="23" t="str">
        <f>INDEX('Step 2-12'!$AA:$AA,MATCH('Step 2-12'!$AH1373,'Step 2-12'!$R:$R,0))</f>
        <v>Pro</v>
      </c>
      <c r="AT1373" s="23" t="str">
        <f>INDEX('Step 2-12'!$AB:$AB,MATCH('Step 2-12'!$AH1373,'Step 2-12'!$R:$R,0))</f>
        <v>Monthly</v>
      </c>
      <c r="AU1373" s="23" t="str">
        <f>INDEX($J$20:$J$1603,MATCH($AH1373,$B$20:$B$1603,0))</f>
        <v/>
      </c>
    </row>
    <row r="1374" spans="1:47" x14ac:dyDescent="0.25">
      <c r="A1374" t="s">
        <v>1546</v>
      </c>
      <c r="B1374" t="s">
        <v>1545</v>
      </c>
      <c r="C1374" t="s">
        <v>50</v>
      </c>
      <c r="D1374" t="s">
        <v>18</v>
      </c>
      <c r="E1374" s="1">
        <v>45242</v>
      </c>
      <c r="F1374" s="1">
        <v>45272</v>
      </c>
      <c r="G1374" t="s">
        <v>19</v>
      </c>
      <c r="H1374">
        <v>135</v>
      </c>
      <c r="I1374" s="23" t="str">
        <f>IF(AND(E1374&lt;=EOMONTH('Step 1'!$C$7,0),F1374&gt;='Step 1'!$C$7),"Yes","No")</f>
        <v>No</v>
      </c>
      <c r="J1374" s="23" t="str">
        <f>IF(I1374="Yes",IF(COUNTIFS($B$21:$B1374,B1374,$I$21:$I1374,"Yes")=1,"Yes",""),"")</f>
        <v/>
      </c>
      <c r="K1374" s="23" t="str">
        <f>IF(J1374="Yes",IF(COUNTIFS($B:$B,B1374,$F:$F,"&gt;="&amp;'Step 1'!$C$8)&gt;0,"Retained","Churned"),"")</f>
        <v/>
      </c>
      <c r="L1374" s="24">
        <f>_xlfn.MINIFS($E:$E,$B:$B,B1374)</f>
        <v>45211</v>
      </c>
      <c r="M1374" s="24" t="str">
        <f>INDEX($C:$C,MATCH($L1374,$E:$E,0))</f>
        <v>Basic</v>
      </c>
      <c r="N1374" s="24" t="str">
        <f>INDEX($D:$D,MATCH($L1374,$E:$E,0))</f>
        <v>Monthly</v>
      </c>
      <c r="O1374" s="23" t="str">
        <f>INDEX('Step 2-12'!$W:$W,MATCH('Step 2-12'!$B1374,'Step 2-12'!$R:$R,0))</f>
        <v>Education</v>
      </c>
      <c r="P1374" s="23" t="str">
        <f>INDEX('Step 2-12'!$Z:$Z,MATCH('Step 2-12'!$B1374,'Step 2-12'!$R:$R,0))</f>
        <v>Affiliate</v>
      </c>
      <c r="AG1374" t="s">
        <v>3166</v>
      </c>
      <c r="AH1374" t="s">
        <v>803</v>
      </c>
      <c r="AI1374" t="s">
        <v>804</v>
      </c>
      <c r="AJ1374" s="1">
        <v>44911</v>
      </c>
      <c r="AK1374" t="s">
        <v>50</v>
      </c>
      <c r="AL1374" t="s">
        <v>18</v>
      </c>
      <c r="AM1374">
        <v>135</v>
      </c>
      <c r="AN1374">
        <v>110.7</v>
      </c>
      <c r="AO1374" s="24" t="str">
        <f>INDEX('Step 2-12'!$Z:$Z,MATCH('Step 2-12'!$AH1374,'Step 2-12'!$R:$R,0))</f>
        <v>Email</v>
      </c>
      <c r="AP1374" s="24" t="str">
        <f>INDEX('Step 2-12'!$V:$V,MATCH('Step 2-12'!$AH1374,'Step 2-12'!$R:$R,0))</f>
        <v>North America</v>
      </c>
      <c r="AQ1374" s="24" t="str">
        <f>INDEX('Step 2-12'!$W:$W,MATCH('Step 2-12'!$AH1374,'Step 2-12'!$R:$R,0))</f>
        <v>Other</v>
      </c>
      <c r="AR1374" s="24" t="str">
        <f>INDEX('Step 2-12'!$X:$X,MATCH('Step 2-12'!$AH1374,'Step 2-12'!$R:$R,0))</f>
        <v>SMBs</v>
      </c>
      <c r="AS1374" s="23" t="str">
        <f>INDEX('Step 2-12'!$AA:$AA,MATCH('Step 2-12'!$AH1374,'Step 2-12'!$R:$R,0))</f>
        <v>Pro</v>
      </c>
      <c r="AT1374" s="23" t="str">
        <f>INDEX('Step 2-12'!$AB:$AB,MATCH('Step 2-12'!$AH1374,'Step 2-12'!$R:$R,0))</f>
        <v>Monthly</v>
      </c>
      <c r="AU1374" s="23" t="str">
        <f>INDEX($J$20:$J$1603,MATCH($AH1374,$B$20:$B$1603,0))</f>
        <v/>
      </c>
    </row>
    <row r="1375" spans="1:47" x14ac:dyDescent="0.25">
      <c r="A1375" t="s">
        <v>1547</v>
      </c>
      <c r="B1375" t="s">
        <v>1545</v>
      </c>
      <c r="C1375" t="s">
        <v>50</v>
      </c>
      <c r="D1375" t="s">
        <v>18</v>
      </c>
      <c r="E1375" s="1">
        <v>45273</v>
      </c>
      <c r="F1375" s="1">
        <v>45303</v>
      </c>
      <c r="G1375" t="s">
        <v>73</v>
      </c>
      <c r="H1375">
        <v>135</v>
      </c>
      <c r="I1375" s="23" t="str">
        <f>IF(AND(E1375&lt;=EOMONTH('Step 1'!$C$7,0),F1375&gt;='Step 1'!$C$7),"Yes","No")</f>
        <v>No</v>
      </c>
      <c r="J1375" s="23" t="str">
        <f>IF(I1375="Yes",IF(COUNTIFS($B$21:$B1375,B1375,$I$21:$I1375,"Yes")=1,"Yes",""),"")</f>
        <v/>
      </c>
      <c r="K1375" s="23" t="str">
        <f>IF(J1375="Yes",IF(COUNTIFS($B:$B,B1375,$F:$F,"&gt;="&amp;'Step 1'!$C$8)&gt;0,"Retained","Churned"),"")</f>
        <v/>
      </c>
      <c r="L1375" s="24">
        <f>_xlfn.MINIFS($E:$E,$B:$B,B1375)</f>
        <v>45211</v>
      </c>
      <c r="M1375" s="24" t="str">
        <f>INDEX($C:$C,MATCH($L1375,$E:$E,0))</f>
        <v>Basic</v>
      </c>
      <c r="N1375" s="24" t="str">
        <f>INDEX($D:$D,MATCH($L1375,$E:$E,0))</f>
        <v>Monthly</v>
      </c>
      <c r="O1375" s="23" t="str">
        <f>INDEX('Step 2-12'!$W:$W,MATCH('Step 2-12'!$B1375,'Step 2-12'!$R:$R,0))</f>
        <v>Education</v>
      </c>
      <c r="P1375" s="23" t="str">
        <f>INDEX('Step 2-12'!$Z:$Z,MATCH('Step 2-12'!$B1375,'Step 2-12'!$R:$R,0))</f>
        <v>Affiliate</v>
      </c>
      <c r="AG1375" t="s">
        <v>3167</v>
      </c>
      <c r="AH1375" t="s">
        <v>803</v>
      </c>
      <c r="AI1375" t="s">
        <v>805</v>
      </c>
      <c r="AJ1375" s="1">
        <v>44942</v>
      </c>
      <c r="AK1375" t="s">
        <v>50</v>
      </c>
      <c r="AL1375" t="s">
        <v>18</v>
      </c>
      <c r="AM1375">
        <v>135</v>
      </c>
      <c r="AN1375">
        <v>110.7</v>
      </c>
      <c r="AO1375" s="24" t="str">
        <f>INDEX('Step 2-12'!$Z:$Z,MATCH('Step 2-12'!$AH1375,'Step 2-12'!$R:$R,0))</f>
        <v>Email</v>
      </c>
      <c r="AP1375" s="24" t="str">
        <f>INDEX('Step 2-12'!$V:$V,MATCH('Step 2-12'!$AH1375,'Step 2-12'!$R:$R,0))</f>
        <v>North America</v>
      </c>
      <c r="AQ1375" s="24" t="str">
        <f>INDEX('Step 2-12'!$W:$W,MATCH('Step 2-12'!$AH1375,'Step 2-12'!$R:$R,0))</f>
        <v>Other</v>
      </c>
      <c r="AR1375" s="24" t="str">
        <f>INDEX('Step 2-12'!$X:$X,MATCH('Step 2-12'!$AH1375,'Step 2-12'!$R:$R,0))</f>
        <v>SMBs</v>
      </c>
      <c r="AS1375" s="23" t="str">
        <f>INDEX('Step 2-12'!$AA:$AA,MATCH('Step 2-12'!$AH1375,'Step 2-12'!$R:$R,0))</f>
        <v>Pro</v>
      </c>
      <c r="AT1375" s="23" t="str">
        <f>INDEX('Step 2-12'!$AB:$AB,MATCH('Step 2-12'!$AH1375,'Step 2-12'!$R:$R,0))</f>
        <v>Monthly</v>
      </c>
      <c r="AU1375" s="23" t="str">
        <f>INDEX($J$20:$J$1603,MATCH($AH1375,$B$20:$B$1603,0))</f>
        <v/>
      </c>
    </row>
    <row r="1376" spans="1:47" x14ac:dyDescent="0.25">
      <c r="A1376" t="s">
        <v>1548</v>
      </c>
      <c r="B1376" t="s">
        <v>1545</v>
      </c>
      <c r="C1376" t="s">
        <v>86</v>
      </c>
      <c r="D1376" t="s">
        <v>18</v>
      </c>
      <c r="E1376" s="1">
        <v>45304</v>
      </c>
      <c r="F1376" s="1">
        <v>45334</v>
      </c>
      <c r="G1376" t="s">
        <v>19</v>
      </c>
      <c r="H1376">
        <v>315</v>
      </c>
      <c r="I1376" s="23" t="str">
        <f>IF(AND(E1376&lt;=EOMONTH('Step 1'!$C$7,0),F1376&gt;='Step 1'!$C$7),"Yes","No")</f>
        <v>No</v>
      </c>
      <c r="J1376" s="23" t="str">
        <f>IF(I1376="Yes",IF(COUNTIFS($B$21:$B1376,B1376,$I$21:$I1376,"Yes")=1,"Yes",""),"")</f>
        <v/>
      </c>
      <c r="K1376" s="23" t="str">
        <f>IF(J1376="Yes",IF(COUNTIFS($B:$B,B1376,$F:$F,"&gt;="&amp;'Step 1'!$C$8)&gt;0,"Retained","Churned"),"")</f>
        <v/>
      </c>
      <c r="L1376" s="24">
        <f>_xlfn.MINIFS($E:$E,$B:$B,B1376)</f>
        <v>45211</v>
      </c>
      <c r="M1376" s="24" t="str">
        <f>INDEX($C:$C,MATCH($L1376,$E:$E,0))</f>
        <v>Basic</v>
      </c>
      <c r="N1376" s="24" t="str">
        <f>INDEX($D:$D,MATCH($L1376,$E:$E,0))</f>
        <v>Monthly</v>
      </c>
      <c r="O1376" s="23" t="str">
        <f>INDEX('Step 2-12'!$W:$W,MATCH('Step 2-12'!$B1376,'Step 2-12'!$R:$R,0))</f>
        <v>Education</v>
      </c>
      <c r="P1376" s="23" t="str">
        <f>INDEX('Step 2-12'!$Z:$Z,MATCH('Step 2-12'!$B1376,'Step 2-12'!$R:$R,0))</f>
        <v>Affiliate</v>
      </c>
      <c r="AG1376" t="s">
        <v>3168</v>
      </c>
      <c r="AH1376" t="s">
        <v>803</v>
      </c>
      <c r="AI1376" t="s">
        <v>806</v>
      </c>
      <c r="AJ1376" s="1">
        <v>44973</v>
      </c>
      <c r="AK1376" t="s">
        <v>50</v>
      </c>
      <c r="AL1376" t="s">
        <v>18</v>
      </c>
      <c r="AM1376">
        <v>135</v>
      </c>
      <c r="AN1376">
        <v>110.7</v>
      </c>
      <c r="AO1376" s="24" t="str">
        <f>INDEX('Step 2-12'!$Z:$Z,MATCH('Step 2-12'!$AH1376,'Step 2-12'!$R:$R,0))</f>
        <v>Email</v>
      </c>
      <c r="AP1376" s="24" t="str">
        <f>INDEX('Step 2-12'!$V:$V,MATCH('Step 2-12'!$AH1376,'Step 2-12'!$R:$R,0))</f>
        <v>North America</v>
      </c>
      <c r="AQ1376" s="24" t="str">
        <f>INDEX('Step 2-12'!$W:$W,MATCH('Step 2-12'!$AH1376,'Step 2-12'!$R:$R,0))</f>
        <v>Other</v>
      </c>
      <c r="AR1376" s="24" t="str">
        <f>INDEX('Step 2-12'!$X:$X,MATCH('Step 2-12'!$AH1376,'Step 2-12'!$R:$R,0))</f>
        <v>SMBs</v>
      </c>
      <c r="AS1376" s="23" t="str">
        <f>INDEX('Step 2-12'!$AA:$AA,MATCH('Step 2-12'!$AH1376,'Step 2-12'!$R:$R,0))</f>
        <v>Pro</v>
      </c>
      <c r="AT1376" s="23" t="str">
        <f>INDEX('Step 2-12'!$AB:$AB,MATCH('Step 2-12'!$AH1376,'Step 2-12'!$R:$R,0))</f>
        <v>Monthly</v>
      </c>
      <c r="AU1376" s="23" t="str">
        <f>INDEX($J$20:$J$1603,MATCH($AH1376,$B$20:$B$1603,0))</f>
        <v/>
      </c>
    </row>
    <row r="1377" spans="1:47" x14ac:dyDescent="0.25">
      <c r="A1377" t="s">
        <v>1549</v>
      </c>
      <c r="B1377" t="s">
        <v>1545</v>
      </c>
      <c r="C1377" t="s">
        <v>86</v>
      </c>
      <c r="D1377" t="s">
        <v>18</v>
      </c>
      <c r="E1377" s="1">
        <v>45335</v>
      </c>
      <c r="F1377" s="1">
        <v>45365</v>
      </c>
      <c r="G1377" t="s">
        <v>19</v>
      </c>
      <c r="H1377">
        <v>315</v>
      </c>
      <c r="I1377" s="23" t="str">
        <f>IF(AND(E1377&lt;=EOMONTH('Step 1'!$C$7,0),F1377&gt;='Step 1'!$C$7),"Yes","No")</f>
        <v>No</v>
      </c>
      <c r="J1377" s="23" t="str">
        <f>IF(I1377="Yes",IF(COUNTIFS($B$21:$B1377,B1377,$I$21:$I1377,"Yes")=1,"Yes",""),"")</f>
        <v/>
      </c>
      <c r="K1377" s="23" t="str">
        <f>IF(J1377="Yes",IF(COUNTIFS($B:$B,B1377,$F:$F,"&gt;="&amp;'Step 1'!$C$8)&gt;0,"Retained","Churned"),"")</f>
        <v/>
      </c>
      <c r="L1377" s="24">
        <f>_xlfn.MINIFS($E:$E,$B:$B,B1377)</f>
        <v>45211</v>
      </c>
      <c r="M1377" s="24" t="str">
        <f>INDEX($C:$C,MATCH($L1377,$E:$E,0))</f>
        <v>Basic</v>
      </c>
      <c r="N1377" s="24" t="str">
        <f>INDEX($D:$D,MATCH($L1377,$E:$E,0))</f>
        <v>Monthly</v>
      </c>
      <c r="O1377" s="23" t="str">
        <f>INDEX('Step 2-12'!$W:$W,MATCH('Step 2-12'!$B1377,'Step 2-12'!$R:$R,0))</f>
        <v>Education</v>
      </c>
      <c r="P1377" s="23" t="str">
        <f>INDEX('Step 2-12'!$Z:$Z,MATCH('Step 2-12'!$B1377,'Step 2-12'!$R:$R,0))</f>
        <v>Affiliate</v>
      </c>
      <c r="AG1377" t="s">
        <v>3169</v>
      </c>
      <c r="AH1377" t="s">
        <v>803</v>
      </c>
      <c r="AI1377" t="s">
        <v>806</v>
      </c>
      <c r="AJ1377" s="1">
        <v>45001</v>
      </c>
      <c r="AK1377" t="s">
        <v>50</v>
      </c>
      <c r="AL1377" t="s">
        <v>18</v>
      </c>
      <c r="AM1377">
        <v>135</v>
      </c>
      <c r="AN1377">
        <v>110.7</v>
      </c>
      <c r="AO1377" s="24" t="str">
        <f>INDEX('Step 2-12'!$Z:$Z,MATCH('Step 2-12'!$AH1377,'Step 2-12'!$R:$R,0))</f>
        <v>Email</v>
      </c>
      <c r="AP1377" s="24" t="str">
        <f>INDEX('Step 2-12'!$V:$V,MATCH('Step 2-12'!$AH1377,'Step 2-12'!$R:$R,0))</f>
        <v>North America</v>
      </c>
      <c r="AQ1377" s="24" t="str">
        <f>INDEX('Step 2-12'!$W:$W,MATCH('Step 2-12'!$AH1377,'Step 2-12'!$R:$R,0))</f>
        <v>Other</v>
      </c>
      <c r="AR1377" s="24" t="str">
        <f>INDEX('Step 2-12'!$X:$X,MATCH('Step 2-12'!$AH1377,'Step 2-12'!$R:$R,0))</f>
        <v>SMBs</v>
      </c>
      <c r="AS1377" s="23" t="str">
        <f>INDEX('Step 2-12'!$AA:$AA,MATCH('Step 2-12'!$AH1377,'Step 2-12'!$R:$R,0))</f>
        <v>Pro</v>
      </c>
      <c r="AT1377" s="23" t="str">
        <f>INDEX('Step 2-12'!$AB:$AB,MATCH('Step 2-12'!$AH1377,'Step 2-12'!$R:$R,0))</f>
        <v>Monthly</v>
      </c>
      <c r="AU1377" s="23" t="str">
        <f>INDEX($J$20:$J$1603,MATCH($AH1377,$B$20:$B$1603,0))</f>
        <v/>
      </c>
    </row>
    <row r="1378" spans="1:47" x14ac:dyDescent="0.25">
      <c r="A1378" t="s">
        <v>1550</v>
      </c>
      <c r="B1378" t="s">
        <v>1545</v>
      </c>
      <c r="C1378" t="s">
        <v>86</v>
      </c>
      <c r="D1378" t="s">
        <v>18</v>
      </c>
      <c r="E1378" s="1">
        <v>45366</v>
      </c>
      <c r="F1378" s="1">
        <v>45396</v>
      </c>
      <c r="G1378" t="s">
        <v>19</v>
      </c>
      <c r="H1378">
        <v>315</v>
      </c>
      <c r="I1378" s="23" t="str">
        <f>IF(AND(E1378&lt;=EOMONTH('Step 1'!$C$7,0),F1378&gt;='Step 1'!$C$7),"Yes","No")</f>
        <v>No</v>
      </c>
      <c r="J1378" s="23" t="str">
        <f>IF(I1378="Yes",IF(COUNTIFS($B$21:$B1378,B1378,$I$21:$I1378,"Yes")=1,"Yes",""),"")</f>
        <v/>
      </c>
      <c r="K1378" s="23" t="str">
        <f>IF(J1378="Yes",IF(COUNTIFS($B:$B,B1378,$F:$F,"&gt;="&amp;'Step 1'!$C$8)&gt;0,"Retained","Churned"),"")</f>
        <v/>
      </c>
      <c r="L1378" s="24">
        <f>_xlfn.MINIFS($E:$E,$B:$B,B1378)</f>
        <v>45211</v>
      </c>
      <c r="M1378" s="24" t="str">
        <f>INDEX($C:$C,MATCH($L1378,$E:$E,0))</f>
        <v>Basic</v>
      </c>
      <c r="N1378" s="24" t="str">
        <f>INDEX($D:$D,MATCH($L1378,$E:$E,0))</f>
        <v>Monthly</v>
      </c>
      <c r="O1378" s="23" t="str">
        <f>INDEX('Step 2-12'!$W:$W,MATCH('Step 2-12'!$B1378,'Step 2-12'!$R:$R,0))</f>
        <v>Education</v>
      </c>
      <c r="P1378" s="23" t="str">
        <f>INDEX('Step 2-12'!$Z:$Z,MATCH('Step 2-12'!$B1378,'Step 2-12'!$R:$R,0))</f>
        <v>Affiliate</v>
      </c>
      <c r="AG1378" t="s">
        <v>3170</v>
      </c>
      <c r="AH1378" t="s">
        <v>803</v>
      </c>
      <c r="AI1378" t="s">
        <v>807</v>
      </c>
      <c r="AJ1378" s="1">
        <v>45004</v>
      </c>
      <c r="AK1378" t="s">
        <v>50</v>
      </c>
      <c r="AL1378" t="s">
        <v>18</v>
      </c>
      <c r="AM1378">
        <v>135</v>
      </c>
      <c r="AN1378">
        <v>110.7</v>
      </c>
      <c r="AO1378" s="24" t="str">
        <f>INDEX('Step 2-12'!$Z:$Z,MATCH('Step 2-12'!$AH1378,'Step 2-12'!$R:$R,0))</f>
        <v>Email</v>
      </c>
      <c r="AP1378" s="24" t="str">
        <f>INDEX('Step 2-12'!$V:$V,MATCH('Step 2-12'!$AH1378,'Step 2-12'!$R:$R,0))</f>
        <v>North America</v>
      </c>
      <c r="AQ1378" s="24" t="str">
        <f>INDEX('Step 2-12'!$W:$W,MATCH('Step 2-12'!$AH1378,'Step 2-12'!$R:$R,0))</f>
        <v>Other</v>
      </c>
      <c r="AR1378" s="24" t="str">
        <f>INDEX('Step 2-12'!$X:$X,MATCH('Step 2-12'!$AH1378,'Step 2-12'!$R:$R,0))</f>
        <v>SMBs</v>
      </c>
      <c r="AS1378" s="23" t="str">
        <f>INDEX('Step 2-12'!$AA:$AA,MATCH('Step 2-12'!$AH1378,'Step 2-12'!$R:$R,0))</f>
        <v>Pro</v>
      </c>
      <c r="AT1378" s="23" t="str">
        <f>INDEX('Step 2-12'!$AB:$AB,MATCH('Step 2-12'!$AH1378,'Step 2-12'!$R:$R,0))</f>
        <v>Monthly</v>
      </c>
      <c r="AU1378" s="23" t="str">
        <f>INDEX($J$20:$J$1603,MATCH($AH1378,$B$20:$B$1603,0))</f>
        <v/>
      </c>
    </row>
    <row r="1379" spans="1:47" x14ac:dyDescent="0.25">
      <c r="A1379" t="s">
        <v>1551</v>
      </c>
      <c r="B1379" t="s">
        <v>1545</v>
      </c>
      <c r="C1379" t="s">
        <v>86</v>
      </c>
      <c r="D1379" t="s">
        <v>18</v>
      </c>
      <c r="E1379" s="1">
        <v>45397</v>
      </c>
      <c r="F1379" s="1">
        <v>45427</v>
      </c>
      <c r="G1379" t="s">
        <v>19</v>
      </c>
      <c r="H1379">
        <v>315</v>
      </c>
      <c r="I1379" s="23" t="str">
        <f>IF(AND(E1379&lt;=EOMONTH('Step 1'!$C$7,0),F1379&gt;='Step 1'!$C$7),"Yes","No")</f>
        <v>No</v>
      </c>
      <c r="J1379" s="23" t="str">
        <f>IF(I1379="Yes",IF(COUNTIFS($B$21:$B1379,B1379,$I$21:$I1379,"Yes")=1,"Yes",""),"")</f>
        <v/>
      </c>
      <c r="K1379" s="23" t="str">
        <f>IF(J1379="Yes",IF(COUNTIFS($B:$B,B1379,$F:$F,"&gt;="&amp;'Step 1'!$C$8)&gt;0,"Retained","Churned"),"")</f>
        <v/>
      </c>
      <c r="L1379" s="24">
        <f>_xlfn.MINIFS($E:$E,$B:$B,B1379)</f>
        <v>45211</v>
      </c>
      <c r="M1379" s="24" t="str">
        <f>INDEX($C:$C,MATCH($L1379,$E:$E,0))</f>
        <v>Basic</v>
      </c>
      <c r="N1379" s="24" t="str">
        <f>INDEX($D:$D,MATCH($L1379,$E:$E,0))</f>
        <v>Monthly</v>
      </c>
      <c r="O1379" s="23" t="str">
        <f>INDEX('Step 2-12'!$W:$W,MATCH('Step 2-12'!$B1379,'Step 2-12'!$R:$R,0))</f>
        <v>Education</v>
      </c>
      <c r="P1379" s="23" t="str">
        <f>INDEX('Step 2-12'!$Z:$Z,MATCH('Step 2-12'!$B1379,'Step 2-12'!$R:$R,0))</f>
        <v>Affiliate</v>
      </c>
      <c r="AG1379" t="s">
        <v>3171</v>
      </c>
      <c r="AH1379" t="s">
        <v>803</v>
      </c>
      <c r="AI1379" t="s">
        <v>808</v>
      </c>
      <c r="AJ1379" s="1">
        <v>45035</v>
      </c>
      <c r="AK1379" t="s">
        <v>50</v>
      </c>
      <c r="AL1379" t="s">
        <v>18</v>
      </c>
      <c r="AM1379">
        <v>135</v>
      </c>
      <c r="AN1379">
        <v>110.7</v>
      </c>
      <c r="AO1379" s="24" t="str">
        <f>INDEX('Step 2-12'!$Z:$Z,MATCH('Step 2-12'!$AH1379,'Step 2-12'!$R:$R,0))</f>
        <v>Email</v>
      </c>
      <c r="AP1379" s="24" t="str">
        <f>INDEX('Step 2-12'!$V:$V,MATCH('Step 2-12'!$AH1379,'Step 2-12'!$R:$R,0))</f>
        <v>North America</v>
      </c>
      <c r="AQ1379" s="24" t="str">
        <f>INDEX('Step 2-12'!$W:$W,MATCH('Step 2-12'!$AH1379,'Step 2-12'!$R:$R,0))</f>
        <v>Other</v>
      </c>
      <c r="AR1379" s="24" t="str">
        <f>INDEX('Step 2-12'!$X:$X,MATCH('Step 2-12'!$AH1379,'Step 2-12'!$R:$R,0))</f>
        <v>SMBs</v>
      </c>
      <c r="AS1379" s="23" t="str">
        <f>INDEX('Step 2-12'!$AA:$AA,MATCH('Step 2-12'!$AH1379,'Step 2-12'!$R:$R,0))</f>
        <v>Pro</v>
      </c>
      <c r="AT1379" s="23" t="str">
        <f>INDEX('Step 2-12'!$AB:$AB,MATCH('Step 2-12'!$AH1379,'Step 2-12'!$R:$R,0))</f>
        <v>Monthly</v>
      </c>
      <c r="AU1379" s="23" t="str">
        <f>INDEX($J$20:$J$1603,MATCH($AH1379,$B$20:$B$1603,0))</f>
        <v/>
      </c>
    </row>
    <row r="1380" spans="1:47" x14ac:dyDescent="0.25">
      <c r="A1380" t="s">
        <v>1552</v>
      </c>
      <c r="B1380" t="s">
        <v>1545</v>
      </c>
      <c r="C1380" t="s">
        <v>86</v>
      </c>
      <c r="D1380" t="s">
        <v>18</v>
      </c>
      <c r="E1380" s="1">
        <v>45428</v>
      </c>
      <c r="F1380" s="1">
        <v>45458</v>
      </c>
      <c r="G1380" t="s">
        <v>19</v>
      </c>
      <c r="H1380">
        <v>315</v>
      </c>
      <c r="I1380" s="23" t="str">
        <f>IF(AND(E1380&lt;=EOMONTH('Step 1'!$C$7,0),F1380&gt;='Step 1'!$C$7),"Yes","No")</f>
        <v>No</v>
      </c>
      <c r="J1380" s="23" t="str">
        <f>IF(I1380="Yes",IF(COUNTIFS($B$21:$B1380,B1380,$I$21:$I1380,"Yes")=1,"Yes",""),"")</f>
        <v/>
      </c>
      <c r="K1380" s="23" t="str">
        <f>IF(J1380="Yes",IF(COUNTIFS($B:$B,B1380,$F:$F,"&gt;="&amp;'Step 1'!$C$8)&gt;0,"Retained","Churned"),"")</f>
        <v/>
      </c>
      <c r="L1380" s="24">
        <f>_xlfn.MINIFS($E:$E,$B:$B,B1380)</f>
        <v>45211</v>
      </c>
      <c r="M1380" s="24" t="str">
        <f>INDEX($C:$C,MATCH($L1380,$E:$E,0))</f>
        <v>Basic</v>
      </c>
      <c r="N1380" s="24" t="str">
        <f>INDEX($D:$D,MATCH($L1380,$E:$E,0))</f>
        <v>Monthly</v>
      </c>
      <c r="O1380" s="23" t="str">
        <f>INDEX('Step 2-12'!$W:$W,MATCH('Step 2-12'!$B1380,'Step 2-12'!$R:$R,0))</f>
        <v>Education</v>
      </c>
      <c r="P1380" s="23" t="str">
        <f>INDEX('Step 2-12'!$Z:$Z,MATCH('Step 2-12'!$B1380,'Step 2-12'!$R:$R,0))</f>
        <v>Affiliate</v>
      </c>
      <c r="AG1380" t="s">
        <v>3172</v>
      </c>
      <c r="AH1380" t="s">
        <v>803</v>
      </c>
      <c r="AI1380" t="s">
        <v>808</v>
      </c>
      <c r="AJ1380" s="1">
        <v>45065</v>
      </c>
      <c r="AK1380" t="s">
        <v>50</v>
      </c>
      <c r="AL1380" t="s">
        <v>18</v>
      </c>
      <c r="AM1380">
        <v>135</v>
      </c>
      <c r="AN1380">
        <v>110.7</v>
      </c>
      <c r="AO1380" s="24" t="str">
        <f>INDEX('Step 2-12'!$Z:$Z,MATCH('Step 2-12'!$AH1380,'Step 2-12'!$R:$R,0))</f>
        <v>Email</v>
      </c>
      <c r="AP1380" s="24" t="str">
        <f>INDEX('Step 2-12'!$V:$V,MATCH('Step 2-12'!$AH1380,'Step 2-12'!$R:$R,0))</f>
        <v>North America</v>
      </c>
      <c r="AQ1380" s="24" t="str">
        <f>INDEX('Step 2-12'!$W:$W,MATCH('Step 2-12'!$AH1380,'Step 2-12'!$R:$R,0))</f>
        <v>Other</v>
      </c>
      <c r="AR1380" s="24" t="str">
        <f>INDEX('Step 2-12'!$X:$X,MATCH('Step 2-12'!$AH1380,'Step 2-12'!$R:$R,0))</f>
        <v>SMBs</v>
      </c>
      <c r="AS1380" s="23" t="str">
        <f>INDEX('Step 2-12'!$AA:$AA,MATCH('Step 2-12'!$AH1380,'Step 2-12'!$R:$R,0))</f>
        <v>Pro</v>
      </c>
      <c r="AT1380" s="23" t="str">
        <f>INDEX('Step 2-12'!$AB:$AB,MATCH('Step 2-12'!$AH1380,'Step 2-12'!$R:$R,0))</f>
        <v>Monthly</v>
      </c>
      <c r="AU1380" s="23" t="str">
        <f>INDEX($J$20:$J$1603,MATCH($AH1380,$B$20:$B$1603,0))</f>
        <v/>
      </c>
    </row>
    <row r="1381" spans="1:47" x14ac:dyDescent="0.25">
      <c r="A1381" t="s">
        <v>1553</v>
      </c>
      <c r="B1381" t="s">
        <v>1545</v>
      </c>
      <c r="C1381" t="s">
        <v>86</v>
      </c>
      <c r="D1381" t="s">
        <v>18</v>
      </c>
      <c r="E1381" s="1">
        <v>45459</v>
      </c>
      <c r="F1381" s="1">
        <v>45489</v>
      </c>
      <c r="G1381" t="s">
        <v>19</v>
      </c>
      <c r="H1381">
        <v>315</v>
      </c>
      <c r="I1381" s="23" t="str">
        <f>IF(AND(E1381&lt;=EOMONTH('Step 1'!$C$7,0),F1381&gt;='Step 1'!$C$7),"Yes","No")</f>
        <v>No</v>
      </c>
      <c r="J1381" s="23" t="str">
        <f>IF(I1381="Yes",IF(COUNTIFS($B$21:$B1381,B1381,$I$21:$I1381,"Yes")=1,"Yes",""),"")</f>
        <v/>
      </c>
      <c r="K1381" s="23" t="str">
        <f>IF(J1381="Yes",IF(COUNTIFS($B:$B,B1381,$F:$F,"&gt;="&amp;'Step 1'!$C$8)&gt;0,"Retained","Churned"),"")</f>
        <v/>
      </c>
      <c r="L1381" s="24">
        <f>_xlfn.MINIFS($E:$E,$B:$B,B1381)</f>
        <v>45211</v>
      </c>
      <c r="M1381" s="24" t="str">
        <f>INDEX($C:$C,MATCH($L1381,$E:$E,0))</f>
        <v>Basic</v>
      </c>
      <c r="N1381" s="24" t="str">
        <f>INDEX($D:$D,MATCH($L1381,$E:$E,0))</f>
        <v>Monthly</v>
      </c>
      <c r="O1381" s="23" t="str">
        <f>INDEX('Step 2-12'!$W:$W,MATCH('Step 2-12'!$B1381,'Step 2-12'!$R:$R,0))</f>
        <v>Education</v>
      </c>
      <c r="P1381" s="23" t="str">
        <f>INDEX('Step 2-12'!$Z:$Z,MATCH('Step 2-12'!$B1381,'Step 2-12'!$R:$R,0))</f>
        <v>Affiliate</v>
      </c>
      <c r="AG1381" t="s">
        <v>3173</v>
      </c>
      <c r="AH1381" t="s">
        <v>803</v>
      </c>
      <c r="AI1381" t="s">
        <v>809</v>
      </c>
      <c r="AJ1381" s="1">
        <v>45066</v>
      </c>
      <c r="AK1381" t="s">
        <v>50</v>
      </c>
      <c r="AL1381" t="s">
        <v>18</v>
      </c>
      <c r="AM1381">
        <v>135</v>
      </c>
      <c r="AN1381">
        <v>110.7</v>
      </c>
      <c r="AO1381" s="24" t="str">
        <f>INDEX('Step 2-12'!$Z:$Z,MATCH('Step 2-12'!$AH1381,'Step 2-12'!$R:$R,0))</f>
        <v>Email</v>
      </c>
      <c r="AP1381" s="24" t="str">
        <f>INDEX('Step 2-12'!$V:$V,MATCH('Step 2-12'!$AH1381,'Step 2-12'!$R:$R,0))</f>
        <v>North America</v>
      </c>
      <c r="AQ1381" s="24" t="str">
        <f>INDEX('Step 2-12'!$W:$W,MATCH('Step 2-12'!$AH1381,'Step 2-12'!$R:$R,0))</f>
        <v>Other</v>
      </c>
      <c r="AR1381" s="24" t="str">
        <f>INDEX('Step 2-12'!$X:$X,MATCH('Step 2-12'!$AH1381,'Step 2-12'!$R:$R,0))</f>
        <v>SMBs</v>
      </c>
      <c r="AS1381" s="23" t="str">
        <f>INDEX('Step 2-12'!$AA:$AA,MATCH('Step 2-12'!$AH1381,'Step 2-12'!$R:$R,0))</f>
        <v>Pro</v>
      </c>
      <c r="AT1381" s="23" t="str">
        <f>INDEX('Step 2-12'!$AB:$AB,MATCH('Step 2-12'!$AH1381,'Step 2-12'!$R:$R,0))</f>
        <v>Monthly</v>
      </c>
      <c r="AU1381" s="23" t="str">
        <f>INDEX($J$20:$J$1603,MATCH($AH1381,$B$20:$B$1603,0))</f>
        <v/>
      </c>
    </row>
    <row r="1382" spans="1:47" x14ac:dyDescent="0.25">
      <c r="A1382" t="s">
        <v>1554</v>
      </c>
      <c r="B1382" t="s">
        <v>1545</v>
      </c>
      <c r="C1382" t="s">
        <v>86</v>
      </c>
      <c r="D1382" t="s">
        <v>18</v>
      </c>
      <c r="E1382" s="1">
        <v>45490</v>
      </c>
      <c r="F1382" s="1">
        <v>45520</v>
      </c>
      <c r="G1382" t="s">
        <v>19</v>
      </c>
      <c r="H1382">
        <v>315</v>
      </c>
      <c r="I1382" s="23" t="str">
        <f>IF(AND(E1382&lt;=EOMONTH('Step 1'!$C$7,0),F1382&gt;='Step 1'!$C$7),"Yes","No")</f>
        <v>No</v>
      </c>
      <c r="J1382" s="23" t="str">
        <f>IF(I1382="Yes",IF(COUNTIFS($B$21:$B1382,B1382,$I$21:$I1382,"Yes")=1,"Yes",""),"")</f>
        <v/>
      </c>
      <c r="K1382" s="23" t="str">
        <f>IF(J1382="Yes",IF(COUNTIFS($B:$B,B1382,$F:$F,"&gt;="&amp;'Step 1'!$C$8)&gt;0,"Retained","Churned"),"")</f>
        <v/>
      </c>
      <c r="L1382" s="24">
        <f>_xlfn.MINIFS($E:$E,$B:$B,B1382)</f>
        <v>45211</v>
      </c>
      <c r="M1382" s="24" t="str">
        <f>INDEX($C:$C,MATCH($L1382,$E:$E,0))</f>
        <v>Basic</v>
      </c>
      <c r="N1382" s="24" t="str">
        <f>INDEX($D:$D,MATCH($L1382,$E:$E,0))</f>
        <v>Monthly</v>
      </c>
      <c r="O1382" s="23" t="str">
        <f>INDEX('Step 2-12'!$W:$W,MATCH('Step 2-12'!$B1382,'Step 2-12'!$R:$R,0))</f>
        <v>Education</v>
      </c>
      <c r="P1382" s="23" t="str">
        <f>INDEX('Step 2-12'!$Z:$Z,MATCH('Step 2-12'!$B1382,'Step 2-12'!$R:$R,0))</f>
        <v>Affiliate</v>
      </c>
      <c r="AG1382" t="s">
        <v>3174</v>
      </c>
      <c r="AH1382" t="s">
        <v>803</v>
      </c>
      <c r="AI1382" t="s">
        <v>810</v>
      </c>
      <c r="AJ1382" s="1">
        <v>45097</v>
      </c>
      <c r="AK1382" t="s">
        <v>86</v>
      </c>
      <c r="AL1382" t="s">
        <v>18</v>
      </c>
      <c r="AM1382">
        <v>315</v>
      </c>
      <c r="AN1382">
        <v>267.75</v>
      </c>
      <c r="AO1382" s="24" t="str">
        <f>INDEX('Step 2-12'!$Z:$Z,MATCH('Step 2-12'!$AH1382,'Step 2-12'!$R:$R,0))</f>
        <v>Email</v>
      </c>
      <c r="AP1382" s="24" t="str">
        <f>INDEX('Step 2-12'!$V:$V,MATCH('Step 2-12'!$AH1382,'Step 2-12'!$R:$R,0))</f>
        <v>North America</v>
      </c>
      <c r="AQ1382" s="24" t="str">
        <f>INDEX('Step 2-12'!$W:$W,MATCH('Step 2-12'!$AH1382,'Step 2-12'!$R:$R,0))</f>
        <v>Other</v>
      </c>
      <c r="AR1382" s="24" t="str">
        <f>INDEX('Step 2-12'!$X:$X,MATCH('Step 2-12'!$AH1382,'Step 2-12'!$R:$R,0))</f>
        <v>SMBs</v>
      </c>
      <c r="AS1382" s="23" t="str">
        <f>INDEX('Step 2-12'!$AA:$AA,MATCH('Step 2-12'!$AH1382,'Step 2-12'!$R:$R,0))</f>
        <v>Pro</v>
      </c>
      <c r="AT1382" s="23" t="str">
        <f>INDEX('Step 2-12'!$AB:$AB,MATCH('Step 2-12'!$AH1382,'Step 2-12'!$R:$R,0))</f>
        <v>Monthly</v>
      </c>
      <c r="AU1382" s="23" t="str">
        <f>INDEX($J$20:$J$1603,MATCH($AH1382,$B$20:$B$1603,0))</f>
        <v/>
      </c>
    </row>
    <row r="1383" spans="1:47" x14ac:dyDescent="0.25">
      <c r="A1383" t="s">
        <v>1555</v>
      </c>
      <c r="B1383" t="s">
        <v>1545</v>
      </c>
      <c r="C1383" t="s">
        <v>86</v>
      </c>
      <c r="D1383" t="s">
        <v>18</v>
      </c>
      <c r="E1383" s="1">
        <v>45521</v>
      </c>
      <c r="F1383" s="1">
        <v>45551</v>
      </c>
      <c r="G1383" t="s">
        <v>19</v>
      </c>
      <c r="H1383">
        <v>315</v>
      </c>
      <c r="I1383" s="23" t="str">
        <f>IF(AND(E1383&lt;=EOMONTH('Step 1'!$C$7,0),F1383&gt;='Step 1'!$C$7),"Yes","No")</f>
        <v>No</v>
      </c>
      <c r="J1383" s="23" t="str">
        <f>IF(I1383="Yes",IF(COUNTIFS($B$21:$B1383,B1383,$I$21:$I1383,"Yes")=1,"Yes",""),"")</f>
        <v/>
      </c>
      <c r="K1383" s="23" t="str">
        <f>IF(J1383="Yes",IF(COUNTIFS($B:$B,B1383,$F:$F,"&gt;="&amp;'Step 1'!$C$8)&gt;0,"Retained","Churned"),"")</f>
        <v/>
      </c>
      <c r="L1383" s="24">
        <f>_xlfn.MINIFS($E:$E,$B:$B,B1383)</f>
        <v>45211</v>
      </c>
      <c r="M1383" s="24" t="str">
        <f>INDEX($C:$C,MATCH($L1383,$E:$E,0))</f>
        <v>Basic</v>
      </c>
      <c r="N1383" s="24" t="str">
        <f>INDEX($D:$D,MATCH($L1383,$E:$E,0))</f>
        <v>Monthly</v>
      </c>
      <c r="O1383" s="23" t="str">
        <f>INDEX('Step 2-12'!$W:$W,MATCH('Step 2-12'!$B1383,'Step 2-12'!$R:$R,0))</f>
        <v>Education</v>
      </c>
      <c r="P1383" s="23" t="str">
        <f>INDEX('Step 2-12'!$Z:$Z,MATCH('Step 2-12'!$B1383,'Step 2-12'!$R:$R,0))</f>
        <v>Affiliate</v>
      </c>
      <c r="AG1383" t="s">
        <v>3175</v>
      </c>
      <c r="AH1383" t="s">
        <v>803</v>
      </c>
      <c r="AI1383" t="s">
        <v>810</v>
      </c>
      <c r="AJ1383" s="1">
        <v>45127</v>
      </c>
      <c r="AK1383" t="s">
        <v>86</v>
      </c>
      <c r="AL1383" t="s">
        <v>18</v>
      </c>
      <c r="AM1383">
        <v>315</v>
      </c>
      <c r="AN1383">
        <v>267.75</v>
      </c>
      <c r="AO1383" s="24" t="str">
        <f>INDEX('Step 2-12'!$Z:$Z,MATCH('Step 2-12'!$AH1383,'Step 2-12'!$R:$R,0))</f>
        <v>Email</v>
      </c>
      <c r="AP1383" s="24" t="str">
        <f>INDEX('Step 2-12'!$V:$V,MATCH('Step 2-12'!$AH1383,'Step 2-12'!$R:$R,0))</f>
        <v>North America</v>
      </c>
      <c r="AQ1383" s="24" t="str">
        <f>INDEX('Step 2-12'!$W:$W,MATCH('Step 2-12'!$AH1383,'Step 2-12'!$R:$R,0))</f>
        <v>Other</v>
      </c>
      <c r="AR1383" s="24" t="str">
        <f>INDEX('Step 2-12'!$X:$X,MATCH('Step 2-12'!$AH1383,'Step 2-12'!$R:$R,0))</f>
        <v>SMBs</v>
      </c>
      <c r="AS1383" s="23" t="str">
        <f>INDEX('Step 2-12'!$AA:$AA,MATCH('Step 2-12'!$AH1383,'Step 2-12'!$R:$R,0))</f>
        <v>Pro</v>
      </c>
      <c r="AT1383" s="23" t="str">
        <f>INDEX('Step 2-12'!$AB:$AB,MATCH('Step 2-12'!$AH1383,'Step 2-12'!$R:$R,0))</f>
        <v>Monthly</v>
      </c>
      <c r="AU1383" s="23" t="str">
        <f>INDEX($J$20:$J$1603,MATCH($AH1383,$B$20:$B$1603,0))</f>
        <v/>
      </c>
    </row>
    <row r="1384" spans="1:47" x14ac:dyDescent="0.25">
      <c r="A1384" t="s">
        <v>1556</v>
      </c>
      <c r="B1384" t="s">
        <v>1545</v>
      </c>
      <c r="C1384" t="s">
        <v>86</v>
      </c>
      <c r="D1384" t="s">
        <v>18</v>
      </c>
      <c r="E1384" s="1">
        <v>45552</v>
      </c>
      <c r="F1384" s="1">
        <v>45582</v>
      </c>
      <c r="G1384" t="s">
        <v>19</v>
      </c>
      <c r="H1384">
        <v>315</v>
      </c>
      <c r="I1384" s="23" t="str">
        <f>IF(AND(E1384&lt;=EOMONTH('Step 1'!$C$7,0),F1384&gt;='Step 1'!$C$7),"Yes","No")</f>
        <v>No</v>
      </c>
      <c r="J1384" s="23" t="str">
        <f>IF(I1384="Yes",IF(COUNTIFS($B$21:$B1384,B1384,$I$21:$I1384,"Yes")=1,"Yes",""),"")</f>
        <v/>
      </c>
      <c r="K1384" s="23" t="str">
        <f>IF(J1384="Yes",IF(COUNTIFS($B:$B,B1384,$F:$F,"&gt;="&amp;'Step 1'!$C$8)&gt;0,"Retained","Churned"),"")</f>
        <v/>
      </c>
      <c r="L1384" s="24">
        <f>_xlfn.MINIFS($E:$E,$B:$B,B1384)</f>
        <v>45211</v>
      </c>
      <c r="M1384" s="24" t="str">
        <f>INDEX($C:$C,MATCH($L1384,$E:$E,0))</f>
        <v>Basic</v>
      </c>
      <c r="N1384" s="24" t="str">
        <f>INDEX($D:$D,MATCH($L1384,$E:$E,0))</f>
        <v>Monthly</v>
      </c>
      <c r="O1384" s="23" t="str">
        <f>INDEX('Step 2-12'!$W:$W,MATCH('Step 2-12'!$B1384,'Step 2-12'!$R:$R,0))</f>
        <v>Education</v>
      </c>
      <c r="P1384" s="23" t="str">
        <f>INDEX('Step 2-12'!$Z:$Z,MATCH('Step 2-12'!$B1384,'Step 2-12'!$R:$R,0))</f>
        <v>Affiliate</v>
      </c>
      <c r="AG1384" t="s">
        <v>3176</v>
      </c>
      <c r="AH1384" t="s">
        <v>803</v>
      </c>
      <c r="AI1384" t="s">
        <v>811</v>
      </c>
      <c r="AJ1384" s="1">
        <v>45128</v>
      </c>
      <c r="AK1384" t="s">
        <v>86</v>
      </c>
      <c r="AL1384" t="s">
        <v>18</v>
      </c>
      <c r="AM1384">
        <v>315</v>
      </c>
      <c r="AN1384">
        <v>267.75</v>
      </c>
      <c r="AO1384" s="24" t="str">
        <f>INDEX('Step 2-12'!$Z:$Z,MATCH('Step 2-12'!$AH1384,'Step 2-12'!$R:$R,0))</f>
        <v>Email</v>
      </c>
      <c r="AP1384" s="24" t="str">
        <f>INDEX('Step 2-12'!$V:$V,MATCH('Step 2-12'!$AH1384,'Step 2-12'!$R:$R,0))</f>
        <v>North America</v>
      </c>
      <c r="AQ1384" s="24" t="str">
        <f>INDEX('Step 2-12'!$W:$W,MATCH('Step 2-12'!$AH1384,'Step 2-12'!$R:$R,0))</f>
        <v>Other</v>
      </c>
      <c r="AR1384" s="24" t="str">
        <f>INDEX('Step 2-12'!$X:$X,MATCH('Step 2-12'!$AH1384,'Step 2-12'!$R:$R,0))</f>
        <v>SMBs</v>
      </c>
      <c r="AS1384" s="23" t="str">
        <f>INDEX('Step 2-12'!$AA:$AA,MATCH('Step 2-12'!$AH1384,'Step 2-12'!$R:$R,0))</f>
        <v>Pro</v>
      </c>
      <c r="AT1384" s="23" t="str">
        <f>INDEX('Step 2-12'!$AB:$AB,MATCH('Step 2-12'!$AH1384,'Step 2-12'!$R:$R,0))</f>
        <v>Monthly</v>
      </c>
      <c r="AU1384" s="23" t="str">
        <f>INDEX($J$20:$J$1603,MATCH($AH1384,$B$20:$B$1603,0))</f>
        <v/>
      </c>
    </row>
    <row r="1385" spans="1:47" x14ac:dyDescent="0.25">
      <c r="A1385" t="s">
        <v>1557</v>
      </c>
      <c r="B1385" t="s">
        <v>1545</v>
      </c>
      <c r="C1385" t="s">
        <v>86</v>
      </c>
      <c r="D1385" t="s">
        <v>18</v>
      </c>
      <c r="E1385" s="1">
        <v>45583</v>
      </c>
      <c r="F1385" s="1">
        <v>45613</v>
      </c>
      <c r="G1385" t="s">
        <v>19</v>
      </c>
      <c r="H1385">
        <v>315</v>
      </c>
      <c r="I1385" s="23" t="str">
        <f>IF(AND(E1385&lt;=EOMONTH('Step 1'!$C$7,0),F1385&gt;='Step 1'!$C$7),"Yes","No")</f>
        <v>No</v>
      </c>
      <c r="J1385" s="23" t="str">
        <f>IF(I1385="Yes",IF(COUNTIFS($B$21:$B1385,B1385,$I$21:$I1385,"Yes")=1,"Yes",""),"")</f>
        <v/>
      </c>
      <c r="K1385" s="23" t="str">
        <f>IF(J1385="Yes",IF(COUNTIFS($B:$B,B1385,$F:$F,"&gt;="&amp;'Step 1'!$C$8)&gt;0,"Retained","Churned"),"")</f>
        <v/>
      </c>
      <c r="L1385" s="24">
        <f>_xlfn.MINIFS($E:$E,$B:$B,B1385)</f>
        <v>45211</v>
      </c>
      <c r="M1385" s="24" t="str">
        <f>INDEX($C:$C,MATCH($L1385,$E:$E,0))</f>
        <v>Basic</v>
      </c>
      <c r="N1385" s="24" t="str">
        <f>INDEX($D:$D,MATCH($L1385,$E:$E,0))</f>
        <v>Monthly</v>
      </c>
      <c r="O1385" s="23" t="str">
        <f>INDEX('Step 2-12'!$W:$W,MATCH('Step 2-12'!$B1385,'Step 2-12'!$R:$R,0))</f>
        <v>Education</v>
      </c>
      <c r="P1385" s="23" t="str">
        <f>INDEX('Step 2-12'!$Z:$Z,MATCH('Step 2-12'!$B1385,'Step 2-12'!$R:$R,0))</f>
        <v>Affiliate</v>
      </c>
      <c r="AG1385" t="s">
        <v>3177</v>
      </c>
      <c r="AH1385" t="s">
        <v>803</v>
      </c>
      <c r="AI1385" t="s">
        <v>812</v>
      </c>
      <c r="AJ1385" s="1">
        <v>45159</v>
      </c>
      <c r="AK1385" t="s">
        <v>86</v>
      </c>
      <c r="AL1385" t="s">
        <v>18</v>
      </c>
      <c r="AM1385">
        <v>315</v>
      </c>
      <c r="AN1385">
        <v>267.75</v>
      </c>
      <c r="AO1385" s="24" t="str">
        <f>INDEX('Step 2-12'!$Z:$Z,MATCH('Step 2-12'!$AH1385,'Step 2-12'!$R:$R,0))</f>
        <v>Email</v>
      </c>
      <c r="AP1385" s="24" t="str">
        <f>INDEX('Step 2-12'!$V:$V,MATCH('Step 2-12'!$AH1385,'Step 2-12'!$R:$R,0))</f>
        <v>North America</v>
      </c>
      <c r="AQ1385" s="24" t="str">
        <f>INDEX('Step 2-12'!$W:$W,MATCH('Step 2-12'!$AH1385,'Step 2-12'!$R:$R,0))</f>
        <v>Other</v>
      </c>
      <c r="AR1385" s="24" t="str">
        <f>INDEX('Step 2-12'!$X:$X,MATCH('Step 2-12'!$AH1385,'Step 2-12'!$R:$R,0))</f>
        <v>SMBs</v>
      </c>
      <c r="AS1385" s="23" t="str">
        <f>INDEX('Step 2-12'!$AA:$AA,MATCH('Step 2-12'!$AH1385,'Step 2-12'!$R:$R,0))</f>
        <v>Pro</v>
      </c>
      <c r="AT1385" s="23" t="str">
        <f>INDEX('Step 2-12'!$AB:$AB,MATCH('Step 2-12'!$AH1385,'Step 2-12'!$R:$R,0))</f>
        <v>Monthly</v>
      </c>
      <c r="AU1385" s="23" t="str">
        <f>INDEX($J$20:$J$1603,MATCH($AH1385,$B$20:$B$1603,0))</f>
        <v/>
      </c>
    </row>
    <row r="1386" spans="1:47" x14ac:dyDescent="0.25">
      <c r="A1386" t="s">
        <v>1558</v>
      </c>
      <c r="B1386" t="s">
        <v>1545</v>
      </c>
      <c r="C1386" t="s">
        <v>86</v>
      </c>
      <c r="D1386" t="s">
        <v>18</v>
      </c>
      <c r="E1386" s="1">
        <v>45614</v>
      </c>
      <c r="F1386" s="1">
        <v>45644</v>
      </c>
      <c r="G1386" t="s">
        <v>19</v>
      </c>
      <c r="H1386">
        <v>315</v>
      </c>
      <c r="I1386" s="23" t="str">
        <f>IF(AND(E1386&lt;=EOMONTH('Step 1'!$C$7,0),F1386&gt;='Step 1'!$C$7),"Yes","No")</f>
        <v>No</v>
      </c>
      <c r="J1386" s="23" t="str">
        <f>IF(I1386="Yes",IF(COUNTIFS($B$21:$B1386,B1386,$I$21:$I1386,"Yes")=1,"Yes",""),"")</f>
        <v/>
      </c>
      <c r="K1386" s="23" t="str">
        <f>IF(J1386="Yes",IF(COUNTIFS($B:$B,B1386,$F:$F,"&gt;="&amp;'Step 1'!$C$8)&gt;0,"Retained","Churned"),"")</f>
        <v/>
      </c>
      <c r="L1386" s="24">
        <f>_xlfn.MINIFS($E:$E,$B:$B,B1386)</f>
        <v>45211</v>
      </c>
      <c r="M1386" s="24" t="str">
        <f>INDEX($C:$C,MATCH($L1386,$E:$E,0))</f>
        <v>Basic</v>
      </c>
      <c r="N1386" s="24" t="str">
        <f>INDEX($D:$D,MATCH($L1386,$E:$E,0))</f>
        <v>Monthly</v>
      </c>
      <c r="O1386" s="23" t="str">
        <f>INDEX('Step 2-12'!$W:$W,MATCH('Step 2-12'!$B1386,'Step 2-12'!$R:$R,0))</f>
        <v>Education</v>
      </c>
      <c r="P1386" s="23" t="str">
        <f>INDEX('Step 2-12'!$Z:$Z,MATCH('Step 2-12'!$B1386,'Step 2-12'!$R:$R,0))</f>
        <v>Affiliate</v>
      </c>
      <c r="AG1386" t="s">
        <v>3178</v>
      </c>
      <c r="AH1386" t="s">
        <v>803</v>
      </c>
      <c r="AI1386" t="s">
        <v>813</v>
      </c>
      <c r="AJ1386" s="1">
        <v>45190</v>
      </c>
      <c r="AK1386" t="s">
        <v>86</v>
      </c>
      <c r="AL1386" t="s">
        <v>18</v>
      </c>
      <c r="AM1386">
        <v>315</v>
      </c>
      <c r="AN1386">
        <v>267.75</v>
      </c>
      <c r="AO1386" s="24" t="str">
        <f>INDEX('Step 2-12'!$Z:$Z,MATCH('Step 2-12'!$AH1386,'Step 2-12'!$R:$R,0))</f>
        <v>Email</v>
      </c>
      <c r="AP1386" s="24" t="str">
        <f>INDEX('Step 2-12'!$V:$V,MATCH('Step 2-12'!$AH1386,'Step 2-12'!$R:$R,0))</f>
        <v>North America</v>
      </c>
      <c r="AQ1386" s="24" t="str">
        <f>INDEX('Step 2-12'!$W:$W,MATCH('Step 2-12'!$AH1386,'Step 2-12'!$R:$R,0))</f>
        <v>Other</v>
      </c>
      <c r="AR1386" s="24" t="str">
        <f>INDEX('Step 2-12'!$X:$X,MATCH('Step 2-12'!$AH1386,'Step 2-12'!$R:$R,0))</f>
        <v>SMBs</v>
      </c>
      <c r="AS1386" s="23" t="str">
        <f>INDEX('Step 2-12'!$AA:$AA,MATCH('Step 2-12'!$AH1386,'Step 2-12'!$R:$R,0))</f>
        <v>Pro</v>
      </c>
      <c r="AT1386" s="23" t="str">
        <f>INDEX('Step 2-12'!$AB:$AB,MATCH('Step 2-12'!$AH1386,'Step 2-12'!$R:$R,0))</f>
        <v>Monthly</v>
      </c>
      <c r="AU1386" s="23" t="str">
        <f>INDEX($J$20:$J$1603,MATCH($AH1386,$B$20:$B$1603,0))</f>
        <v/>
      </c>
    </row>
    <row r="1387" spans="1:47" x14ac:dyDescent="0.25">
      <c r="A1387" t="s">
        <v>1559</v>
      </c>
      <c r="B1387" t="s">
        <v>1545</v>
      </c>
      <c r="C1387" t="s">
        <v>86</v>
      </c>
      <c r="D1387" t="s">
        <v>18</v>
      </c>
      <c r="E1387" s="1">
        <v>45645</v>
      </c>
      <c r="F1387" s="1">
        <v>45658</v>
      </c>
      <c r="G1387" t="s">
        <v>19</v>
      </c>
      <c r="H1387">
        <v>315</v>
      </c>
      <c r="I1387" s="23" t="str">
        <f>IF(AND(E1387&lt;=EOMONTH('Step 1'!$C$7,0),F1387&gt;='Step 1'!$C$7),"Yes","No")</f>
        <v>No</v>
      </c>
      <c r="J1387" s="23" t="str">
        <f>IF(I1387="Yes",IF(COUNTIFS($B$21:$B1387,B1387,$I$21:$I1387,"Yes")=1,"Yes",""),"")</f>
        <v/>
      </c>
      <c r="K1387" s="23" t="str">
        <f>IF(J1387="Yes",IF(COUNTIFS($B:$B,B1387,$F:$F,"&gt;="&amp;'Step 1'!$C$8)&gt;0,"Retained","Churned"),"")</f>
        <v/>
      </c>
      <c r="L1387" s="24">
        <f>_xlfn.MINIFS($E:$E,$B:$B,B1387)</f>
        <v>45211</v>
      </c>
      <c r="M1387" s="24" t="str">
        <f>INDEX($C:$C,MATCH($L1387,$E:$E,0))</f>
        <v>Basic</v>
      </c>
      <c r="N1387" s="24" t="str">
        <f>INDEX($D:$D,MATCH($L1387,$E:$E,0))</f>
        <v>Monthly</v>
      </c>
      <c r="O1387" s="23" t="str">
        <f>INDEX('Step 2-12'!$W:$W,MATCH('Step 2-12'!$B1387,'Step 2-12'!$R:$R,0))</f>
        <v>Education</v>
      </c>
      <c r="P1387" s="23" t="str">
        <f>INDEX('Step 2-12'!$Z:$Z,MATCH('Step 2-12'!$B1387,'Step 2-12'!$R:$R,0))</f>
        <v>Affiliate</v>
      </c>
      <c r="AG1387" t="s">
        <v>3179</v>
      </c>
      <c r="AH1387" t="s">
        <v>803</v>
      </c>
      <c r="AI1387" t="s">
        <v>813</v>
      </c>
      <c r="AJ1387" s="1">
        <v>45220</v>
      </c>
      <c r="AK1387" t="s">
        <v>86</v>
      </c>
      <c r="AL1387" t="s">
        <v>18</v>
      </c>
      <c r="AM1387">
        <v>315</v>
      </c>
      <c r="AN1387">
        <v>267.75</v>
      </c>
      <c r="AO1387" s="24" t="str">
        <f>INDEX('Step 2-12'!$Z:$Z,MATCH('Step 2-12'!$AH1387,'Step 2-12'!$R:$R,0))</f>
        <v>Email</v>
      </c>
      <c r="AP1387" s="24" t="str">
        <f>INDEX('Step 2-12'!$V:$V,MATCH('Step 2-12'!$AH1387,'Step 2-12'!$R:$R,0))</f>
        <v>North America</v>
      </c>
      <c r="AQ1387" s="24" t="str">
        <f>INDEX('Step 2-12'!$W:$W,MATCH('Step 2-12'!$AH1387,'Step 2-12'!$R:$R,0))</f>
        <v>Other</v>
      </c>
      <c r="AR1387" s="24" t="str">
        <f>INDEX('Step 2-12'!$X:$X,MATCH('Step 2-12'!$AH1387,'Step 2-12'!$R:$R,0))</f>
        <v>SMBs</v>
      </c>
      <c r="AS1387" s="23" t="str">
        <f>INDEX('Step 2-12'!$AA:$AA,MATCH('Step 2-12'!$AH1387,'Step 2-12'!$R:$R,0))</f>
        <v>Pro</v>
      </c>
      <c r="AT1387" s="23" t="str">
        <f>INDEX('Step 2-12'!$AB:$AB,MATCH('Step 2-12'!$AH1387,'Step 2-12'!$R:$R,0))</f>
        <v>Monthly</v>
      </c>
      <c r="AU1387" s="23" t="str">
        <f>INDEX($J$20:$J$1603,MATCH($AH1387,$B$20:$B$1603,0))</f>
        <v/>
      </c>
    </row>
    <row r="1388" spans="1:47" x14ac:dyDescent="0.25">
      <c r="A1388" t="s">
        <v>1560</v>
      </c>
      <c r="B1388" t="s">
        <v>1561</v>
      </c>
      <c r="C1388" t="s">
        <v>50</v>
      </c>
      <c r="D1388" t="s">
        <v>18</v>
      </c>
      <c r="E1388" s="1">
        <v>44581</v>
      </c>
      <c r="F1388" s="1">
        <v>44611</v>
      </c>
      <c r="G1388" t="s">
        <v>19</v>
      </c>
      <c r="H1388">
        <v>135</v>
      </c>
      <c r="I1388" s="23" t="str">
        <f>IF(AND(E1388&lt;=EOMONTH('Step 1'!$C$7,0),F1388&gt;='Step 1'!$C$7),"Yes","No")</f>
        <v>No</v>
      </c>
      <c r="J1388" s="23" t="str">
        <f>IF(I1388="Yes",IF(COUNTIFS($B$21:$B1388,B1388,$I$21:$I1388,"Yes")=1,"Yes",""),"")</f>
        <v/>
      </c>
      <c r="K1388" s="23" t="str">
        <f>IF(J1388="Yes",IF(COUNTIFS($B:$B,B1388,$F:$F,"&gt;="&amp;'Step 1'!$C$8)&gt;0,"Retained","Churned"),"")</f>
        <v/>
      </c>
      <c r="L1388" s="24">
        <f>_xlfn.MINIFS($E:$E,$B:$B,B1388)</f>
        <v>44581</v>
      </c>
      <c r="M1388" s="24" t="str">
        <f>INDEX($C:$C,MATCH($L1388,$E:$E,0))</f>
        <v>Pro</v>
      </c>
      <c r="N1388" s="24" t="str">
        <f>INDEX($D:$D,MATCH($L1388,$E:$E,0))</f>
        <v>Monthly</v>
      </c>
      <c r="O1388" s="23" t="str">
        <f>INDEX('Step 2-12'!$W:$W,MATCH('Step 2-12'!$B1388,'Step 2-12'!$R:$R,0))</f>
        <v>Retail</v>
      </c>
      <c r="P1388" s="23" t="str">
        <f>INDEX('Step 2-12'!$Z:$Z,MATCH('Step 2-12'!$B1388,'Step 2-12'!$R:$R,0))</f>
        <v>Content</v>
      </c>
      <c r="AG1388" t="s">
        <v>3180</v>
      </c>
      <c r="AH1388" t="s">
        <v>803</v>
      </c>
      <c r="AI1388" t="s">
        <v>814</v>
      </c>
      <c r="AJ1388" s="1">
        <v>45221</v>
      </c>
      <c r="AK1388" t="s">
        <v>86</v>
      </c>
      <c r="AL1388" t="s">
        <v>18</v>
      </c>
      <c r="AM1388">
        <v>315</v>
      </c>
      <c r="AN1388">
        <v>267.75</v>
      </c>
      <c r="AO1388" s="24" t="str">
        <f>INDEX('Step 2-12'!$Z:$Z,MATCH('Step 2-12'!$AH1388,'Step 2-12'!$R:$R,0))</f>
        <v>Email</v>
      </c>
      <c r="AP1388" s="24" t="str">
        <f>INDEX('Step 2-12'!$V:$V,MATCH('Step 2-12'!$AH1388,'Step 2-12'!$R:$R,0))</f>
        <v>North America</v>
      </c>
      <c r="AQ1388" s="24" t="str">
        <f>INDEX('Step 2-12'!$W:$W,MATCH('Step 2-12'!$AH1388,'Step 2-12'!$R:$R,0))</f>
        <v>Other</v>
      </c>
      <c r="AR1388" s="24" t="str">
        <f>INDEX('Step 2-12'!$X:$X,MATCH('Step 2-12'!$AH1388,'Step 2-12'!$R:$R,0))</f>
        <v>SMBs</v>
      </c>
      <c r="AS1388" s="23" t="str">
        <f>INDEX('Step 2-12'!$AA:$AA,MATCH('Step 2-12'!$AH1388,'Step 2-12'!$R:$R,0))</f>
        <v>Pro</v>
      </c>
      <c r="AT1388" s="23" t="str">
        <f>INDEX('Step 2-12'!$AB:$AB,MATCH('Step 2-12'!$AH1388,'Step 2-12'!$R:$R,0))</f>
        <v>Monthly</v>
      </c>
      <c r="AU1388" s="23" t="str">
        <f>INDEX($J$20:$J$1603,MATCH($AH1388,$B$20:$B$1603,0))</f>
        <v/>
      </c>
    </row>
    <row r="1389" spans="1:47" x14ac:dyDescent="0.25">
      <c r="A1389" t="s">
        <v>1562</v>
      </c>
      <c r="B1389" t="s">
        <v>1561</v>
      </c>
      <c r="C1389" t="s">
        <v>50</v>
      </c>
      <c r="D1389" t="s">
        <v>18</v>
      </c>
      <c r="E1389" s="1">
        <v>44612</v>
      </c>
      <c r="F1389" s="1">
        <v>44642</v>
      </c>
      <c r="G1389" t="s">
        <v>19</v>
      </c>
      <c r="H1389">
        <v>135</v>
      </c>
      <c r="I1389" s="23" t="str">
        <f>IF(AND(E1389&lt;=EOMONTH('Step 1'!$C$7,0),F1389&gt;='Step 1'!$C$7),"Yes","No")</f>
        <v>No</v>
      </c>
      <c r="J1389" s="23" t="str">
        <f>IF(I1389="Yes",IF(COUNTIFS($B$21:$B1389,B1389,$I$21:$I1389,"Yes")=1,"Yes",""),"")</f>
        <v/>
      </c>
      <c r="K1389" s="23" t="str">
        <f>IF(J1389="Yes",IF(COUNTIFS($B:$B,B1389,$F:$F,"&gt;="&amp;'Step 1'!$C$8)&gt;0,"Retained","Churned"),"")</f>
        <v/>
      </c>
      <c r="L1389" s="24">
        <f>_xlfn.MINIFS($E:$E,$B:$B,B1389)</f>
        <v>44581</v>
      </c>
      <c r="M1389" s="24" t="str">
        <f>INDEX($C:$C,MATCH($L1389,$E:$E,0))</f>
        <v>Pro</v>
      </c>
      <c r="N1389" s="24" t="str">
        <f>INDEX($D:$D,MATCH($L1389,$E:$E,0))</f>
        <v>Monthly</v>
      </c>
      <c r="O1389" s="23" t="str">
        <f>INDEX('Step 2-12'!$W:$W,MATCH('Step 2-12'!$B1389,'Step 2-12'!$R:$R,0))</f>
        <v>Retail</v>
      </c>
      <c r="P1389" s="23" t="str">
        <f>INDEX('Step 2-12'!$Z:$Z,MATCH('Step 2-12'!$B1389,'Step 2-12'!$R:$R,0))</f>
        <v>Content</v>
      </c>
      <c r="AG1389" t="s">
        <v>3181</v>
      </c>
      <c r="AH1389" t="s">
        <v>803</v>
      </c>
      <c r="AI1389" t="s">
        <v>815</v>
      </c>
      <c r="AJ1389" s="1">
        <v>45252</v>
      </c>
      <c r="AK1389" t="s">
        <v>86</v>
      </c>
      <c r="AL1389" t="s">
        <v>18</v>
      </c>
      <c r="AM1389">
        <v>315</v>
      </c>
      <c r="AN1389">
        <v>267.75</v>
      </c>
      <c r="AO1389" s="24" t="str">
        <f>INDEX('Step 2-12'!$Z:$Z,MATCH('Step 2-12'!$AH1389,'Step 2-12'!$R:$R,0))</f>
        <v>Email</v>
      </c>
      <c r="AP1389" s="24" t="str">
        <f>INDEX('Step 2-12'!$V:$V,MATCH('Step 2-12'!$AH1389,'Step 2-12'!$R:$R,0))</f>
        <v>North America</v>
      </c>
      <c r="AQ1389" s="24" t="str">
        <f>INDEX('Step 2-12'!$W:$W,MATCH('Step 2-12'!$AH1389,'Step 2-12'!$R:$R,0))</f>
        <v>Other</v>
      </c>
      <c r="AR1389" s="24" t="str">
        <f>INDEX('Step 2-12'!$X:$X,MATCH('Step 2-12'!$AH1389,'Step 2-12'!$R:$R,0))</f>
        <v>SMBs</v>
      </c>
      <c r="AS1389" s="23" t="str">
        <f>INDEX('Step 2-12'!$AA:$AA,MATCH('Step 2-12'!$AH1389,'Step 2-12'!$R:$R,0))</f>
        <v>Pro</v>
      </c>
      <c r="AT1389" s="23" t="str">
        <f>INDEX('Step 2-12'!$AB:$AB,MATCH('Step 2-12'!$AH1389,'Step 2-12'!$R:$R,0))</f>
        <v>Monthly</v>
      </c>
      <c r="AU1389" s="23" t="str">
        <f>INDEX($J$20:$J$1603,MATCH($AH1389,$B$20:$B$1603,0))</f>
        <v/>
      </c>
    </row>
    <row r="1390" spans="1:47" x14ac:dyDescent="0.25">
      <c r="A1390" t="s">
        <v>1563</v>
      </c>
      <c r="B1390" t="s">
        <v>1561</v>
      </c>
      <c r="C1390" t="s">
        <v>50</v>
      </c>
      <c r="D1390" t="s">
        <v>18</v>
      </c>
      <c r="E1390" s="1">
        <v>44643</v>
      </c>
      <c r="F1390" s="1">
        <v>44673</v>
      </c>
      <c r="G1390" t="s">
        <v>19</v>
      </c>
      <c r="H1390">
        <v>135</v>
      </c>
      <c r="I1390" s="23" t="str">
        <f>IF(AND(E1390&lt;=EOMONTH('Step 1'!$C$7,0),F1390&gt;='Step 1'!$C$7),"Yes","No")</f>
        <v>No</v>
      </c>
      <c r="J1390" s="23" t="str">
        <f>IF(I1390="Yes",IF(COUNTIFS($B$21:$B1390,B1390,$I$21:$I1390,"Yes")=1,"Yes",""),"")</f>
        <v/>
      </c>
      <c r="K1390" s="23" t="str">
        <f>IF(J1390="Yes",IF(COUNTIFS($B:$B,B1390,$F:$F,"&gt;="&amp;'Step 1'!$C$8)&gt;0,"Retained","Churned"),"")</f>
        <v/>
      </c>
      <c r="L1390" s="24">
        <f>_xlfn.MINIFS($E:$E,$B:$B,B1390)</f>
        <v>44581</v>
      </c>
      <c r="M1390" s="24" t="str">
        <f>INDEX($C:$C,MATCH($L1390,$E:$E,0))</f>
        <v>Pro</v>
      </c>
      <c r="N1390" s="24" t="str">
        <f>INDEX($D:$D,MATCH($L1390,$E:$E,0))</f>
        <v>Monthly</v>
      </c>
      <c r="O1390" s="23" t="str">
        <f>INDEX('Step 2-12'!$W:$W,MATCH('Step 2-12'!$B1390,'Step 2-12'!$R:$R,0))</f>
        <v>Retail</v>
      </c>
      <c r="P1390" s="23" t="str">
        <f>INDEX('Step 2-12'!$Z:$Z,MATCH('Step 2-12'!$B1390,'Step 2-12'!$R:$R,0))</f>
        <v>Content</v>
      </c>
      <c r="AG1390" t="s">
        <v>3182</v>
      </c>
      <c r="AH1390" t="s">
        <v>803</v>
      </c>
      <c r="AI1390" t="s">
        <v>815</v>
      </c>
      <c r="AJ1390" s="1">
        <v>45282</v>
      </c>
      <c r="AK1390" t="s">
        <v>86</v>
      </c>
      <c r="AL1390" t="s">
        <v>18</v>
      </c>
      <c r="AM1390">
        <v>315</v>
      </c>
      <c r="AN1390">
        <v>267.75</v>
      </c>
      <c r="AO1390" s="24" t="str">
        <f>INDEX('Step 2-12'!$Z:$Z,MATCH('Step 2-12'!$AH1390,'Step 2-12'!$R:$R,0))</f>
        <v>Email</v>
      </c>
      <c r="AP1390" s="24" t="str">
        <f>INDEX('Step 2-12'!$V:$V,MATCH('Step 2-12'!$AH1390,'Step 2-12'!$R:$R,0))</f>
        <v>North America</v>
      </c>
      <c r="AQ1390" s="24" t="str">
        <f>INDEX('Step 2-12'!$W:$W,MATCH('Step 2-12'!$AH1390,'Step 2-12'!$R:$R,0))</f>
        <v>Other</v>
      </c>
      <c r="AR1390" s="24" t="str">
        <f>INDEX('Step 2-12'!$X:$X,MATCH('Step 2-12'!$AH1390,'Step 2-12'!$R:$R,0))</f>
        <v>SMBs</v>
      </c>
      <c r="AS1390" s="23" t="str">
        <f>INDEX('Step 2-12'!$AA:$AA,MATCH('Step 2-12'!$AH1390,'Step 2-12'!$R:$R,0))</f>
        <v>Pro</v>
      </c>
      <c r="AT1390" s="23" t="str">
        <f>INDEX('Step 2-12'!$AB:$AB,MATCH('Step 2-12'!$AH1390,'Step 2-12'!$R:$R,0))</f>
        <v>Monthly</v>
      </c>
      <c r="AU1390" s="23" t="str">
        <f>INDEX($J$20:$J$1603,MATCH($AH1390,$B$20:$B$1603,0))</f>
        <v/>
      </c>
    </row>
    <row r="1391" spans="1:47" x14ac:dyDescent="0.25">
      <c r="A1391" t="s">
        <v>1564</v>
      </c>
      <c r="B1391" t="s">
        <v>1561</v>
      </c>
      <c r="C1391" t="s">
        <v>50</v>
      </c>
      <c r="D1391" t="s">
        <v>18</v>
      </c>
      <c r="E1391" s="1">
        <v>44674</v>
      </c>
      <c r="F1391" s="1">
        <v>44704</v>
      </c>
      <c r="G1391" t="s">
        <v>19</v>
      </c>
      <c r="H1391">
        <v>135</v>
      </c>
      <c r="I1391" s="23" t="str">
        <f>IF(AND(E1391&lt;=EOMONTH('Step 1'!$C$7,0),F1391&gt;='Step 1'!$C$7),"Yes","No")</f>
        <v>No</v>
      </c>
      <c r="J1391" s="23" t="str">
        <f>IF(I1391="Yes",IF(COUNTIFS($B$21:$B1391,B1391,$I$21:$I1391,"Yes")=1,"Yes",""),"")</f>
        <v/>
      </c>
      <c r="K1391" s="23" t="str">
        <f>IF(J1391="Yes",IF(COUNTIFS($B:$B,B1391,$F:$F,"&gt;="&amp;'Step 1'!$C$8)&gt;0,"Retained","Churned"),"")</f>
        <v/>
      </c>
      <c r="L1391" s="24">
        <f>_xlfn.MINIFS($E:$E,$B:$B,B1391)</f>
        <v>44581</v>
      </c>
      <c r="M1391" s="24" t="str">
        <f>INDEX($C:$C,MATCH($L1391,$E:$E,0))</f>
        <v>Pro</v>
      </c>
      <c r="N1391" s="24" t="str">
        <f>INDEX($D:$D,MATCH($L1391,$E:$E,0))</f>
        <v>Monthly</v>
      </c>
      <c r="O1391" s="23" t="str">
        <f>INDEX('Step 2-12'!$W:$W,MATCH('Step 2-12'!$B1391,'Step 2-12'!$R:$R,0))</f>
        <v>Retail</v>
      </c>
      <c r="P1391" s="23" t="str">
        <f>INDEX('Step 2-12'!$Z:$Z,MATCH('Step 2-12'!$B1391,'Step 2-12'!$R:$R,0))</f>
        <v>Content</v>
      </c>
      <c r="AG1391" t="s">
        <v>3183</v>
      </c>
      <c r="AH1391" t="s">
        <v>803</v>
      </c>
      <c r="AI1391" t="s">
        <v>816</v>
      </c>
      <c r="AJ1391" s="1">
        <v>45283</v>
      </c>
      <c r="AK1391" t="s">
        <v>86</v>
      </c>
      <c r="AL1391" t="s">
        <v>18</v>
      </c>
      <c r="AM1391">
        <v>315</v>
      </c>
      <c r="AN1391">
        <v>267.75</v>
      </c>
      <c r="AO1391" s="24" t="str">
        <f>INDEX('Step 2-12'!$Z:$Z,MATCH('Step 2-12'!$AH1391,'Step 2-12'!$R:$R,0))</f>
        <v>Email</v>
      </c>
      <c r="AP1391" s="24" t="str">
        <f>INDEX('Step 2-12'!$V:$V,MATCH('Step 2-12'!$AH1391,'Step 2-12'!$R:$R,0))</f>
        <v>North America</v>
      </c>
      <c r="AQ1391" s="24" t="str">
        <f>INDEX('Step 2-12'!$W:$W,MATCH('Step 2-12'!$AH1391,'Step 2-12'!$R:$R,0))</f>
        <v>Other</v>
      </c>
      <c r="AR1391" s="24" t="str">
        <f>INDEX('Step 2-12'!$X:$X,MATCH('Step 2-12'!$AH1391,'Step 2-12'!$R:$R,0))</f>
        <v>SMBs</v>
      </c>
      <c r="AS1391" s="23" t="str">
        <f>INDEX('Step 2-12'!$AA:$AA,MATCH('Step 2-12'!$AH1391,'Step 2-12'!$R:$R,0))</f>
        <v>Pro</v>
      </c>
      <c r="AT1391" s="23" t="str">
        <f>INDEX('Step 2-12'!$AB:$AB,MATCH('Step 2-12'!$AH1391,'Step 2-12'!$R:$R,0))</f>
        <v>Monthly</v>
      </c>
      <c r="AU1391" s="23" t="str">
        <f>INDEX($J$20:$J$1603,MATCH($AH1391,$B$20:$B$1603,0))</f>
        <v/>
      </c>
    </row>
    <row r="1392" spans="1:47" x14ac:dyDescent="0.25">
      <c r="A1392" t="s">
        <v>1565</v>
      </c>
      <c r="B1392" t="s">
        <v>1561</v>
      </c>
      <c r="C1392" t="s">
        <v>50</v>
      </c>
      <c r="D1392" t="s">
        <v>18</v>
      </c>
      <c r="E1392" s="1">
        <v>44705</v>
      </c>
      <c r="F1392" s="1">
        <v>44735</v>
      </c>
      <c r="G1392" t="s">
        <v>19</v>
      </c>
      <c r="H1392">
        <v>135</v>
      </c>
      <c r="I1392" s="23" t="str">
        <f>IF(AND(E1392&lt;=EOMONTH('Step 1'!$C$7,0),F1392&gt;='Step 1'!$C$7),"Yes","No")</f>
        <v>No</v>
      </c>
      <c r="J1392" s="23" t="str">
        <f>IF(I1392="Yes",IF(COUNTIFS($B$21:$B1392,B1392,$I$21:$I1392,"Yes")=1,"Yes",""),"")</f>
        <v/>
      </c>
      <c r="K1392" s="23" t="str">
        <f>IF(J1392="Yes",IF(COUNTIFS($B:$B,B1392,$F:$F,"&gt;="&amp;'Step 1'!$C$8)&gt;0,"Retained","Churned"),"")</f>
        <v/>
      </c>
      <c r="L1392" s="24">
        <f>_xlfn.MINIFS($E:$E,$B:$B,B1392)</f>
        <v>44581</v>
      </c>
      <c r="M1392" s="24" t="str">
        <f>INDEX($C:$C,MATCH($L1392,$E:$E,0))</f>
        <v>Pro</v>
      </c>
      <c r="N1392" s="24" t="str">
        <f>INDEX($D:$D,MATCH($L1392,$E:$E,0))</f>
        <v>Monthly</v>
      </c>
      <c r="O1392" s="23" t="str">
        <f>INDEX('Step 2-12'!$W:$W,MATCH('Step 2-12'!$B1392,'Step 2-12'!$R:$R,0))</f>
        <v>Retail</v>
      </c>
      <c r="P1392" s="23" t="str">
        <f>INDEX('Step 2-12'!$Z:$Z,MATCH('Step 2-12'!$B1392,'Step 2-12'!$R:$R,0))</f>
        <v>Content</v>
      </c>
      <c r="AG1392" t="s">
        <v>3184</v>
      </c>
      <c r="AH1392" t="s">
        <v>803</v>
      </c>
      <c r="AI1392" t="s">
        <v>817</v>
      </c>
      <c r="AJ1392" s="1">
        <v>45314</v>
      </c>
      <c r="AK1392" t="s">
        <v>86</v>
      </c>
      <c r="AL1392" t="s">
        <v>18</v>
      </c>
      <c r="AM1392">
        <v>315</v>
      </c>
      <c r="AN1392">
        <v>267.75</v>
      </c>
      <c r="AO1392" s="24" t="str">
        <f>INDEX('Step 2-12'!$Z:$Z,MATCH('Step 2-12'!$AH1392,'Step 2-12'!$R:$R,0))</f>
        <v>Email</v>
      </c>
      <c r="AP1392" s="24" t="str">
        <f>INDEX('Step 2-12'!$V:$V,MATCH('Step 2-12'!$AH1392,'Step 2-12'!$R:$R,0))</f>
        <v>North America</v>
      </c>
      <c r="AQ1392" s="24" t="str">
        <f>INDEX('Step 2-12'!$W:$W,MATCH('Step 2-12'!$AH1392,'Step 2-12'!$R:$R,0))</f>
        <v>Other</v>
      </c>
      <c r="AR1392" s="24" t="str">
        <f>INDEX('Step 2-12'!$X:$X,MATCH('Step 2-12'!$AH1392,'Step 2-12'!$R:$R,0))</f>
        <v>SMBs</v>
      </c>
      <c r="AS1392" s="23" t="str">
        <f>INDEX('Step 2-12'!$AA:$AA,MATCH('Step 2-12'!$AH1392,'Step 2-12'!$R:$R,0))</f>
        <v>Pro</v>
      </c>
      <c r="AT1392" s="23" t="str">
        <f>INDEX('Step 2-12'!$AB:$AB,MATCH('Step 2-12'!$AH1392,'Step 2-12'!$R:$R,0))</f>
        <v>Monthly</v>
      </c>
      <c r="AU1392" s="23" t="str">
        <f>INDEX($J$20:$J$1603,MATCH($AH1392,$B$20:$B$1603,0))</f>
        <v/>
      </c>
    </row>
    <row r="1393" spans="1:47" x14ac:dyDescent="0.25">
      <c r="A1393" t="s">
        <v>1566</v>
      </c>
      <c r="B1393" t="s">
        <v>1561</v>
      </c>
      <c r="C1393" t="s">
        <v>50</v>
      </c>
      <c r="D1393" t="s">
        <v>18</v>
      </c>
      <c r="E1393" s="1">
        <v>44736</v>
      </c>
      <c r="F1393" s="1">
        <v>44766</v>
      </c>
      <c r="G1393" t="s">
        <v>19</v>
      </c>
      <c r="H1393">
        <v>135</v>
      </c>
      <c r="I1393" s="23" t="str">
        <f>IF(AND(E1393&lt;=EOMONTH('Step 1'!$C$7,0),F1393&gt;='Step 1'!$C$7),"Yes","No")</f>
        <v>No</v>
      </c>
      <c r="J1393" s="23" t="str">
        <f>IF(I1393="Yes",IF(COUNTIFS($B$21:$B1393,B1393,$I$21:$I1393,"Yes")=1,"Yes",""),"")</f>
        <v/>
      </c>
      <c r="K1393" s="23" t="str">
        <f>IF(J1393="Yes",IF(COUNTIFS($B:$B,B1393,$F:$F,"&gt;="&amp;'Step 1'!$C$8)&gt;0,"Retained","Churned"),"")</f>
        <v/>
      </c>
      <c r="L1393" s="24">
        <f>_xlfn.MINIFS($E:$E,$B:$B,B1393)</f>
        <v>44581</v>
      </c>
      <c r="M1393" s="24" t="str">
        <f>INDEX($C:$C,MATCH($L1393,$E:$E,0))</f>
        <v>Pro</v>
      </c>
      <c r="N1393" s="24" t="str">
        <f>INDEX($D:$D,MATCH($L1393,$E:$E,0))</f>
        <v>Monthly</v>
      </c>
      <c r="O1393" s="23" t="str">
        <f>INDEX('Step 2-12'!$W:$W,MATCH('Step 2-12'!$B1393,'Step 2-12'!$R:$R,0))</f>
        <v>Retail</v>
      </c>
      <c r="P1393" s="23" t="str">
        <f>INDEX('Step 2-12'!$Z:$Z,MATCH('Step 2-12'!$B1393,'Step 2-12'!$R:$R,0))</f>
        <v>Content</v>
      </c>
      <c r="AG1393" t="s">
        <v>3185</v>
      </c>
      <c r="AH1393" t="s">
        <v>803</v>
      </c>
      <c r="AI1393" t="s">
        <v>818</v>
      </c>
      <c r="AJ1393" s="1">
        <v>45345</v>
      </c>
      <c r="AK1393" t="s">
        <v>50</v>
      </c>
      <c r="AL1393" t="s">
        <v>18</v>
      </c>
      <c r="AM1393">
        <v>135</v>
      </c>
      <c r="AN1393">
        <v>110.7</v>
      </c>
      <c r="AO1393" s="24" t="str">
        <f>INDEX('Step 2-12'!$Z:$Z,MATCH('Step 2-12'!$AH1393,'Step 2-12'!$R:$R,0))</f>
        <v>Email</v>
      </c>
      <c r="AP1393" s="24" t="str">
        <f>INDEX('Step 2-12'!$V:$V,MATCH('Step 2-12'!$AH1393,'Step 2-12'!$R:$R,0))</f>
        <v>North America</v>
      </c>
      <c r="AQ1393" s="24" t="str">
        <f>INDEX('Step 2-12'!$W:$W,MATCH('Step 2-12'!$AH1393,'Step 2-12'!$R:$R,0))</f>
        <v>Other</v>
      </c>
      <c r="AR1393" s="24" t="str">
        <f>INDEX('Step 2-12'!$X:$X,MATCH('Step 2-12'!$AH1393,'Step 2-12'!$R:$R,0))</f>
        <v>SMBs</v>
      </c>
      <c r="AS1393" s="23" t="str">
        <f>INDEX('Step 2-12'!$AA:$AA,MATCH('Step 2-12'!$AH1393,'Step 2-12'!$R:$R,0))</f>
        <v>Pro</v>
      </c>
      <c r="AT1393" s="23" t="str">
        <f>INDEX('Step 2-12'!$AB:$AB,MATCH('Step 2-12'!$AH1393,'Step 2-12'!$R:$R,0))</f>
        <v>Monthly</v>
      </c>
      <c r="AU1393" s="23" t="str">
        <f>INDEX($J$20:$J$1603,MATCH($AH1393,$B$20:$B$1603,0))</f>
        <v/>
      </c>
    </row>
    <row r="1394" spans="1:47" x14ac:dyDescent="0.25">
      <c r="A1394" t="s">
        <v>1567</v>
      </c>
      <c r="B1394" t="s">
        <v>1561</v>
      </c>
      <c r="C1394" t="s">
        <v>50</v>
      </c>
      <c r="D1394" t="s">
        <v>18</v>
      </c>
      <c r="E1394" s="1">
        <v>44767</v>
      </c>
      <c r="F1394" s="1">
        <v>44797</v>
      </c>
      <c r="G1394" t="s">
        <v>19</v>
      </c>
      <c r="H1394">
        <v>135</v>
      </c>
      <c r="I1394" s="23" t="str">
        <f>IF(AND(E1394&lt;=EOMONTH('Step 1'!$C$7,0),F1394&gt;='Step 1'!$C$7),"Yes","No")</f>
        <v>No</v>
      </c>
      <c r="J1394" s="23" t="str">
        <f>IF(I1394="Yes",IF(COUNTIFS($B$21:$B1394,B1394,$I$21:$I1394,"Yes")=1,"Yes",""),"")</f>
        <v/>
      </c>
      <c r="K1394" s="23" t="str">
        <f>IF(J1394="Yes",IF(COUNTIFS($B:$B,B1394,$F:$F,"&gt;="&amp;'Step 1'!$C$8)&gt;0,"Retained","Churned"),"")</f>
        <v/>
      </c>
      <c r="L1394" s="24">
        <f>_xlfn.MINIFS($E:$E,$B:$B,B1394)</f>
        <v>44581</v>
      </c>
      <c r="M1394" s="24" t="str">
        <f>INDEX($C:$C,MATCH($L1394,$E:$E,0))</f>
        <v>Pro</v>
      </c>
      <c r="N1394" s="24" t="str">
        <f>INDEX($D:$D,MATCH($L1394,$E:$E,0))</f>
        <v>Monthly</v>
      </c>
      <c r="O1394" s="23" t="str">
        <f>INDEX('Step 2-12'!$W:$W,MATCH('Step 2-12'!$B1394,'Step 2-12'!$R:$R,0))</f>
        <v>Retail</v>
      </c>
      <c r="P1394" s="23" t="str">
        <f>INDEX('Step 2-12'!$Z:$Z,MATCH('Step 2-12'!$B1394,'Step 2-12'!$R:$R,0))</f>
        <v>Content</v>
      </c>
      <c r="AG1394" t="s">
        <v>3186</v>
      </c>
      <c r="AH1394" t="s">
        <v>803</v>
      </c>
      <c r="AI1394" t="s">
        <v>818</v>
      </c>
      <c r="AJ1394" s="1">
        <v>45374</v>
      </c>
      <c r="AK1394" t="s">
        <v>50</v>
      </c>
      <c r="AL1394" t="s">
        <v>18</v>
      </c>
      <c r="AM1394">
        <v>135</v>
      </c>
      <c r="AN1394">
        <v>110.7</v>
      </c>
      <c r="AO1394" s="24" t="str">
        <f>INDEX('Step 2-12'!$Z:$Z,MATCH('Step 2-12'!$AH1394,'Step 2-12'!$R:$R,0))</f>
        <v>Email</v>
      </c>
      <c r="AP1394" s="24" t="str">
        <f>INDEX('Step 2-12'!$V:$V,MATCH('Step 2-12'!$AH1394,'Step 2-12'!$R:$R,0))</f>
        <v>North America</v>
      </c>
      <c r="AQ1394" s="24" t="str">
        <f>INDEX('Step 2-12'!$W:$W,MATCH('Step 2-12'!$AH1394,'Step 2-12'!$R:$R,0))</f>
        <v>Other</v>
      </c>
      <c r="AR1394" s="24" t="str">
        <f>INDEX('Step 2-12'!$X:$X,MATCH('Step 2-12'!$AH1394,'Step 2-12'!$R:$R,0))</f>
        <v>SMBs</v>
      </c>
      <c r="AS1394" s="23" t="str">
        <f>INDEX('Step 2-12'!$AA:$AA,MATCH('Step 2-12'!$AH1394,'Step 2-12'!$R:$R,0))</f>
        <v>Pro</v>
      </c>
      <c r="AT1394" s="23" t="str">
        <f>INDEX('Step 2-12'!$AB:$AB,MATCH('Step 2-12'!$AH1394,'Step 2-12'!$R:$R,0))</f>
        <v>Monthly</v>
      </c>
      <c r="AU1394" s="23" t="str">
        <f>INDEX($J$20:$J$1603,MATCH($AH1394,$B$20:$B$1603,0))</f>
        <v/>
      </c>
    </row>
    <row r="1395" spans="1:47" x14ac:dyDescent="0.25">
      <c r="A1395" t="s">
        <v>1568</v>
      </c>
      <c r="B1395" t="s">
        <v>1561</v>
      </c>
      <c r="C1395" t="s">
        <v>50</v>
      </c>
      <c r="D1395" t="s">
        <v>18</v>
      </c>
      <c r="E1395" s="1">
        <v>44798</v>
      </c>
      <c r="F1395" s="1">
        <v>44828</v>
      </c>
      <c r="G1395" t="s">
        <v>19</v>
      </c>
      <c r="H1395">
        <v>135</v>
      </c>
      <c r="I1395" s="23" t="str">
        <f>IF(AND(E1395&lt;=EOMONTH('Step 1'!$C$7,0),F1395&gt;='Step 1'!$C$7),"Yes","No")</f>
        <v>No</v>
      </c>
      <c r="J1395" s="23" t="str">
        <f>IF(I1395="Yes",IF(COUNTIFS($B$21:$B1395,B1395,$I$21:$I1395,"Yes")=1,"Yes",""),"")</f>
        <v/>
      </c>
      <c r="K1395" s="23" t="str">
        <f>IF(J1395="Yes",IF(COUNTIFS($B:$B,B1395,$F:$F,"&gt;="&amp;'Step 1'!$C$8)&gt;0,"Retained","Churned"),"")</f>
        <v/>
      </c>
      <c r="L1395" s="24">
        <f>_xlfn.MINIFS($E:$E,$B:$B,B1395)</f>
        <v>44581</v>
      </c>
      <c r="M1395" s="24" t="str">
        <f>INDEX($C:$C,MATCH($L1395,$E:$E,0))</f>
        <v>Pro</v>
      </c>
      <c r="N1395" s="24" t="str">
        <f>INDEX($D:$D,MATCH($L1395,$E:$E,0))</f>
        <v>Monthly</v>
      </c>
      <c r="O1395" s="23" t="str">
        <f>INDEX('Step 2-12'!$W:$W,MATCH('Step 2-12'!$B1395,'Step 2-12'!$R:$R,0))</f>
        <v>Retail</v>
      </c>
      <c r="P1395" s="23" t="str">
        <f>INDEX('Step 2-12'!$Z:$Z,MATCH('Step 2-12'!$B1395,'Step 2-12'!$R:$R,0))</f>
        <v>Content</v>
      </c>
      <c r="AG1395" t="s">
        <v>3187</v>
      </c>
      <c r="AH1395" t="s">
        <v>803</v>
      </c>
      <c r="AI1395" t="s">
        <v>819</v>
      </c>
      <c r="AJ1395" s="1">
        <v>45376</v>
      </c>
      <c r="AK1395" t="s">
        <v>50</v>
      </c>
      <c r="AL1395" t="s">
        <v>18</v>
      </c>
      <c r="AM1395">
        <v>135</v>
      </c>
      <c r="AN1395">
        <v>110.7</v>
      </c>
      <c r="AO1395" s="24" t="str">
        <f>INDEX('Step 2-12'!$Z:$Z,MATCH('Step 2-12'!$AH1395,'Step 2-12'!$R:$R,0))</f>
        <v>Email</v>
      </c>
      <c r="AP1395" s="24" t="str">
        <f>INDEX('Step 2-12'!$V:$V,MATCH('Step 2-12'!$AH1395,'Step 2-12'!$R:$R,0))</f>
        <v>North America</v>
      </c>
      <c r="AQ1395" s="24" t="str">
        <f>INDEX('Step 2-12'!$W:$W,MATCH('Step 2-12'!$AH1395,'Step 2-12'!$R:$R,0))</f>
        <v>Other</v>
      </c>
      <c r="AR1395" s="24" t="str">
        <f>INDEX('Step 2-12'!$X:$X,MATCH('Step 2-12'!$AH1395,'Step 2-12'!$R:$R,0))</f>
        <v>SMBs</v>
      </c>
      <c r="AS1395" s="23" t="str">
        <f>INDEX('Step 2-12'!$AA:$AA,MATCH('Step 2-12'!$AH1395,'Step 2-12'!$R:$R,0))</f>
        <v>Pro</v>
      </c>
      <c r="AT1395" s="23" t="str">
        <f>INDEX('Step 2-12'!$AB:$AB,MATCH('Step 2-12'!$AH1395,'Step 2-12'!$R:$R,0))</f>
        <v>Monthly</v>
      </c>
      <c r="AU1395" s="23" t="str">
        <f>INDEX($J$20:$J$1603,MATCH($AH1395,$B$20:$B$1603,0))</f>
        <v/>
      </c>
    </row>
    <row r="1396" spans="1:47" x14ac:dyDescent="0.25">
      <c r="A1396" t="s">
        <v>1569</v>
      </c>
      <c r="B1396" t="s">
        <v>1561</v>
      </c>
      <c r="C1396" t="s">
        <v>50</v>
      </c>
      <c r="D1396" t="s">
        <v>18</v>
      </c>
      <c r="E1396" s="1">
        <v>44829</v>
      </c>
      <c r="F1396" s="1">
        <v>44859</v>
      </c>
      <c r="G1396" t="s">
        <v>19</v>
      </c>
      <c r="H1396">
        <v>135</v>
      </c>
      <c r="I1396" s="23" t="str">
        <f>IF(AND(E1396&lt;=EOMONTH('Step 1'!$C$7,0),F1396&gt;='Step 1'!$C$7),"Yes","No")</f>
        <v>No</v>
      </c>
      <c r="J1396" s="23" t="str">
        <f>IF(I1396="Yes",IF(COUNTIFS($B$21:$B1396,B1396,$I$21:$I1396,"Yes")=1,"Yes",""),"")</f>
        <v/>
      </c>
      <c r="K1396" s="23" t="str">
        <f>IF(J1396="Yes",IF(COUNTIFS($B:$B,B1396,$F:$F,"&gt;="&amp;'Step 1'!$C$8)&gt;0,"Retained","Churned"),"")</f>
        <v/>
      </c>
      <c r="L1396" s="24">
        <f>_xlfn.MINIFS($E:$E,$B:$B,B1396)</f>
        <v>44581</v>
      </c>
      <c r="M1396" s="24" t="str">
        <f>INDEX($C:$C,MATCH($L1396,$E:$E,0))</f>
        <v>Pro</v>
      </c>
      <c r="N1396" s="24" t="str">
        <f>INDEX($D:$D,MATCH($L1396,$E:$E,0))</f>
        <v>Monthly</v>
      </c>
      <c r="O1396" s="23" t="str">
        <f>INDEX('Step 2-12'!$W:$W,MATCH('Step 2-12'!$B1396,'Step 2-12'!$R:$R,0))</f>
        <v>Retail</v>
      </c>
      <c r="P1396" s="23" t="str">
        <f>INDEX('Step 2-12'!$Z:$Z,MATCH('Step 2-12'!$B1396,'Step 2-12'!$R:$R,0))</f>
        <v>Content</v>
      </c>
      <c r="AG1396" t="s">
        <v>3188</v>
      </c>
      <c r="AH1396" t="s">
        <v>803</v>
      </c>
      <c r="AI1396" t="s">
        <v>820</v>
      </c>
      <c r="AJ1396" s="1">
        <v>45407</v>
      </c>
      <c r="AK1396" t="s">
        <v>50</v>
      </c>
      <c r="AL1396" t="s">
        <v>18</v>
      </c>
      <c r="AM1396">
        <v>135</v>
      </c>
      <c r="AN1396">
        <v>110.7</v>
      </c>
      <c r="AO1396" s="24" t="str">
        <f>INDEX('Step 2-12'!$Z:$Z,MATCH('Step 2-12'!$AH1396,'Step 2-12'!$R:$R,0))</f>
        <v>Email</v>
      </c>
      <c r="AP1396" s="24" t="str">
        <f>INDEX('Step 2-12'!$V:$V,MATCH('Step 2-12'!$AH1396,'Step 2-12'!$R:$R,0))</f>
        <v>North America</v>
      </c>
      <c r="AQ1396" s="24" t="str">
        <f>INDEX('Step 2-12'!$W:$W,MATCH('Step 2-12'!$AH1396,'Step 2-12'!$R:$R,0))</f>
        <v>Other</v>
      </c>
      <c r="AR1396" s="24" t="str">
        <f>INDEX('Step 2-12'!$X:$X,MATCH('Step 2-12'!$AH1396,'Step 2-12'!$R:$R,0))</f>
        <v>SMBs</v>
      </c>
      <c r="AS1396" s="23" t="str">
        <f>INDEX('Step 2-12'!$AA:$AA,MATCH('Step 2-12'!$AH1396,'Step 2-12'!$R:$R,0))</f>
        <v>Pro</v>
      </c>
      <c r="AT1396" s="23" t="str">
        <f>INDEX('Step 2-12'!$AB:$AB,MATCH('Step 2-12'!$AH1396,'Step 2-12'!$R:$R,0))</f>
        <v>Monthly</v>
      </c>
      <c r="AU1396" s="23" t="str">
        <f>INDEX($J$20:$J$1603,MATCH($AH1396,$B$20:$B$1603,0))</f>
        <v/>
      </c>
    </row>
    <row r="1397" spans="1:47" x14ac:dyDescent="0.25">
      <c r="A1397" t="s">
        <v>1570</v>
      </c>
      <c r="B1397" t="s">
        <v>1561</v>
      </c>
      <c r="C1397" t="s">
        <v>50</v>
      </c>
      <c r="D1397" t="s">
        <v>18</v>
      </c>
      <c r="E1397" s="1">
        <v>44860</v>
      </c>
      <c r="F1397" s="1">
        <v>44890</v>
      </c>
      <c r="G1397" t="s">
        <v>19</v>
      </c>
      <c r="H1397">
        <v>135</v>
      </c>
      <c r="I1397" s="23" t="str">
        <f>IF(AND(E1397&lt;=EOMONTH('Step 1'!$C$7,0),F1397&gt;='Step 1'!$C$7),"Yes","No")</f>
        <v>No</v>
      </c>
      <c r="J1397" s="23" t="str">
        <f>IF(I1397="Yes",IF(COUNTIFS($B$21:$B1397,B1397,$I$21:$I1397,"Yes")=1,"Yes",""),"")</f>
        <v/>
      </c>
      <c r="K1397" s="23" t="str">
        <f>IF(J1397="Yes",IF(COUNTIFS($B:$B,B1397,$F:$F,"&gt;="&amp;'Step 1'!$C$8)&gt;0,"Retained","Churned"),"")</f>
        <v/>
      </c>
      <c r="L1397" s="24">
        <f>_xlfn.MINIFS($E:$E,$B:$B,B1397)</f>
        <v>44581</v>
      </c>
      <c r="M1397" s="24" t="str">
        <f>INDEX($C:$C,MATCH($L1397,$E:$E,0))</f>
        <v>Pro</v>
      </c>
      <c r="N1397" s="24" t="str">
        <f>INDEX($D:$D,MATCH($L1397,$E:$E,0))</f>
        <v>Monthly</v>
      </c>
      <c r="O1397" s="23" t="str">
        <f>INDEX('Step 2-12'!$W:$W,MATCH('Step 2-12'!$B1397,'Step 2-12'!$R:$R,0))</f>
        <v>Retail</v>
      </c>
      <c r="P1397" s="23" t="str">
        <f>INDEX('Step 2-12'!$Z:$Z,MATCH('Step 2-12'!$B1397,'Step 2-12'!$R:$R,0))</f>
        <v>Content</v>
      </c>
      <c r="AG1397" t="s">
        <v>3189</v>
      </c>
      <c r="AH1397" t="s">
        <v>803</v>
      </c>
      <c r="AI1397" t="s">
        <v>820</v>
      </c>
      <c r="AJ1397" s="1">
        <v>45437</v>
      </c>
      <c r="AK1397" t="s">
        <v>50</v>
      </c>
      <c r="AL1397" t="s">
        <v>18</v>
      </c>
      <c r="AM1397">
        <v>135</v>
      </c>
      <c r="AN1397">
        <v>110.7</v>
      </c>
      <c r="AO1397" s="24" t="str">
        <f>INDEX('Step 2-12'!$Z:$Z,MATCH('Step 2-12'!$AH1397,'Step 2-12'!$R:$R,0))</f>
        <v>Email</v>
      </c>
      <c r="AP1397" s="24" t="str">
        <f>INDEX('Step 2-12'!$V:$V,MATCH('Step 2-12'!$AH1397,'Step 2-12'!$R:$R,0))</f>
        <v>North America</v>
      </c>
      <c r="AQ1397" s="24" t="str">
        <f>INDEX('Step 2-12'!$W:$W,MATCH('Step 2-12'!$AH1397,'Step 2-12'!$R:$R,0))</f>
        <v>Other</v>
      </c>
      <c r="AR1397" s="24" t="str">
        <f>INDEX('Step 2-12'!$X:$X,MATCH('Step 2-12'!$AH1397,'Step 2-12'!$R:$R,0))</f>
        <v>SMBs</v>
      </c>
      <c r="AS1397" s="23" t="str">
        <f>INDEX('Step 2-12'!$AA:$AA,MATCH('Step 2-12'!$AH1397,'Step 2-12'!$R:$R,0))</f>
        <v>Pro</v>
      </c>
      <c r="AT1397" s="23" t="str">
        <f>INDEX('Step 2-12'!$AB:$AB,MATCH('Step 2-12'!$AH1397,'Step 2-12'!$R:$R,0))</f>
        <v>Monthly</v>
      </c>
      <c r="AU1397" s="23" t="str">
        <f>INDEX($J$20:$J$1603,MATCH($AH1397,$B$20:$B$1603,0))</f>
        <v/>
      </c>
    </row>
    <row r="1398" spans="1:47" x14ac:dyDescent="0.25">
      <c r="A1398" t="s">
        <v>1571</v>
      </c>
      <c r="B1398" t="s">
        <v>1561</v>
      </c>
      <c r="C1398" t="s">
        <v>50</v>
      </c>
      <c r="D1398" t="s">
        <v>18</v>
      </c>
      <c r="E1398" s="1">
        <v>44891</v>
      </c>
      <c r="F1398" s="1">
        <v>44921</v>
      </c>
      <c r="G1398" t="s">
        <v>19</v>
      </c>
      <c r="H1398">
        <v>135</v>
      </c>
      <c r="I1398" s="23" t="str">
        <f>IF(AND(E1398&lt;=EOMONTH('Step 1'!$C$7,0),F1398&gt;='Step 1'!$C$7),"Yes","No")</f>
        <v>No</v>
      </c>
      <c r="J1398" s="23" t="str">
        <f>IF(I1398="Yes",IF(COUNTIFS($B$21:$B1398,B1398,$I$21:$I1398,"Yes")=1,"Yes",""),"")</f>
        <v/>
      </c>
      <c r="K1398" s="23" t="str">
        <f>IF(J1398="Yes",IF(COUNTIFS($B:$B,B1398,$F:$F,"&gt;="&amp;'Step 1'!$C$8)&gt;0,"Retained","Churned"),"")</f>
        <v/>
      </c>
      <c r="L1398" s="24">
        <f>_xlfn.MINIFS($E:$E,$B:$B,B1398)</f>
        <v>44581</v>
      </c>
      <c r="M1398" s="24" t="str">
        <f>INDEX($C:$C,MATCH($L1398,$E:$E,0))</f>
        <v>Pro</v>
      </c>
      <c r="N1398" s="24" t="str">
        <f>INDEX($D:$D,MATCH($L1398,$E:$E,0))</f>
        <v>Monthly</v>
      </c>
      <c r="O1398" s="23" t="str">
        <f>INDEX('Step 2-12'!$W:$W,MATCH('Step 2-12'!$B1398,'Step 2-12'!$R:$R,0))</f>
        <v>Retail</v>
      </c>
      <c r="P1398" s="23" t="str">
        <f>INDEX('Step 2-12'!$Z:$Z,MATCH('Step 2-12'!$B1398,'Step 2-12'!$R:$R,0))</f>
        <v>Content</v>
      </c>
      <c r="AG1398" t="s">
        <v>3190</v>
      </c>
      <c r="AH1398" t="s">
        <v>803</v>
      </c>
      <c r="AI1398" t="s">
        <v>821</v>
      </c>
      <c r="AJ1398" s="1">
        <v>45438</v>
      </c>
      <c r="AK1398" t="s">
        <v>50</v>
      </c>
      <c r="AL1398" t="s">
        <v>18</v>
      </c>
      <c r="AM1398">
        <v>135</v>
      </c>
      <c r="AN1398">
        <v>110.7</v>
      </c>
      <c r="AO1398" s="24" t="str">
        <f>INDEX('Step 2-12'!$Z:$Z,MATCH('Step 2-12'!$AH1398,'Step 2-12'!$R:$R,0))</f>
        <v>Email</v>
      </c>
      <c r="AP1398" s="24" t="str">
        <f>INDEX('Step 2-12'!$V:$V,MATCH('Step 2-12'!$AH1398,'Step 2-12'!$R:$R,0))</f>
        <v>North America</v>
      </c>
      <c r="AQ1398" s="24" t="str">
        <f>INDEX('Step 2-12'!$W:$W,MATCH('Step 2-12'!$AH1398,'Step 2-12'!$R:$R,0))</f>
        <v>Other</v>
      </c>
      <c r="AR1398" s="24" t="str">
        <f>INDEX('Step 2-12'!$X:$X,MATCH('Step 2-12'!$AH1398,'Step 2-12'!$R:$R,0))</f>
        <v>SMBs</v>
      </c>
      <c r="AS1398" s="23" t="str">
        <f>INDEX('Step 2-12'!$AA:$AA,MATCH('Step 2-12'!$AH1398,'Step 2-12'!$R:$R,0))</f>
        <v>Pro</v>
      </c>
      <c r="AT1398" s="23" t="str">
        <f>INDEX('Step 2-12'!$AB:$AB,MATCH('Step 2-12'!$AH1398,'Step 2-12'!$R:$R,0))</f>
        <v>Monthly</v>
      </c>
      <c r="AU1398" s="23" t="str">
        <f>INDEX($J$20:$J$1603,MATCH($AH1398,$B$20:$B$1603,0))</f>
        <v/>
      </c>
    </row>
    <row r="1399" spans="1:47" x14ac:dyDescent="0.25">
      <c r="A1399" t="s">
        <v>1572</v>
      </c>
      <c r="B1399" t="s">
        <v>1561</v>
      </c>
      <c r="C1399" t="s">
        <v>50</v>
      </c>
      <c r="D1399" t="s">
        <v>18</v>
      </c>
      <c r="E1399" s="1">
        <v>44922</v>
      </c>
      <c r="F1399" s="1">
        <v>44930</v>
      </c>
      <c r="G1399" t="s">
        <v>47</v>
      </c>
      <c r="H1399">
        <v>135</v>
      </c>
      <c r="I1399" s="23" t="str">
        <f>IF(AND(E1399&lt;=EOMONTH('Step 1'!$C$7,0),F1399&gt;='Step 1'!$C$7),"Yes","No")</f>
        <v>Yes</v>
      </c>
      <c r="J1399" s="23" t="str">
        <f>IF(I1399="Yes",IF(COUNTIFS($B$21:$B1399,B1399,$I$21:$I1399,"Yes")=1,"Yes",""),"")</f>
        <v>Yes</v>
      </c>
      <c r="K1399" s="23" t="str">
        <f>IF(J1399="Yes",IF(COUNTIFS($B:$B,B1399,$F:$F,"&gt;="&amp;'Step 1'!$C$8)&gt;0,"Retained","Churned"),"")</f>
        <v>Churned</v>
      </c>
      <c r="L1399" s="24">
        <f>_xlfn.MINIFS($E:$E,$B:$B,B1399)</f>
        <v>44581</v>
      </c>
      <c r="M1399" s="24" t="str">
        <f>INDEX($C:$C,MATCH($L1399,$E:$E,0))</f>
        <v>Pro</v>
      </c>
      <c r="N1399" s="24" t="str">
        <f>INDEX($D:$D,MATCH($L1399,$E:$E,0))</f>
        <v>Monthly</v>
      </c>
      <c r="O1399" s="23" t="str">
        <f>INDEX('Step 2-12'!$W:$W,MATCH('Step 2-12'!$B1399,'Step 2-12'!$R:$R,0))</f>
        <v>Retail</v>
      </c>
      <c r="P1399" s="23" t="str">
        <f>INDEX('Step 2-12'!$Z:$Z,MATCH('Step 2-12'!$B1399,'Step 2-12'!$R:$R,0))</f>
        <v>Content</v>
      </c>
      <c r="AG1399" t="s">
        <v>3191</v>
      </c>
      <c r="AH1399" t="s">
        <v>803</v>
      </c>
      <c r="AI1399" t="s">
        <v>822</v>
      </c>
      <c r="AJ1399" s="1">
        <v>45469</v>
      </c>
      <c r="AK1399" t="s">
        <v>50</v>
      </c>
      <c r="AL1399" t="s">
        <v>18</v>
      </c>
      <c r="AM1399">
        <v>135</v>
      </c>
      <c r="AN1399">
        <v>110.7</v>
      </c>
      <c r="AO1399" s="24" t="str">
        <f>INDEX('Step 2-12'!$Z:$Z,MATCH('Step 2-12'!$AH1399,'Step 2-12'!$R:$R,0))</f>
        <v>Email</v>
      </c>
      <c r="AP1399" s="24" t="str">
        <f>INDEX('Step 2-12'!$V:$V,MATCH('Step 2-12'!$AH1399,'Step 2-12'!$R:$R,0))</f>
        <v>North America</v>
      </c>
      <c r="AQ1399" s="24" t="str">
        <f>INDEX('Step 2-12'!$W:$W,MATCH('Step 2-12'!$AH1399,'Step 2-12'!$R:$R,0))</f>
        <v>Other</v>
      </c>
      <c r="AR1399" s="24" t="str">
        <f>INDEX('Step 2-12'!$X:$X,MATCH('Step 2-12'!$AH1399,'Step 2-12'!$R:$R,0))</f>
        <v>SMBs</v>
      </c>
      <c r="AS1399" s="23" t="str">
        <f>INDEX('Step 2-12'!$AA:$AA,MATCH('Step 2-12'!$AH1399,'Step 2-12'!$R:$R,0))</f>
        <v>Pro</v>
      </c>
      <c r="AT1399" s="23" t="str">
        <f>INDEX('Step 2-12'!$AB:$AB,MATCH('Step 2-12'!$AH1399,'Step 2-12'!$R:$R,0))</f>
        <v>Monthly</v>
      </c>
      <c r="AU1399" s="23" t="str">
        <f>INDEX($J$20:$J$1603,MATCH($AH1399,$B$20:$B$1603,0))</f>
        <v/>
      </c>
    </row>
    <row r="1400" spans="1:47" x14ac:dyDescent="0.25">
      <c r="A1400" t="s">
        <v>1573</v>
      </c>
      <c r="B1400" t="s">
        <v>1574</v>
      </c>
      <c r="C1400" t="s">
        <v>17</v>
      </c>
      <c r="D1400" t="s">
        <v>18</v>
      </c>
      <c r="E1400" s="1">
        <v>44647</v>
      </c>
      <c r="F1400" s="1">
        <v>44677</v>
      </c>
      <c r="G1400" t="s">
        <v>19</v>
      </c>
      <c r="H1400">
        <v>75</v>
      </c>
      <c r="I1400" s="23" t="str">
        <f>IF(AND(E1400&lt;=EOMONTH('Step 1'!$C$7,0),F1400&gt;='Step 1'!$C$7),"Yes","No")</f>
        <v>No</v>
      </c>
      <c r="J1400" s="23" t="str">
        <f>IF(I1400="Yes",IF(COUNTIFS($B$21:$B1400,B1400,$I$21:$I1400,"Yes")=1,"Yes",""),"")</f>
        <v/>
      </c>
      <c r="K1400" s="23" t="str">
        <f>IF(J1400="Yes",IF(COUNTIFS($B:$B,B1400,$F:$F,"&gt;="&amp;'Step 1'!$C$8)&gt;0,"Retained","Churned"),"")</f>
        <v/>
      </c>
      <c r="L1400" s="24">
        <f>_xlfn.MINIFS($E:$E,$B:$B,B1400)</f>
        <v>44647</v>
      </c>
      <c r="M1400" s="24" t="str">
        <f>INDEX($C:$C,MATCH($L1400,$E:$E,0))</f>
        <v>Basic</v>
      </c>
      <c r="N1400" s="24" t="str">
        <f>INDEX($D:$D,MATCH($L1400,$E:$E,0))</f>
        <v>Monthly</v>
      </c>
      <c r="O1400" s="23" t="str">
        <f>INDEX('Step 2-12'!$W:$W,MATCH('Step 2-12'!$B1400,'Step 2-12'!$R:$R,0))</f>
        <v>Other</v>
      </c>
      <c r="P1400" s="23" t="str">
        <f>INDEX('Step 2-12'!$Z:$Z,MATCH('Step 2-12'!$B1400,'Step 2-12'!$R:$R,0))</f>
        <v>Email</v>
      </c>
      <c r="AG1400" t="s">
        <v>3192</v>
      </c>
      <c r="AH1400" t="s">
        <v>803</v>
      </c>
      <c r="AI1400" t="s">
        <v>822</v>
      </c>
      <c r="AJ1400" s="1">
        <v>45499</v>
      </c>
      <c r="AK1400" t="s">
        <v>50</v>
      </c>
      <c r="AL1400" t="s">
        <v>18</v>
      </c>
      <c r="AM1400">
        <v>135</v>
      </c>
      <c r="AN1400">
        <v>110.7</v>
      </c>
      <c r="AO1400" s="24" t="str">
        <f>INDEX('Step 2-12'!$Z:$Z,MATCH('Step 2-12'!$AH1400,'Step 2-12'!$R:$R,0))</f>
        <v>Email</v>
      </c>
      <c r="AP1400" s="24" t="str">
        <f>INDEX('Step 2-12'!$V:$V,MATCH('Step 2-12'!$AH1400,'Step 2-12'!$R:$R,0))</f>
        <v>North America</v>
      </c>
      <c r="AQ1400" s="24" t="str">
        <f>INDEX('Step 2-12'!$W:$W,MATCH('Step 2-12'!$AH1400,'Step 2-12'!$R:$R,0))</f>
        <v>Other</v>
      </c>
      <c r="AR1400" s="24" t="str">
        <f>INDEX('Step 2-12'!$X:$X,MATCH('Step 2-12'!$AH1400,'Step 2-12'!$R:$R,0))</f>
        <v>SMBs</v>
      </c>
      <c r="AS1400" s="23" t="str">
        <f>INDEX('Step 2-12'!$AA:$AA,MATCH('Step 2-12'!$AH1400,'Step 2-12'!$R:$R,0))</f>
        <v>Pro</v>
      </c>
      <c r="AT1400" s="23" t="str">
        <f>INDEX('Step 2-12'!$AB:$AB,MATCH('Step 2-12'!$AH1400,'Step 2-12'!$R:$R,0))</f>
        <v>Monthly</v>
      </c>
      <c r="AU1400" s="23" t="str">
        <f>INDEX($J$20:$J$1603,MATCH($AH1400,$B$20:$B$1603,0))</f>
        <v/>
      </c>
    </row>
    <row r="1401" spans="1:47" x14ac:dyDescent="0.25">
      <c r="A1401" t="s">
        <v>1575</v>
      </c>
      <c r="B1401" t="s">
        <v>1574</v>
      </c>
      <c r="C1401" t="s">
        <v>17</v>
      </c>
      <c r="D1401" t="s">
        <v>18</v>
      </c>
      <c r="E1401" s="1">
        <v>44678</v>
      </c>
      <c r="F1401" s="1">
        <v>44708</v>
      </c>
      <c r="G1401" t="s">
        <v>19</v>
      </c>
      <c r="H1401">
        <v>75</v>
      </c>
      <c r="I1401" s="23" t="str">
        <f>IF(AND(E1401&lt;=EOMONTH('Step 1'!$C$7,0),F1401&gt;='Step 1'!$C$7),"Yes","No")</f>
        <v>No</v>
      </c>
      <c r="J1401" s="23" t="str">
        <f>IF(I1401="Yes",IF(COUNTIFS($B$21:$B1401,B1401,$I$21:$I1401,"Yes")=1,"Yes",""),"")</f>
        <v/>
      </c>
      <c r="K1401" s="23" t="str">
        <f>IF(J1401="Yes",IF(COUNTIFS($B:$B,B1401,$F:$F,"&gt;="&amp;'Step 1'!$C$8)&gt;0,"Retained","Churned"),"")</f>
        <v/>
      </c>
      <c r="L1401" s="24">
        <f>_xlfn.MINIFS($E:$E,$B:$B,B1401)</f>
        <v>44647</v>
      </c>
      <c r="M1401" s="24" t="str">
        <f>INDEX($C:$C,MATCH($L1401,$E:$E,0))</f>
        <v>Basic</v>
      </c>
      <c r="N1401" s="24" t="str">
        <f>INDEX($D:$D,MATCH($L1401,$E:$E,0))</f>
        <v>Monthly</v>
      </c>
      <c r="O1401" s="23" t="str">
        <f>INDEX('Step 2-12'!$W:$W,MATCH('Step 2-12'!$B1401,'Step 2-12'!$R:$R,0))</f>
        <v>Other</v>
      </c>
      <c r="P1401" s="23" t="str">
        <f>INDEX('Step 2-12'!$Z:$Z,MATCH('Step 2-12'!$B1401,'Step 2-12'!$R:$R,0))</f>
        <v>Email</v>
      </c>
      <c r="AG1401" t="s">
        <v>3193</v>
      </c>
      <c r="AH1401" t="s">
        <v>803</v>
      </c>
      <c r="AI1401" t="s">
        <v>823</v>
      </c>
      <c r="AJ1401" s="1">
        <v>45500</v>
      </c>
      <c r="AK1401" t="s">
        <v>86</v>
      </c>
      <c r="AL1401" t="s">
        <v>18</v>
      </c>
      <c r="AM1401">
        <v>315</v>
      </c>
      <c r="AN1401">
        <v>267.75</v>
      </c>
      <c r="AO1401" s="24" t="str">
        <f>INDEX('Step 2-12'!$Z:$Z,MATCH('Step 2-12'!$AH1401,'Step 2-12'!$R:$R,0))</f>
        <v>Email</v>
      </c>
      <c r="AP1401" s="24" t="str">
        <f>INDEX('Step 2-12'!$V:$V,MATCH('Step 2-12'!$AH1401,'Step 2-12'!$R:$R,0))</f>
        <v>North America</v>
      </c>
      <c r="AQ1401" s="24" t="str">
        <f>INDEX('Step 2-12'!$W:$W,MATCH('Step 2-12'!$AH1401,'Step 2-12'!$R:$R,0))</f>
        <v>Other</v>
      </c>
      <c r="AR1401" s="24" t="str">
        <f>INDEX('Step 2-12'!$X:$X,MATCH('Step 2-12'!$AH1401,'Step 2-12'!$R:$R,0))</f>
        <v>SMBs</v>
      </c>
      <c r="AS1401" s="23" t="str">
        <f>INDEX('Step 2-12'!$AA:$AA,MATCH('Step 2-12'!$AH1401,'Step 2-12'!$R:$R,0))</f>
        <v>Pro</v>
      </c>
      <c r="AT1401" s="23" t="str">
        <f>INDEX('Step 2-12'!$AB:$AB,MATCH('Step 2-12'!$AH1401,'Step 2-12'!$R:$R,0))</f>
        <v>Monthly</v>
      </c>
      <c r="AU1401" s="23" t="str">
        <f>INDEX($J$20:$J$1603,MATCH($AH1401,$B$20:$B$1603,0))</f>
        <v/>
      </c>
    </row>
    <row r="1402" spans="1:47" x14ac:dyDescent="0.25">
      <c r="A1402" t="s">
        <v>1576</v>
      </c>
      <c r="B1402" t="s">
        <v>1574</v>
      </c>
      <c r="C1402" t="s">
        <v>17</v>
      </c>
      <c r="D1402" t="s">
        <v>18</v>
      </c>
      <c r="E1402" s="1">
        <v>44709</v>
      </c>
      <c r="F1402" s="1">
        <v>44739</v>
      </c>
      <c r="G1402" t="s">
        <v>19</v>
      </c>
      <c r="H1402">
        <v>75</v>
      </c>
      <c r="I1402" s="23" t="str">
        <f>IF(AND(E1402&lt;=EOMONTH('Step 1'!$C$7,0),F1402&gt;='Step 1'!$C$7),"Yes","No")</f>
        <v>No</v>
      </c>
      <c r="J1402" s="23" t="str">
        <f>IF(I1402="Yes",IF(COUNTIFS($B$21:$B1402,B1402,$I$21:$I1402,"Yes")=1,"Yes",""),"")</f>
        <v/>
      </c>
      <c r="K1402" s="23" t="str">
        <f>IF(J1402="Yes",IF(COUNTIFS($B:$B,B1402,$F:$F,"&gt;="&amp;'Step 1'!$C$8)&gt;0,"Retained","Churned"),"")</f>
        <v/>
      </c>
      <c r="L1402" s="24">
        <f>_xlfn.MINIFS($E:$E,$B:$B,B1402)</f>
        <v>44647</v>
      </c>
      <c r="M1402" s="24" t="str">
        <f>INDEX($C:$C,MATCH($L1402,$E:$E,0))</f>
        <v>Basic</v>
      </c>
      <c r="N1402" s="24" t="str">
        <f>INDEX($D:$D,MATCH($L1402,$E:$E,0))</f>
        <v>Monthly</v>
      </c>
      <c r="O1402" s="23" t="str">
        <f>INDEX('Step 2-12'!$W:$W,MATCH('Step 2-12'!$B1402,'Step 2-12'!$R:$R,0))</f>
        <v>Other</v>
      </c>
      <c r="P1402" s="23" t="str">
        <f>INDEX('Step 2-12'!$Z:$Z,MATCH('Step 2-12'!$B1402,'Step 2-12'!$R:$R,0))</f>
        <v>Email</v>
      </c>
      <c r="AG1402" t="s">
        <v>3194</v>
      </c>
      <c r="AH1402" t="s">
        <v>803</v>
      </c>
      <c r="AI1402" t="s">
        <v>824</v>
      </c>
      <c r="AJ1402" s="1">
        <v>45531</v>
      </c>
      <c r="AK1402" t="s">
        <v>50</v>
      </c>
      <c r="AL1402" t="s">
        <v>18</v>
      </c>
      <c r="AM1402">
        <v>135</v>
      </c>
      <c r="AN1402">
        <v>110.7</v>
      </c>
      <c r="AO1402" s="24" t="str">
        <f>INDEX('Step 2-12'!$Z:$Z,MATCH('Step 2-12'!$AH1402,'Step 2-12'!$R:$R,0))</f>
        <v>Email</v>
      </c>
      <c r="AP1402" s="24" t="str">
        <f>INDEX('Step 2-12'!$V:$V,MATCH('Step 2-12'!$AH1402,'Step 2-12'!$R:$R,0))</f>
        <v>North America</v>
      </c>
      <c r="AQ1402" s="24" t="str">
        <f>INDEX('Step 2-12'!$W:$W,MATCH('Step 2-12'!$AH1402,'Step 2-12'!$R:$R,0))</f>
        <v>Other</v>
      </c>
      <c r="AR1402" s="24" t="str">
        <f>INDEX('Step 2-12'!$X:$X,MATCH('Step 2-12'!$AH1402,'Step 2-12'!$R:$R,0))</f>
        <v>SMBs</v>
      </c>
      <c r="AS1402" s="23" t="str">
        <f>INDEX('Step 2-12'!$AA:$AA,MATCH('Step 2-12'!$AH1402,'Step 2-12'!$R:$R,0))</f>
        <v>Pro</v>
      </c>
      <c r="AT1402" s="23" t="str">
        <f>INDEX('Step 2-12'!$AB:$AB,MATCH('Step 2-12'!$AH1402,'Step 2-12'!$R:$R,0))</f>
        <v>Monthly</v>
      </c>
      <c r="AU1402" s="23" t="str">
        <f>INDEX($J$20:$J$1603,MATCH($AH1402,$B$20:$B$1603,0))</f>
        <v/>
      </c>
    </row>
    <row r="1403" spans="1:47" x14ac:dyDescent="0.25">
      <c r="A1403" t="s">
        <v>1577</v>
      </c>
      <c r="B1403" t="s">
        <v>1574</v>
      </c>
      <c r="C1403" t="s">
        <v>17</v>
      </c>
      <c r="D1403" t="s">
        <v>18</v>
      </c>
      <c r="E1403" s="1">
        <v>44740</v>
      </c>
      <c r="F1403" s="1">
        <v>44770</v>
      </c>
      <c r="G1403" t="s">
        <v>73</v>
      </c>
      <c r="H1403">
        <v>75</v>
      </c>
      <c r="I1403" s="23" t="str">
        <f>IF(AND(E1403&lt;=EOMONTH('Step 1'!$C$7,0),F1403&gt;='Step 1'!$C$7),"Yes","No")</f>
        <v>No</v>
      </c>
      <c r="J1403" s="23" t="str">
        <f>IF(I1403="Yes",IF(COUNTIFS($B$21:$B1403,B1403,$I$21:$I1403,"Yes")=1,"Yes",""),"")</f>
        <v/>
      </c>
      <c r="K1403" s="23" t="str">
        <f>IF(J1403="Yes",IF(COUNTIFS($B:$B,B1403,$F:$F,"&gt;="&amp;'Step 1'!$C$8)&gt;0,"Retained","Churned"),"")</f>
        <v/>
      </c>
      <c r="L1403" s="24">
        <f>_xlfn.MINIFS($E:$E,$B:$B,B1403)</f>
        <v>44647</v>
      </c>
      <c r="M1403" s="24" t="str">
        <f>INDEX($C:$C,MATCH($L1403,$E:$E,0))</f>
        <v>Basic</v>
      </c>
      <c r="N1403" s="24" t="str">
        <f>INDEX($D:$D,MATCH($L1403,$E:$E,0))</f>
        <v>Monthly</v>
      </c>
      <c r="O1403" s="23" t="str">
        <f>INDEX('Step 2-12'!$W:$W,MATCH('Step 2-12'!$B1403,'Step 2-12'!$R:$R,0))</f>
        <v>Other</v>
      </c>
      <c r="P1403" s="23" t="str">
        <f>INDEX('Step 2-12'!$Z:$Z,MATCH('Step 2-12'!$B1403,'Step 2-12'!$R:$R,0))</f>
        <v>Email</v>
      </c>
      <c r="AG1403" t="s">
        <v>3195</v>
      </c>
      <c r="AH1403" t="s">
        <v>803</v>
      </c>
      <c r="AI1403" t="s">
        <v>825</v>
      </c>
      <c r="AJ1403" s="1">
        <v>45562</v>
      </c>
      <c r="AK1403" t="s">
        <v>17</v>
      </c>
      <c r="AL1403" t="s">
        <v>18</v>
      </c>
      <c r="AM1403">
        <v>75</v>
      </c>
      <c r="AN1403">
        <v>60</v>
      </c>
      <c r="AO1403" s="24" t="str">
        <f>INDEX('Step 2-12'!$Z:$Z,MATCH('Step 2-12'!$AH1403,'Step 2-12'!$R:$R,0))</f>
        <v>Email</v>
      </c>
      <c r="AP1403" s="24" t="str">
        <f>INDEX('Step 2-12'!$V:$V,MATCH('Step 2-12'!$AH1403,'Step 2-12'!$R:$R,0))</f>
        <v>North America</v>
      </c>
      <c r="AQ1403" s="24" t="str">
        <f>INDEX('Step 2-12'!$W:$W,MATCH('Step 2-12'!$AH1403,'Step 2-12'!$R:$R,0))</f>
        <v>Other</v>
      </c>
      <c r="AR1403" s="24" t="str">
        <f>INDEX('Step 2-12'!$X:$X,MATCH('Step 2-12'!$AH1403,'Step 2-12'!$R:$R,0))</f>
        <v>SMBs</v>
      </c>
      <c r="AS1403" s="23" t="str">
        <f>INDEX('Step 2-12'!$AA:$AA,MATCH('Step 2-12'!$AH1403,'Step 2-12'!$R:$R,0))</f>
        <v>Pro</v>
      </c>
      <c r="AT1403" s="23" t="str">
        <f>INDEX('Step 2-12'!$AB:$AB,MATCH('Step 2-12'!$AH1403,'Step 2-12'!$R:$R,0))</f>
        <v>Monthly</v>
      </c>
      <c r="AU1403" s="23" t="str">
        <f>INDEX($J$20:$J$1603,MATCH($AH1403,$B$20:$B$1603,0))</f>
        <v/>
      </c>
    </row>
    <row r="1404" spans="1:47" x14ac:dyDescent="0.25">
      <c r="A1404" t="s">
        <v>1578</v>
      </c>
      <c r="B1404" t="s">
        <v>1574</v>
      </c>
      <c r="C1404" t="s">
        <v>50</v>
      </c>
      <c r="D1404" t="s">
        <v>18</v>
      </c>
      <c r="E1404" s="1">
        <v>44771</v>
      </c>
      <c r="F1404" s="1">
        <v>44801</v>
      </c>
      <c r="G1404" t="s">
        <v>19</v>
      </c>
      <c r="H1404">
        <v>135</v>
      </c>
      <c r="I1404" s="23" t="str">
        <f>IF(AND(E1404&lt;=EOMONTH('Step 1'!$C$7,0),F1404&gt;='Step 1'!$C$7),"Yes","No")</f>
        <v>No</v>
      </c>
      <c r="J1404" s="23" t="str">
        <f>IF(I1404="Yes",IF(COUNTIFS($B$21:$B1404,B1404,$I$21:$I1404,"Yes")=1,"Yes",""),"")</f>
        <v/>
      </c>
      <c r="K1404" s="23" t="str">
        <f>IF(J1404="Yes",IF(COUNTIFS($B:$B,B1404,$F:$F,"&gt;="&amp;'Step 1'!$C$8)&gt;0,"Retained","Churned"),"")</f>
        <v/>
      </c>
      <c r="L1404" s="24">
        <f>_xlfn.MINIFS($E:$E,$B:$B,B1404)</f>
        <v>44647</v>
      </c>
      <c r="M1404" s="24" t="str">
        <f>INDEX($C:$C,MATCH($L1404,$E:$E,0))</f>
        <v>Basic</v>
      </c>
      <c r="N1404" s="24" t="str">
        <f>INDEX($D:$D,MATCH($L1404,$E:$E,0))</f>
        <v>Monthly</v>
      </c>
      <c r="O1404" s="23" t="str">
        <f>INDEX('Step 2-12'!$W:$W,MATCH('Step 2-12'!$B1404,'Step 2-12'!$R:$R,0))</f>
        <v>Other</v>
      </c>
      <c r="P1404" s="23" t="str">
        <f>INDEX('Step 2-12'!$Z:$Z,MATCH('Step 2-12'!$B1404,'Step 2-12'!$R:$R,0))</f>
        <v>Email</v>
      </c>
      <c r="AG1404" t="s">
        <v>3196</v>
      </c>
      <c r="AH1404" t="s">
        <v>803</v>
      </c>
      <c r="AI1404" t="s">
        <v>825</v>
      </c>
      <c r="AJ1404" s="1">
        <v>45592</v>
      </c>
      <c r="AK1404" t="s">
        <v>17</v>
      </c>
      <c r="AL1404" t="s">
        <v>18</v>
      </c>
      <c r="AM1404">
        <v>75</v>
      </c>
      <c r="AN1404">
        <v>60</v>
      </c>
      <c r="AO1404" s="24" t="str">
        <f>INDEX('Step 2-12'!$Z:$Z,MATCH('Step 2-12'!$AH1404,'Step 2-12'!$R:$R,0))</f>
        <v>Email</v>
      </c>
      <c r="AP1404" s="24" t="str">
        <f>INDEX('Step 2-12'!$V:$V,MATCH('Step 2-12'!$AH1404,'Step 2-12'!$R:$R,0))</f>
        <v>North America</v>
      </c>
      <c r="AQ1404" s="24" t="str">
        <f>INDEX('Step 2-12'!$W:$W,MATCH('Step 2-12'!$AH1404,'Step 2-12'!$R:$R,0))</f>
        <v>Other</v>
      </c>
      <c r="AR1404" s="24" t="str">
        <f>INDEX('Step 2-12'!$X:$X,MATCH('Step 2-12'!$AH1404,'Step 2-12'!$R:$R,0))</f>
        <v>SMBs</v>
      </c>
      <c r="AS1404" s="23" t="str">
        <f>INDEX('Step 2-12'!$AA:$AA,MATCH('Step 2-12'!$AH1404,'Step 2-12'!$R:$R,0))</f>
        <v>Pro</v>
      </c>
      <c r="AT1404" s="23" t="str">
        <f>INDEX('Step 2-12'!$AB:$AB,MATCH('Step 2-12'!$AH1404,'Step 2-12'!$R:$R,0))</f>
        <v>Monthly</v>
      </c>
      <c r="AU1404" s="23" t="str">
        <f>INDEX($J$20:$J$1603,MATCH($AH1404,$B$20:$B$1603,0))</f>
        <v/>
      </c>
    </row>
    <row r="1405" spans="1:47" x14ac:dyDescent="0.25">
      <c r="A1405" t="s">
        <v>1579</v>
      </c>
      <c r="B1405" t="s">
        <v>1574</v>
      </c>
      <c r="C1405" t="s">
        <v>50</v>
      </c>
      <c r="D1405" t="s">
        <v>18</v>
      </c>
      <c r="E1405" s="1">
        <v>44802</v>
      </c>
      <c r="F1405" s="1">
        <v>44832</v>
      </c>
      <c r="G1405" t="s">
        <v>19</v>
      </c>
      <c r="H1405">
        <v>135</v>
      </c>
      <c r="I1405" s="23" t="str">
        <f>IF(AND(E1405&lt;=EOMONTH('Step 1'!$C$7,0),F1405&gt;='Step 1'!$C$7),"Yes","No")</f>
        <v>No</v>
      </c>
      <c r="J1405" s="23" t="str">
        <f>IF(I1405="Yes",IF(COUNTIFS($B$21:$B1405,B1405,$I$21:$I1405,"Yes")=1,"Yes",""),"")</f>
        <v/>
      </c>
      <c r="K1405" s="23" t="str">
        <f>IF(J1405="Yes",IF(COUNTIFS($B:$B,B1405,$F:$F,"&gt;="&amp;'Step 1'!$C$8)&gt;0,"Retained","Churned"),"")</f>
        <v/>
      </c>
      <c r="L1405" s="24">
        <f>_xlfn.MINIFS($E:$E,$B:$B,B1405)</f>
        <v>44647</v>
      </c>
      <c r="M1405" s="24" t="str">
        <f>INDEX($C:$C,MATCH($L1405,$E:$E,0))</f>
        <v>Basic</v>
      </c>
      <c r="N1405" s="24" t="str">
        <f>INDEX($D:$D,MATCH($L1405,$E:$E,0))</f>
        <v>Monthly</v>
      </c>
      <c r="O1405" s="23" t="str">
        <f>INDEX('Step 2-12'!$W:$W,MATCH('Step 2-12'!$B1405,'Step 2-12'!$R:$R,0))</f>
        <v>Other</v>
      </c>
      <c r="P1405" s="23" t="str">
        <f>INDEX('Step 2-12'!$Z:$Z,MATCH('Step 2-12'!$B1405,'Step 2-12'!$R:$R,0))</f>
        <v>Email</v>
      </c>
      <c r="AG1405" t="s">
        <v>3197</v>
      </c>
      <c r="AH1405" t="s">
        <v>803</v>
      </c>
      <c r="AI1405" t="s">
        <v>826</v>
      </c>
      <c r="AJ1405" s="1">
        <v>45593</v>
      </c>
      <c r="AK1405" t="s">
        <v>17</v>
      </c>
      <c r="AL1405" t="s">
        <v>18</v>
      </c>
      <c r="AM1405">
        <v>75</v>
      </c>
      <c r="AN1405">
        <v>60</v>
      </c>
      <c r="AO1405" s="24" t="str">
        <f>INDEX('Step 2-12'!$Z:$Z,MATCH('Step 2-12'!$AH1405,'Step 2-12'!$R:$R,0))</f>
        <v>Email</v>
      </c>
      <c r="AP1405" s="24" t="str">
        <f>INDEX('Step 2-12'!$V:$V,MATCH('Step 2-12'!$AH1405,'Step 2-12'!$R:$R,0))</f>
        <v>North America</v>
      </c>
      <c r="AQ1405" s="24" t="str">
        <f>INDEX('Step 2-12'!$W:$W,MATCH('Step 2-12'!$AH1405,'Step 2-12'!$R:$R,0))</f>
        <v>Other</v>
      </c>
      <c r="AR1405" s="24" t="str">
        <f>INDEX('Step 2-12'!$X:$X,MATCH('Step 2-12'!$AH1405,'Step 2-12'!$R:$R,0))</f>
        <v>SMBs</v>
      </c>
      <c r="AS1405" s="23" t="str">
        <f>INDEX('Step 2-12'!$AA:$AA,MATCH('Step 2-12'!$AH1405,'Step 2-12'!$R:$R,0))</f>
        <v>Pro</v>
      </c>
      <c r="AT1405" s="23" t="str">
        <f>INDEX('Step 2-12'!$AB:$AB,MATCH('Step 2-12'!$AH1405,'Step 2-12'!$R:$R,0))</f>
        <v>Monthly</v>
      </c>
      <c r="AU1405" s="23" t="str">
        <f>INDEX($J$20:$J$1603,MATCH($AH1405,$B$20:$B$1603,0))</f>
        <v/>
      </c>
    </row>
    <row r="1406" spans="1:47" x14ac:dyDescent="0.25">
      <c r="A1406" t="s">
        <v>1580</v>
      </c>
      <c r="B1406" t="s">
        <v>1574</v>
      </c>
      <c r="C1406" t="s">
        <v>50</v>
      </c>
      <c r="D1406" t="s">
        <v>18</v>
      </c>
      <c r="E1406" s="1">
        <v>44833</v>
      </c>
      <c r="F1406" s="1">
        <v>44863</v>
      </c>
      <c r="G1406" t="s">
        <v>73</v>
      </c>
      <c r="H1406">
        <v>135</v>
      </c>
      <c r="I1406" s="23" t="str">
        <f>IF(AND(E1406&lt;=EOMONTH('Step 1'!$C$7,0),F1406&gt;='Step 1'!$C$7),"Yes","No")</f>
        <v>No</v>
      </c>
      <c r="J1406" s="23" t="str">
        <f>IF(I1406="Yes",IF(COUNTIFS($B$21:$B1406,B1406,$I$21:$I1406,"Yes")=1,"Yes",""),"")</f>
        <v/>
      </c>
      <c r="K1406" s="23" t="str">
        <f>IF(J1406="Yes",IF(COUNTIFS($B:$B,B1406,$F:$F,"&gt;="&amp;'Step 1'!$C$8)&gt;0,"Retained","Churned"),"")</f>
        <v/>
      </c>
      <c r="L1406" s="24">
        <f>_xlfn.MINIFS($E:$E,$B:$B,B1406)</f>
        <v>44647</v>
      </c>
      <c r="M1406" s="24" t="str">
        <f>INDEX($C:$C,MATCH($L1406,$E:$E,0))</f>
        <v>Basic</v>
      </c>
      <c r="N1406" s="24" t="str">
        <f>INDEX($D:$D,MATCH($L1406,$E:$E,0))</f>
        <v>Monthly</v>
      </c>
      <c r="O1406" s="23" t="str">
        <f>INDEX('Step 2-12'!$W:$W,MATCH('Step 2-12'!$B1406,'Step 2-12'!$R:$R,0))</f>
        <v>Other</v>
      </c>
      <c r="P1406" s="23" t="str">
        <f>INDEX('Step 2-12'!$Z:$Z,MATCH('Step 2-12'!$B1406,'Step 2-12'!$R:$R,0))</f>
        <v>Email</v>
      </c>
      <c r="AG1406" t="s">
        <v>3198</v>
      </c>
      <c r="AH1406" t="s">
        <v>803</v>
      </c>
      <c r="AI1406" t="s">
        <v>827</v>
      </c>
      <c r="AJ1406" s="1">
        <v>45624</v>
      </c>
      <c r="AK1406" t="s">
        <v>17</v>
      </c>
      <c r="AL1406" t="s">
        <v>18</v>
      </c>
      <c r="AM1406">
        <v>75</v>
      </c>
      <c r="AN1406">
        <v>60</v>
      </c>
      <c r="AO1406" s="24" t="str">
        <f>INDEX('Step 2-12'!$Z:$Z,MATCH('Step 2-12'!$AH1406,'Step 2-12'!$R:$R,0))</f>
        <v>Email</v>
      </c>
      <c r="AP1406" s="24" t="str">
        <f>INDEX('Step 2-12'!$V:$V,MATCH('Step 2-12'!$AH1406,'Step 2-12'!$R:$R,0))</f>
        <v>North America</v>
      </c>
      <c r="AQ1406" s="24" t="str">
        <f>INDEX('Step 2-12'!$W:$W,MATCH('Step 2-12'!$AH1406,'Step 2-12'!$R:$R,0))</f>
        <v>Other</v>
      </c>
      <c r="AR1406" s="24" t="str">
        <f>INDEX('Step 2-12'!$X:$X,MATCH('Step 2-12'!$AH1406,'Step 2-12'!$R:$R,0))</f>
        <v>SMBs</v>
      </c>
      <c r="AS1406" s="23" t="str">
        <f>INDEX('Step 2-12'!$AA:$AA,MATCH('Step 2-12'!$AH1406,'Step 2-12'!$R:$R,0))</f>
        <v>Pro</v>
      </c>
      <c r="AT1406" s="23" t="str">
        <f>INDEX('Step 2-12'!$AB:$AB,MATCH('Step 2-12'!$AH1406,'Step 2-12'!$R:$R,0))</f>
        <v>Monthly</v>
      </c>
      <c r="AU1406" s="23" t="str">
        <f>INDEX($J$20:$J$1603,MATCH($AH1406,$B$20:$B$1603,0))</f>
        <v/>
      </c>
    </row>
    <row r="1407" spans="1:47" x14ac:dyDescent="0.25">
      <c r="A1407" t="s">
        <v>1581</v>
      </c>
      <c r="B1407" t="s">
        <v>1574</v>
      </c>
      <c r="C1407" t="s">
        <v>86</v>
      </c>
      <c r="D1407" t="s">
        <v>18</v>
      </c>
      <c r="E1407" s="1">
        <v>44864</v>
      </c>
      <c r="F1407" s="1">
        <v>44894</v>
      </c>
      <c r="G1407" t="s">
        <v>19</v>
      </c>
      <c r="H1407">
        <v>315</v>
      </c>
      <c r="I1407" s="23" t="str">
        <f>IF(AND(E1407&lt;=EOMONTH('Step 1'!$C$7,0),F1407&gt;='Step 1'!$C$7),"Yes","No")</f>
        <v>No</v>
      </c>
      <c r="J1407" s="23" t="str">
        <f>IF(I1407="Yes",IF(COUNTIFS($B$21:$B1407,B1407,$I$21:$I1407,"Yes")=1,"Yes",""),"")</f>
        <v/>
      </c>
      <c r="K1407" s="23" t="str">
        <f>IF(J1407="Yes",IF(COUNTIFS($B:$B,B1407,$F:$F,"&gt;="&amp;'Step 1'!$C$8)&gt;0,"Retained","Churned"),"")</f>
        <v/>
      </c>
      <c r="L1407" s="24">
        <f>_xlfn.MINIFS($E:$E,$B:$B,B1407)</f>
        <v>44647</v>
      </c>
      <c r="M1407" s="24" t="str">
        <f>INDEX($C:$C,MATCH($L1407,$E:$E,0))</f>
        <v>Basic</v>
      </c>
      <c r="N1407" s="24" t="str">
        <f>INDEX($D:$D,MATCH($L1407,$E:$E,0))</f>
        <v>Monthly</v>
      </c>
      <c r="O1407" s="23" t="str">
        <f>INDEX('Step 2-12'!$W:$W,MATCH('Step 2-12'!$B1407,'Step 2-12'!$R:$R,0))</f>
        <v>Other</v>
      </c>
      <c r="P1407" s="23" t="str">
        <f>INDEX('Step 2-12'!$Z:$Z,MATCH('Step 2-12'!$B1407,'Step 2-12'!$R:$R,0))</f>
        <v>Email</v>
      </c>
      <c r="AG1407" t="s">
        <v>3199</v>
      </c>
      <c r="AH1407" t="s">
        <v>803</v>
      </c>
      <c r="AI1407" t="s">
        <v>827</v>
      </c>
      <c r="AJ1407" s="1">
        <v>45654</v>
      </c>
      <c r="AK1407" t="s">
        <v>17</v>
      </c>
      <c r="AL1407" t="s">
        <v>18</v>
      </c>
      <c r="AM1407">
        <v>75</v>
      </c>
      <c r="AN1407">
        <v>60</v>
      </c>
      <c r="AO1407" s="24" t="str">
        <f>INDEX('Step 2-12'!$Z:$Z,MATCH('Step 2-12'!$AH1407,'Step 2-12'!$R:$R,0))</f>
        <v>Email</v>
      </c>
      <c r="AP1407" s="24" t="str">
        <f>INDEX('Step 2-12'!$V:$V,MATCH('Step 2-12'!$AH1407,'Step 2-12'!$R:$R,0))</f>
        <v>North America</v>
      </c>
      <c r="AQ1407" s="24" t="str">
        <f>INDEX('Step 2-12'!$W:$W,MATCH('Step 2-12'!$AH1407,'Step 2-12'!$R:$R,0))</f>
        <v>Other</v>
      </c>
      <c r="AR1407" s="24" t="str">
        <f>INDEX('Step 2-12'!$X:$X,MATCH('Step 2-12'!$AH1407,'Step 2-12'!$R:$R,0))</f>
        <v>SMBs</v>
      </c>
      <c r="AS1407" s="23" t="str">
        <f>INDEX('Step 2-12'!$AA:$AA,MATCH('Step 2-12'!$AH1407,'Step 2-12'!$R:$R,0))</f>
        <v>Pro</v>
      </c>
      <c r="AT1407" s="23" t="str">
        <f>INDEX('Step 2-12'!$AB:$AB,MATCH('Step 2-12'!$AH1407,'Step 2-12'!$R:$R,0))</f>
        <v>Monthly</v>
      </c>
      <c r="AU1407" s="23" t="str">
        <f>INDEX($J$20:$J$1603,MATCH($AH1407,$B$20:$B$1603,0))</f>
        <v/>
      </c>
    </row>
    <row r="1408" spans="1:47" x14ac:dyDescent="0.25">
      <c r="A1408" t="s">
        <v>1582</v>
      </c>
      <c r="B1408" t="s">
        <v>1574</v>
      </c>
      <c r="C1408" t="s">
        <v>86</v>
      </c>
      <c r="D1408" t="s">
        <v>18</v>
      </c>
      <c r="E1408" s="1">
        <v>44895</v>
      </c>
      <c r="F1408" s="1">
        <v>44925</v>
      </c>
      <c r="G1408" t="s">
        <v>19</v>
      </c>
      <c r="H1408">
        <v>315</v>
      </c>
      <c r="I1408" s="23" t="str">
        <f>IF(AND(E1408&lt;=EOMONTH('Step 1'!$C$7,0),F1408&gt;='Step 1'!$C$7),"Yes","No")</f>
        <v>No</v>
      </c>
      <c r="J1408" s="23" t="str">
        <f>IF(I1408="Yes",IF(COUNTIFS($B$21:$B1408,B1408,$I$21:$I1408,"Yes")=1,"Yes",""),"")</f>
        <v/>
      </c>
      <c r="K1408" s="23" t="str">
        <f>IF(J1408="Yes",IF(COUNTIFS($B:$B,B1408,$F:$F,"&gt;="&amp;'Step 1'!$C$8)&gt;0,"Retained","Churned"),"")</f>
        <v/>
      </c>
      <c r="L1408" s="24">
        <f>_xlfn.MINIFS($E:$E,$B:$B,B1408)</f>
        <v>44647</v>
      </c>
      <c r="M1408" s="24" t="str">
        <f>INDEX($C:$C,MATCH($L1408,$E:$E,0))</f>
        <v>Basic</v>
      </c>
      <c r="N1408" s="24" t="str">
        <f>INDEX($D:$D,MATCH($L1408,$E:$E,0))</f>
        <v>Monthly</v>
      </c>
      <c r="O1408" s="23" t="str">
        <f>INDEX('Step 2-12'!$W:$W,MATCH('Step 2-12'!$B1408,'Step 2-12'!$R:$R,0))</f>
        <v>Other</v>
      </c>
      <c r="P1408" s="23" t="str">
        <f>INDEX('Step 2-12'!$Z:$Z,MATCH('Step 2-12'!$B1408,'Step 2-12'!$R:$R,0))</f>
        <v>Email</v>
      </c>
      <c r="AG1408" t="s">
        <v>3200</v>
      </c>
      <c r="AH1408" t="s">
        <v>803</v>
      </c>
      <c r="AI1408" t="s">
        <v>828</v>
      </c>
      <c r="AJ1408" s="1">
        <v>45655</v>
      </c>
      <c r="AK1408" t="s">
        <v>17</v>
      </c>
      <c r="AL1408" t="s">
        <v>18</v>
      </c>
      <c r="AM1408">
        <v>75</v>
      </c>
      <c r="AN1408">
        <v>60</v>
      </c>
      <c r="AO1408" s="24" t="str">
        <f>INDEX('Step 2-12'!$Z:$Z,MATCH('Step 2-12'!$AH1408,'Step 2-12'!$R:$R,0))</f>
        <v>Email</v>
      </c>
      <c r="AP1408" s="24" t="str">
        <f>INDEX('Step 2-12'!$V:$V,MATCH('Step 2-12'!$AH1408,'Step 2-12'!$R:$R,0))</f>
        <v>North America</v>
      </c>
      <c r="AQ1408" s="24" t="str">
        <f>INDEX('Step 2-12'!$W:$W,MATCH('Step 2-12'!$AH1408,'Step 2-12'!$R:$R,0))</f>
        <v>Other</v>
      </c>
      <c r="AR1408" s="24" t="str">
        <f>INDEX('Step 2-12'!$X:$X,MATCH('Step 2-12'!$AH1408,'Step 2-12'!$R:$R,0))</f>
        <v>SMBs</v>
      </c>
      <c r="AS1408" s="23" t="str">
        <f>INDEX('Step 2-12'!$AA:$AA,MATCH('Step 2-12'!$AH1408,'Step 2-12'!$R:$R,0))</f>
        <v>Pro</v>
      </c>
      <c r="AT1408" s="23" t="str">
        <f>INDEX('Step 2-12'!$AB:$AB,MATCH('Step 2-12'!$AH1408,'Step 2-12'!$R:$R,0))</f>
        <v>Monthly</v>
      </c>
      <c r="AU1408" s="23" t="str">
        <f>INDEX($J$20:$J$1603,MATCH($AH1408,$B$20:$B$1603,0))</f>
        <v/>
      </c>
    </row>
    <row r="1409" spans="1:47" x14ac:dyDescent="0.25">
      <c r="A1409" t="s">
        <v>1583</v>
      </c>
      <c r="B1409" t="s">
        <v>1574</v>
      </c>
      <c r="C1409" t="s">
        <v>86</v>
      </c>
      <c r="D1409" t="s">
        <v>18</v>
      </c>
      <c r="E1409" s="1">
        <v>44926</v>
      </c>
      <c r="F1409" s="1">
        <v>44956</v>
      </c>
      <c r="G1409" t="s">
        <v>19</v>
      </c>
      <c r="H1409">
        <v>315</v>
      </c>
      <c r="I1409" s="23" t="str">
        <f>IF(AND(E1409&lt;=EOMONTH('Step 1'!$C$7,0),F1409&gt;='Step 1'!$C$7),"Yes","No")</f>
        <v>Yes</v>
      </c>
      <c r="J1409" s="23" t="str">
        <f>IF(I1409="Yes",IF(COUNTIFS($B$21:$B1409,B1409,$I$21:$I1409,"Yes")=1,"Yes",""),"")</f>
        <v>Yes</v>
      </c>
      <c r="K1409" s="23" t="str">
        <f>IF(J1409="Yes",IF(COUNTIFS($B:$B,B1409,$F:$F,"&gt;="&amp;'Step 1'!$C$8)&gt;0,"Retained","Churned"),"")</f>
        <v>Churned</v>
      </c>
      <c r="L1409" s="24">
        <f>_xlfn.MINIFS($E:$E,$B:$B,B1409)</f>
        <v>44647</v>
      </c>
      <c r="M1409" s="24" t="str">
        <f>INDEX($C:$C,MATCH($L1409,$E:$E,0))</f>
        <v>Basic</v>
      </c>
      <c r="N1409" s="24" t="str">
        <f>INDEX($D:$D,MATCH($L1409,$E:$E,0))</f>
        <v>Monthly</v>
      </c>
      <c r="O1409" s="23" t="str">
        <f>INDEX('Step 2-12'!$W:$W,MATCH('Step 2-12'!$B1409,'Step 2-12'!$R:$R,0))</f>
        <v>Other</v>
      </c>
      <c r="P1409" s="23" t="str">
        <f>INDEX('Step 2-12'!$Z:$Z,MATCH('Step 2-12'!$B1409,'Step 2-12'!$R:$R,0))</f>
        <v>Email</v>
      </c>
      <c r="AG1409" t="s">
        <v>3201</v>
      </c>
      <c r="AH1409" t="s">
        <v>177</v>
      </c>
      <c r="AI1409" t="s">
        <v>176</v>
      </c>
      <c r="AJ1409" s="1">
        <v>44617</v>
      </c>
      <c r="AK1409" t="s">
        <v>17</v>
      </c>
      <c r="AL1409" t="s">
        <v>51</v>
      </c>
      <c r="AM1409">
        <v>600</v>
      </c>
      <c r="AN1409">
        <v>480</v>
      </c>
      <c r="AO1409" s="24" t="str">
        <f>INDEX('Step 2-12'!$Z:$Z,MATCH('Step 2-12'!$AH1409,'Step 2-12'!$R:$R,0))</f>
        <v>Email</v>
      </c>
      <c r="AP1409" s="24" t="str">
        <f>INDEX('Step 2-12'!$V:$V,MATCH('Step 2-12'!$AH1409,'Step 2-12'!$R:$R,0))</f>
        <v>North America</v>
      </c>
      <c r="AQ1409" s="24" t="str">
        <f>INDEX('Step 2-12'!$W:$W,MATCH('Step 2-12'!$AH1409,'Step 2-12'!$R:$R,0))</f>
        <v>Retail</v>
      </c>
      <c r="AR1409" s="24" t="str">
        <f>INDEX('Step 2-12'!$X:$X,MATCH('Step 2-12'!$AH1409,'Step 2-12'!$R:$R,0))</f>
        <v>SMBs</v>
      </c>
      <c r="AS1409" s="23" t="str">
        <f>INDEX('Step 2-12'!$AA:$AA,MATCH('Step 2-12'!$AH1409,'Step 2-12'!$R:$R,0))</f>
        <v>Basic</v>
      </c>
      <c r="AT1409" s="23" t="str">
        <f>INDEX('Step 2-12'!$AB:$AB,MATCH('Step 2-12'!$AH1409,'Step 2-12'!$R:$R,0))</f>
        <v>Annual</v>
      </c>
      <c r="AU1409" s="23" t="str">
        <f>INDEX($J$20:$J$1603,MATCH($AH1409,$B$20:$B$1603,0))</f>
        <v>Yes</v>
      </c>
    </row>
    <row r="1410" spans="1:47" x14ac:dyDescent="0.25">
      <c r="A1410" t="s">
        <v>1584</v>
      </c>
      <c r="B1410" t="s">
        <v>1574</v>
      </c>
      <c r="C1410" t="s">
        <v>86</v>
      </c>
      <c r="D1410" t="s">
        <v>18</v>
      </c>
      <c r="E1410" s="1">
        <v>44957</v>
      </c>
      <c r="F1410" s="1">
        <v>44987</v>
      </c>
      <c r="G1410" t="s">
        <v>19</v>
      </c>
      <c r="H1410">
        <v>315</v>
      </c>
      <c r="I1410" s="23" t="str">
        <f>IF(AND(E1410&lt;=EOMONTH('Step 1'!$C$7,0),F1410&gt;='Step 1'!$C$7),"Yes","No")</f>
        <v>Yes</v>
      </c>
      <c r="J1410" s="23" t="str">
        <f>IF(I1410="Yes",IF(COUNTIFS($B$21:$B1410,B1410,$I$21:$I1410,"Yes")=1,"Yes",""),"")</f>
        <v/>
      </c>
      <c r="K1410" s="23" t="str">
        <f>IF(J1410="Yes",IF(COUNTIFS($B:$B,B1410,$F:$F,"&gt;="&amp;'Step 1'!$C$8)&gt;0,"Retained","Churned"),"")</f>
        <v/>
      </c>
      <c r="L1410" s="24">
        <f>_xlfn.MINIFS($E:$E,$B:$B,B1410)</f>
        <v>44647</v>
      </c>
      <c r="M1410" s="24" t="str">
        <f>INDEX($C:$C,MATCH($L1410,$E:$E,0))</f>
        <v>Basic</v>
      </c>
      <c r="N1410" s="24" t="str">
        <f>INDEX($D:$D,MATCH($L1410,$E:$E,0))</f>
        <v>Monthly</v>
      </c>
      <c r="O1410" s="23" t="str">
        <f>INDEX('Step 2-12'!$W:$W,MATCH('Step 2-12'!$B1410,'Step 2-12'!$R:$R,0))</f>
        <v>Other</v>
      </c>
      <c r="P1410" s="23" t="str">
        <f>INDEX('Step 2-12'!$Z:$Z,MATCH('Step 2-12'!$B1410,'Step 2-12'!$R:$R,0))</f>
        <v>Email</v>
      </c>
      <c r="AG1410" t="s">
        <v>3202</v>
      </c>
      <c r="AH1410" t="s">
        <v>177</v>
      </c>
      <c r="AI1410" t="s">
        <v>176</v>
      </c>
      <c r="AJ1410" s="1">
        <v>44982</v>
      </c>
      <c r="AK1410" t="s">
        <v>17</v>
      </c>
      <c r="AL1410" t="s">
        <v>51</v>
      </c>
      <c r="AM1410">
        <v>600</v>
      </c>
      <c r="AN1410">
        <v>480</v>
      </c>
      <c r="AO1410" s="24" t="str">
        <f>INDEX('Step 2-12'!$Z:$Z,MATCH('Step 2-12'!$AH1410,'Step 2-12'!$R:$R,0))</f>
        <v>Email</v>
      </c>
      <c r="AP1410" s="24" t="str">
        <f>INDEX('Step 2-12'!$V:$V,MATCH('Step 2-12'!$AH1410,'Step 2-12'!$R:$R,0))</f>
        <v>North America</v>
      </c>
      <c r="AQ1410" s="24" t="str">
        <f>INDEX('Step 2-12'!$W:$W,MATCH('Step 2-12'!$AH1410,'Step 2-12'!$R:$R,0))</f>
        <v>Retail</v>
      </c>
      <c r="AR1410" s="24" t="str">
        <f>INDEX('Step 2-12'!$X:$X,MATCH('Step 2-12'!$AH1410,'Step 2-12'!$R:$R,0))</f>
        <v>SMBs</v>
      </c>
      <c r="AS1410" s="23" t="str">
        <f>INDEX('Step 2-12'!$AA:$AA,MATCH('Step 2-12'!$AH1410,'Step 2-12'!$R:$R,0))</f>
        <v>Basic</v>
      </c>
      <c r="AT1410" s="23" t="str">
        <f>INDEX('Step 2-12'!$AB:$AB,MATCH('Step 2-12'!$AH1410,'Step 2-12'!$R:$R,0))</f>
        <v>Annual</v>
      </c>
      <c r="AU1410" s="23" t="str">
        <f>INDEX($J$20:$J$1603,MATCH($AH1410,$B$20:$B$1603,0))</f>
        <v>Yes</v>
      </c>
    </row>
    <row r="1411" spans="1:47" x14ac:dyDescent="0.25">
      <c r="A1411" t="s">
        <v>1585</v>
      </c>
      <c r="B1411" t="s">
        <v>1574</v>
      </c>
      <c r="C1411" t="s">
        <v>86</v>
      </c>
      <c r="D1411" t="s">
        <v>18</v>
      </c>
      <c r="E1411" s="1">
        <v>44988</v>
      </c>
      <c r="F1411" s="1">
        <v>45018</v>
      </c>
      <c r="G1411" t="s">
        <v>19</v>
      </c>
      <c r="H1411">
        <v>315</v>
      </c>
      <c r="I1411" s="23" t="str">
        <f>IF(AND(E1411&lt;=EOMONTH('Step 1'!$C$7,0),F1411&gt;='Step 1'!$C$7),"Yes","No")</f>
        <v>No</v>
      </c>
      <c r="J1411" s="23" t="str">
        <f>IF(I1411="Yes",IF(COUNTIFS($B$21:$B1411,B1411,$I$21:$I1411,"Yes")=1,"Yes",""),"")</f>
        <v/>
      </c>
      <c r="K1411" s="23" t="str">
        <f>IF(J1411="Yes",IF(COUNTIFS($B:$B,B1411,$F:$F,"&gt;="&amp;'Step 1'!$C$8)&gt;0,"Retained","Churned"),"")</f>
        <v/>
      </c>
      <c r="L1411" s="24">
        <f>_xlfn.MINIFS($E:$E,$B:$B,B1411)</f>
        <v>44647</v>
      </c>
      <c r="M1411" s="24" t="str">
        <f>INDEX($C:$C,MATCH($L1411,$E:$E,0))</f>
        <v>Basic</v>
      </c>
      <c r="N1411" s="24" t="str">
        <f>INDEX($D:$D,MATCH($L1411,$E:$E,0))</f>
        <v>Monthly</v>
      </c>
      <c r="O1411" s="23" t="str">
        <f>INDEX('Step 2-12'!$W:$W,MATCH('Step 2-12'!$B1411,'Step 2-12'!$R:$R,0))</f>
        <v>Other</v>
      </c>
      <c r="P1411" s="23" t="str">
        <f>INDEX('Step 2-12'!$Z:$Z,MATCH('Step 2-12'!$B1411,'Step 2-12'!$R:$R,0))</f>
        <v>Email</v>
      </c>
      <c r="AG1411" t="s">
        <v>3203</v>
      </c>
      <c r="AH1411" t="s">
        <v>177</v>
      </c>
      <c r="AI1411" t="s">
        <v>178</v>
      </c>
      <c r="AJ1411" s="1">
        <v>44983</v>
      </c>
      <c r="AK1411" t="s">
        <v>17</v>
      </c>
      <c r="AL1411" t="s">
        <v>51</v>
      </c>
      <c r="AM1411">
        <v>600</v>
      </c>
      <c r="AN1411">
        <v>480</v>
      </c>
      <c r="AO1411" s="24" t="str">
        <f>INDEX('Step 2-12'!$Z:$Z,MATCH('Step 2-12'!$AH1411,'Step 2-12'!$R:$R,0))</f>
        <v>Email</v>
      </c>
      <c r="AP1411" s="24" t="str">
        <f>INDEX('Step 2-12'!$V:$V,MATCH('Step 2-12'!$AH1411,'Step 2-12'!$R:$R,0))</f>
        <v>North America</v>
      </c>
      <c r="AQ1411" s="24" t="str">
        <f>INDEX('Step 2-12'!$W:$W,MATCH('Step 2-12'!$AH1411,'Step 2-12'!$R:$R,0))</f>
        <v>Retail</v>
      </c>
      <c r="AR1411" s="24" t="str">
        <f>INDEX('Step 2-12'!$X:$X,MATCH('Step 2-12'!$AH1411,'Step 2-12'!$R:$R,0))</f>
        <v>SMBs</v>
      </c>
      <c r="AS1411" s="23" t="str">
        <f>INDEX('Step 2-12'!$AA:$AA,MATCH('Step 2-12'!$AH1411,'Step 2-12'!$R:$R,0))</f>
        <v>Basic</v>
      </c>
      <c r="AT1411" s="23" t="str">
        <f>INDEX('Step 2-12'!$AB:$AB,MATCH('Step 2-12'!$AH1411,'Step 2-12'!$R:$R,0))</f>
        <v>Annual</v>
      </c>
      <c r="AU1411" s="23" t="str">
        <f>INDEX($J$20:$J$1603,MATCH($AH1411,$B$20:$B$1603,0))</f>
        <v>Yes</v>
      </c>
    </row>
    <row r="1412" spans="1:47" x14ac:dyDescent="0.25">
      <c r="A1412" t="s">
        <v>1586</v>
      </c>
      <c r="B1412" t="s">
        <v>1574</v>
      </c>
      <c r="C1412" t="s">
        <v>86</v>
      </c>
      <c r="D1412" t="s">
        <v>18</v>
      </c>
      <c r="E1412" s="1">
        <v>45019</v>
      </c>
      <c r="F1412" s="1">
        <v>45049</v>
      </c>
      <c r="G1412" t="s">
        <v>19</v>
      </c>
      <c r="H1412">
        <v>315</v>
      </c>
      <c r="I1412" s="23" t="str">
        <f>IF(AND(E1412&lt;=EOMONTH('Step 1'!$C$7,0),F1412&gt;='Step 1'!$C$7),"Yes","No")</f>
        <v>No</v>
      </c>
      <c r="J1412" s="23" t="str">
        <f>IF(I1412="Yes",IF(COUNTIFS($B$21:$B1412,B1412,$I$21:$I1412,"Yes")=1,"Yes",""),"")</f>
        <v/>
      </c>
      <c r="K1412" s="23" t="str">
        <f>IF(J1412="Yes",IF(COUNTIFS($B:$B,B1412,$F:$F,"&gt;="&amp;'Step 1'!$C$8)&gt;0,"Retained","Churned"),"")</f>
        <v/>
      </c>
      <c r="L1412" s="24">
        <f>_xlfn.MINIFS($E:$E,$B:$B,B1412)</f>
        <v>44647</v>
      </c>
      <c r="M1412" s="24" t="str">
        <f>INDEX($C:$C,MATCH($L1412,$E:$E,0))</f>
        <v>Basic</v>
      </c>
      <c r="N1412" s="24" t="str">
        <f>INDEX($D:$D,MATCH($L1412,$E:$E,0))</f>
        <v>Monthly</v>
      </c>
      <c r="O1412" s="23" t="str">
        <f>INDEX('Step 2-12'!$W:$W,MATCH('Step 2-12'!$B1412,'Step 2-12'!$R:$R,0))</f>
        <v>Other</v>
      </c>
      <c r="P1412" s="23" t="str">
        <f>INDEX('Step 2-12'!$Z:$Z,MATCH('Step 2-12'!$B1412,'Step 2-12'!$R:$R,0))</f>
        <v>Email</v>
      </c>
      <c r="AG1412" t="s">
        <v>3204</v>
      </c>
      <c r="AH1412" t="s">
        <v>177</v>
      </c>
      <c r="AI1412" t="s">
        <v>178</v>
      </c>
      <c r="AJ1412" s="1">
        <v>45348</v>
      </c>
      <c r="AK1412" t="s">
        <v>17</v>
      </c>
      <c r="AL1412" t="s">
        <v>51</v>
      </c>
      <c r="AM1412">
        <v>600</v>
      </c>
      <c r="AN1412">
        <v>480</v>
      </c>
      <c r="AO1412" s="24" t="str">
        <f>INDEX('Step 2-12'!$Z:$Z,MATCH('Step 2-12'!$AH1412,'Step 2-12'!$R:$R,0))</f>
        <v>Email</v>
      </c>
      <c r="AP1412" s="24" t="str">
        <f>INDEX('Step 2-12'!$V:$V,MATCH('Step 2-12'!$AH1412,'Step 2-12'!$R:$R,0))</f>
        <v>North America</v>
      </c>
      <c r="AQ1412" s="24" t="str">
        <f>INDEX('Step 2-12'!$W:$W,MATCH('Step 2-12'!$AH1412,'Step 2-12'!$R:$R,0))</f>
        <v>Retail</v>
      </c>
      <c r="AR1412" s="24" t="str">
        <f>INDEX('Step 2-12'!$X:$X,MATCH('Step 2-12'!$AH1412,'Step 2-12'!$R:$R,0))</f>
        <v>SMBs</v>
      </c>
      <c r="AS1412" s="23" t="str">
        <f>INDEX('Step 2-12'!$AA:$AA,MATCH('Step 2-12'!$AH1412,'Step 2-12'!$R:$R,0))</f>
        <v>Basic</v>
      </c>
      <c r="AT1412" s="23" t="str">
        <f>INDEX('Step 2-12'!$AB:$AB,MATCH('Step 2-12'!$AH1412,'Step 2-12'!$R:$R,0))</f>
        <v>Annual</v>
      </c>
      <c r="AU1412" s="23" t="str">
        <f>INDEX($J$20:$J$1603,MATCH($AH1412,$B$20:$B$1603,0))</f>
        <v>Yes</v>
      </c>
    </row>
    <row r="1413" spans="1:47" x14ac:dyDescent="0.25">
      <c r="A1413" t="s">
        <v>1587</v>
      </c>
      <c r="B1413" t="s">
        <v>1574</v>
      </c>
      <c r="C1413" t="s">
        <v>86</v>
      </c>
      <c r="D1413" t="s">
        <v>18</v>
      </c>
      <c r="E1413" s="1">
        <v>45050</v>
      </c>
      <c r="F1413" s="1">
        <v>45080</v>
      </c>
      <c r="G1413" t="s">
        <v>19</v>
      </c>
      <c r="H1413">
        <v>315</v>
      </c>
      <c r="I1413" s="23" t="str">
        <f>IF(AND(E1413&lt;=EOMONTH('Step 1'!$C$7,0),F1413&gt;='Step 1'!$C$7),"Yes","No")</f>
        <v>No</v>
      </c>
      <c r="J1413" s="23" t="str">
        <f>IF(I1413="Yes",IF(COUNTIFS($B$21:$B1413,B1413,$I$21:$I1413,"Yes")=1,"Yes",""),"")</f>
        <v/>
      </c>
      <c r="K1413" s="23" t="str">
        <f>IF(J1413="Yes",IF(COUNTIFS($B:$B,B1413,$F:$F,"&gt;="&amp;'Step 1'!$C$8)&gt;0,"Retained","Churned"),"")</f>
        <v/>
      </c>
      <c r="L1413" s="24">
        <f>_xlfn.MINIFS($E:$E,$B:$B,B1413)</f>
        <v>44647</v>
      </c>
      <c r="M1413" s="24" t="str">
        <f>INDEX($C:$C,MATCH($L1413,$E:$E,0))</f>
        <v>Basic</v>
      </c>
      <c r="N1413" s="24" t="str">
        <f>INDEX($D:$D,MATCH($L1413,$E:$E,0))</f>
        <v>Monthly</v>
      </c>
      <c r="O1413" s="23" t="str">
        <f>INDEX('Step 2-12'!$W:$W,MATCH('Step 2-12'!$B1413,'Step 2-12'!$R:$R,0))</f>
        <v>Other</v>
      </c>
      <c r="P1413" s="23" t="str">
        <f>INDEX('Step 2-12'!$Z:$Z,MATCH('Step 2-12'!$B1413,'Step 2-12'!$R:$R,0))</f>
        <v>Email</v>
      </c>
      <c r="AG1413" t="s">
        <v>3205</v>
      </c>
      <c r="AH1413" t="s">
        <v>177</v>
      </c>
      <c r="AI1413" t="s">
        <v>179</v>
      </c>
      <c r="AJ1413" s="1">
        <v>45349</v>
      </c>
      <c r="AK1413" t="s">
        <v>17</v>
      </c>
      <c r="AL1413" t="s">
        <v>51</v>
      </c>
      <c r="AM1413">
        <v>600</v>
      </c>
      <c r="AN1413">
        <v>480</v>
      </c>
      <c r="AO1413" s="24" t="str">
        <f>INDEX('Step 2-12'!$Z:$Z,MATCH('Step 2-12'!$AH1413,'Step 2-12'!$R:$R,0))</f>
        <v>Email</v>
      </c>
      <c r="AP1413" s="24" t="str">
        <f>INDEX('Step 2-12'!$V:$V,MATCH('Step 2-12'!$AH1413,'Step 2-12'!$R:$R,0))</f>
        <v>North America</v>
      </c>
      <c r="AQ1413" s="24" t="str">
        <f>INDEX('Step 2-12'!$W:$W,MATCH('Step 2-12'!$AH1413,'Step 2-12'!$R:$R,0))</f>
        <v>Retail</v>
      </c>
      <c r="AR1413" s="24" t="str">
        <f>INDEX('Step 2-12'!$X:$X,MATCH('Step 2-12'!$AH1413,'Step 2-12'!$R:$R,0))</f>
        <v>SMBs</v>
      </c>
      <c r="AS1413" s="23" t="str">
        <f>INDEX('Step 2-12'!$AA:$AA,MATCH('Step 2-12'!$AH1413,'Step 2-12'!$R:$R,0))</f>
        <v>Basic</v>
      </c>
      <c r="AT1413" s="23" t="str">
        <f>INDEX('Step 2-12'!$AB:$AB,MATCH('Step 2-12'!$AH1413,'Step 2-12'!$R:$R,0))</f>
        <v>Annual</v>
      </c>
      <c r="AU1413" s="23" t="str">
        <f>INDEX($J$20:$J$1603,MATCH($AH1413,$B$20:$B$1603,0))</f>
        <v>Yes</v>
      </c>
    </row>
    <row r="1414" spans="1:47" x14ac:dyDescent="0.25">
      <c r="A1414" t="s">
        <v>1588</v>
      </c>
      <c r="B1414" t="s">
        <v>1574</v>
      </c>
      <c r="C1414" t="s">
        <v>86</v>
      </c>
      <c r="D1414" t="s">
        <v>18</v>
      </c>
      <c r="E1414" s="1">
        <v>45081</v>
      </c>
      <c r="F1414" s="1">
        <v>45104</v>
      </c>
      <c r="G1414" t="s">
        <v>47</v>
      </c>
      <c r="H1414">
        <v>315</v>
      </c>
      <c r="I1414" s="23" t="str">
        <f>IF(AND(E1414&lt;=EOMONTH('Step 1'!$C$7,0),F1414&gt;='Step 1'!$C$7),"Yes","No")</f>
        <v>No</v>
      </c>
      <c r="J1414" s="23" t="str">
        <f>IF(I1414="Yes",IF(COUNTIFS($B$21:$B1414,B1414,$I$21:$I1414,"Yes")=1,"Yes",""),"")</f>
        <v/>
      </c>
      <c r="K1414" s="23" t="str">
        <f>IF(J1414="Yes",IF(COUNTIFS($B:$B,B1414,$F:$F,"&gt;="&amp;'Step 1'!$C$8)&gt;0,"Retained","Churned"),"")</f>
        <v/>
      </c>
      <c r="L1414" s="24">
        <f>_xlfn.MINIFS($E:$E,$B:$B,B1414)</f>
        <v>44647</v>
      </c>
      <c r="M1414" s="24" t="str">
        <f>INDEX($C:$C,MATCH($L1414,$E:$E,0))</f>
        <v>Basic</v>
      </c>
      <c r="N1414" s="24" t="str">
        <f>INDEX($D:$D,MATCH($L1414,$E:$E,0))</f>
        <v>Monthly</v>
      </c>
      <c r="O1414" s="23" t="str">
        <f>INDEX('Step 2-12'!$W:$W,MATCH('Step 2-12'!$B1414,'Step 2-12'!$R:$R,0))</f>
        <v>Other</v>
      </c>
      <c r="P1414" s="23" t="str">
        <f>INDEX('Step 2-12'!$Z:$Z,MATCH('Step 2-12'!$B1414,'Step 2-12'!$R:$R,0))</f>
        <v>Email</v>
      </c>
      <c r="AG1414" t="s">
        <v>3206</v>
      </c>
      <c r="AH1414" t="s">
        <v>402</v>
      </c>
      <c r="AI1414" t="s">
        <v>401</v>
      </c>
      <c r="AJ1414" s="1">
        <v>45301</v>
      </c>
      <c r="AK1414" t="s">
        <v>17</v>
      </c>
      <c r="AL1414" t="s">
        <v>51</v>
      </c>
      <c r="AM1414">
        <v>600</v>
      </c>
      <c r="AN1414">
        <v>480</v>
      </c>
      <c r="AO1414" s="24" t="str">
        <f>INDEX('Step 2-12'!$Z:$Z,MATCH('Step 2-12'!$AH1414,'Step 2-12'!$R:$R,0))</f>
        <v>Affiliate</v>
      </c>
      <c r="AP1414" s="24" t="str">
        <f>INDEX('Step 2-12'!$V:$V,MATCH('Step 2-12'!$AH1414,'Step 2-12'!$R:$R,0))</f>
        <v>North America</v>
      </c>
      <c r="AQ1414" s="24" t="str">
        <f>INDEX('Step 2-12'!$W:$W,MATCH('Step 2-12'!$AH1414,'Step 2-12'!$R:$R,0))</f>
        <v>Healthcare</v>
      </c>
      <c r="AR1414" s="24" t="str">
        <f>INDEX('Step 2-12'!$X:$X,MATCH('Step 2-12'!$AH1414,'Step 2-12'!$R:$R,0))</f>
        <v>SMBs</v>
      </c>
      <c r="AS1414" s="23" t="str">
        <f>INDEX('Step 2-12'!$AA:$AA,MATCH('Step 2-12'!$AH1414,'Step 2-12'!$R:$R,0))</f>
        <v>Basic</v>
      </c>
      <c r="AT1414" s="23" t="str">
        <f>INDEX('Step 2-12'!$AB:$AB,MATCH('Step 2-12'!$AH1414,'Step 2-12'!$R:$R,0))</f>
        <v>Annual</v>
      </c>
      <c r="AU1414" s="23" t="str">
        <f>INDEX($J$20:$J$1603,MATCH($AH1414,$B$20:$B$1603,0))</f>
        <v/>
      </c>
    </row>
    <row r="1415" spans="1:47" x14ac:dyDescent="0.25">
      <c r="A1415" t="s">
        <v>1589</v>
      </c>
      <c r="B1415" t="s">
        <v>1590</v>
      </c>
      <c r="C1415" t="s">
        <v>17</v>
      </c>
      <c r="D1415" t="s">
        <v>18</v>
      </c>
      <c r="E1415" s="1">
        <v>45293</v>
      </c>
      <c r="F1415" s="1">
        <v>45323</v>
      </c>
      <c r="G1415" t="s">
        <v>19</v>
      </c>
      <c r="H1415">
        <v>75</v>
      </c>
      <c r="I1415" s="23" t="str">
        <f>IF(AND(E1415&lt;=EOMONTH('Step 1'!$C$7,0),F1415&gt;='Step 1'!$C$7),"Yes","No")</f>
        <v>No</v>
      </c>
      <c r="J1415" s="23" t="str">
        <f>IF(I1415="Yes",IF(COUNTIFS($B$21:$B1415,B1415,$I$21:$I1415,"Yes")=1,"Yes",""),"")</f>
        <v/>
      </c>
      <c r="K1415" s="23" t="str">
        <f>IF(J1415="Yes",IF(COUNTIFS($B:$B,B1415,$F:$F,"&gt;="&amp;'Step 1'!$C$8)&gt;0,"Retained","Churned"),"")</f>
        <v/>
      </c>
      <c r="L1415" s="24">
        <f>_xlfn.MINIFS($E:$E,$B:$B,B1415)</f>
        <v>45293</v>
      </c>
      <c r="M1415" s="24" t="str">
        <f>INDEX($C:$C,MATCH($L1415,$E:$E,0))</f>
        <v>Basic</v>
      </c>
      <c r="N1415" s="24" t="str">
        <f>INDEX($D:$D,MATCH($L1415,$E:$E,0))</f>
        <v>Monthly</v>
      </c>
      <c r="O1415" s="23" t="str">
        <f>INDEX('Step 2-12'!$W:$W,MATCH('Step 2-12'!$B1415,'Step 2-12'!$R:$R,0))</f>
        <v>Retail</v>
      </c>
      <c r="P1415" s="23" t="str">
        <f>INDEX('Step 2-12'!$Z:$Z,MATCH('Step 2-12'!$B1415,'Step 2-12'!$R:$R,0))</f>
        <v>Social Media</v>
      </c>
      <c r="AG1415" t="s">
        <v>3207</v>
      </c>
      <c r="AH1415" t="s">
        <v>1125</v>
      </c>
      <c r="AI1415" t="s">
        <v>1124</v>
      </c>
      <c r="AJ1415" s="1">
        <v>45266</v>
      </c>
      <c r="AK1415" t="s">
        <v>50</v>
      </c>
      <c r="AL1415" t="s">
        <v>18</v>
      </c>
      <c r="AM1415">
        <v>135</v>
      </c>
      <c r="AN1415">
        <v>110.7</v>
      </c>
      <c r="AO1415" s="24" t="str">
        <f>INDEX('Step 2-12'!$Z:$Z,MATCH('Step 2-12'!$AH1415,'Step 2-12'!$R:$R,0))</f>
        <v>Paid Search</v>
      </c>
      <c r="AP1415" s="24" t="str">
        <f>INDEX('Step 2-12'!$V:$V,MATCH('Step 2-12'!$AH1415,'Step 2-12'!$R:$R,0))</f>
        <v>North America</v>
      </c>
      <c r="AQ1415" s="24" t="str">
        <f>INDEX('Step 2-12'!$W:$W,MATCH('Step 2-12'!$AH1415,'Step 2-12'!$R:$R,0))</f>
        <v>Tech</v>
      </c>
      <c r="AR1415" s="24" t="str">
        <f>INDEX('Step 2-12'!$X:$X,MATCH('Step 2-12'!$AH1415,'Step 2-12'!$R:$R,0))</f>
        <v>SMBs</v>
      </c>
      <c r="AS1415" s="23" t="str">
        <f>INDEX('Step 2-12'!$AA:$AA,MATCH('Step 2-12'!$AH1415,'Step 2-12'!$R:$R,0))</f>
        <v>Pro</v>
      </c>
      <c r="AT1415" s="23" t="str">
        <f>INDEX('Step 2-12'!$AB:$AB,MATCH('Step 2-12'!$AH1415,'Step 2-12'!$R:$R,0))</f>
        <v>Monthly</v>
      </c>
      <c r="AU1415" s="23" t="str">
        <f>INDEX($J$20:$J$1603,MATCH($AH1415,$B$20:$B$1603,0))</f>
        <v/>
      </c>
    </row>
    <row r="1416" spans="1:47" x14ac:dyDescent="0.25">
      <c r="A1416" t="s">
        <v>1591</v>
      </c>
      <c r="B1416" t="s">
        <v>1590</v>
      </c>
      <c r="C1416" t="s">
        <v>17</v>
      </c>
      <c r="D1416" t="s">
        <v>18</v>
      </c>
      <c r="E1416" s="1">
        <v>45324</v>
      </c>
      <c r="F1416" s="1">
        <v>45354</v>
      </c>
      <c r="G1416" t="s">
        <v>19</v>
      </c>
      <c r="H1416">
        <v>75</v>
      </c>
      <c r="I1416" s="23" t="str">
        <f>IF(AND(E1416&lt;=EOMONTH('Step 1'!$C$7,0),F1416&gt;='Step 1'!$C$7),"Yes","No")</f>
        <v>No</v>
      </c>
      <c r="J1416" s="23" t="str">
        <f>IF(I1416="Yes",IF(COUNTIFS($B$21:$B1416,B1416,$I$21:$I1416,"Yes")=1,"Yes",""),"")</f>
        <v/>
      </c>
      <c r="K1416" s="23" t="str">
        <f>IF(J1416="Yes",IF(COUNTIFS($B:$B,B1416,$F:$F,"&gt;="&amp;'Step 1'!$C$8)&gt;0,"Retained","Churned"),"")</f>
        <v/>
      </c>
      <c r="L1416" s="24">
        <f>_xlfn.MINIFS($E:$E,$B:$B,B1416)</f>
        <v>45293</v>
      </c>
      <c r="M1416" s="24" t="str">
        <f>INDEX($C:$C,MATCH($L1416,$E:$E,0))</f>
        <v>Basic</v>
      </c>
      <c r="N1416" s="24" t="str">
        <f>INDEX($D:$D,MATCH($L1416,$E:$E,0))</f>
        <v>Monthly</v>
      </c>
      <c r="O1416" s="23" t="str">
        <f>INDEX('Step 2-12'!$W:$W,MATCH('Step 2-12'!$B1416,'Step 2-12'!$R:$R,0))</f>
        <v>Retail</v>
      </c>
      <c r="P1416" s="23" t="str">
        <f>INDEX('Step 2-12'!$Z:$Z,MATCH('Step 2-12'!$B1416,'Step 2-12'!$R:$R,0))</f>
        <v>Social Media</v>
      </c>
      <c r="AG1416" t="s">
        <v>3208</v>
      </c>
      <c r="AH1416" t="s">
        <v>1125</v>
      </c>
      <c r="AI1416" t="s">
        <v>1126</v>
      </c>
      <c r="AJ1416" s="1">
        <v>45297</v>
      </c>
      <c r="AK1416" t="s">
        <v>50</v>
      </c>
      <c r="AL1416" t="s">
        <v>18</v>
      </c>
      <c r="AM1416">
        <v>135</v>
      </c>
      <c r="AN1416">
        <v>110.7</v>
      </c>
      <c r="AO1416" s="24" t="str">
        <f>INDEX('Step 2-12'!$Z:$Z,MATCH('Step 2-12'!$AH1416,'Step 2-12'!$R:$R,0))</f>
        <v>Paid Search</v>
      </c>
      <c r="AP1416" s="24" t="str">
        <f>INDEX('Step 2-12'!$V:$V,MATCH('Step 2-12'!$AH1416,'Step 2-12'!$R:$R,0))</f>
        <v>North America</v>
      </c>
      <c r="AQ1416" s="24" t="str">
        <f>INDEX('Step 2-12'!$W:$W,MATCH('Step 2-12'!$AH1416,'Step 2-12'!$R:$R,0))</f>
        <v>Tech</v>
      </c>
      <c r="AR1416" s="24" t="str">
        <f>INDEX('Step 2-12'!$X:$X,MATCH('Step 2-12'!$AH1416,'Step 2-12'!$R:$R,0))</f>
        <v>SMBs</v>
      </c>
      <c r="AS1416" s="23" t="str">
        <f>INDEX('Step 2-12'!$AA:$AA,MATCH('Step 2-12'!$AH1416,'Step 2-12'!$R:$R,0))</f>
        <v>Pro</v>
      </c>
      <c r="AT1416" s="23" t="str">
        <f>INDEX('Step 2-12'!$AB:$AB,MATCH('Step 2-12'!$AH1416,'Step 2-12'!$R:$R,0))</f>
        <v>Monthly</v>
      </c>
      <c r="AU1416" s="23" t="str">
        <f>INDEX($J$20:$J$1603,MATCH($AH1416,$B$20:$B$1603,0))</f>
        <v/>
      </c>
    </row>
    <row r="1417" spans="1:47" x14ac:dyDescent="0.25">
      <c r="A1417" t="s">
        <v>1592</v>
      </c>
      <c r="B1417" t="s">
        <v>1590</v>
      </c>
      <c r="C1417" t="s">
        <v>17</v>
      </c>
      <c r="D1417" t="s">
        <v>18</v>
      </c>
      <c r="E1417" s="1">
        <v>45355</v>
      </c>
      <c r="F1417" s="1">
        <v>45385</v>
      </c>
      <c r="G1417" t="s">
        <v>19</v>
      </c>
      <c r="H1417">
        <v>75</v>
      </c>
      <c r="I1417" s="23" t="str">
        <f>IF(AND(E1417&lt;=EOMONTH('Step 1'!$C$7,0),F1417&gt;='Step 1'!$C$7),"Yes","No")</f>
        <v>No</v>
      </c>
      <c r="J1417" s="23" t="str">
        <f>IF(I1417="Yes",IF(COUNTIFS($B$21:$B1417,B1417,$I$21:$I1417,"Yes")=1,"Yes",""),"")</f>
        <v/>
      </c>
      <c r="K1417" s="23" t="str">
        <f>IF(J1417="Yes",IF(COUNTIFS($B:$B,B1417,$F:$F,"&gt;="&amp;'Step 1'!$C$8)&gt;0,"Retained","Churned"),"")</f>
        <v/>
      </c>
      <c r="L1417" s="24">
        <f>_xlfn.MINIFS($E:$E,$B:$B,B1417)</f>
        <v>45293</v>
      </c>
      <c r="M1417" s="24" t="str">
        <f>INDEX($C:$C,MATCH($L1417,$E:$E,0))</f>
        <v>Basic</v>
      </c>
      <c r="N1417" s="24" t="str">
        <f>INDEX($D:$D,MATCH($L1417,$E:$E,0))</f>
        <v>Monthly</v>
      </c>
      <c r="O1417" s="23" t="str">
        <f>INDEX('Step 2-12'!$W:$W,MATCH('Step 2-12'!$B1417,'Step 2-12'!$R:$R,0))</f>
        <v>Retail</v>
      </c>
      <c r="P1417" s="23" t="str">
        <f>INDEX('Step 2-12'!$Z:$Z,MATCH('Step 2-12'!$B1417,'Step 2-12'!$R:$R,0))</f>
        <v>Social Media</v>
      </c>
      <c r="AG1417" t="s">
        <v>3209</v>
      </c>
      <c r="AH1417" t="s">
        <v>1394</v>
      </c>
      <c r="AI1417" t="s">
        <v>1393</v>
      </c>
      <c r="AJ1417" s="1">
        <v>45307</v>
      </c>
      <c r="AK1417" t="s">
        <v>86</v>
      </c>
      <c r="AL1417" t="s">
        <v>18</v>
      </c>
      <c r="AM1417">
        <v>315</v>
      </c>
      <c r="AN1417">
        <v>267.75</v>
      </c>
      <c r="AO1417" s="24" t="str">
        <f>INDEX('Step 2-12'!$Z:$Z,MATCH('Step 2-12'!$AH1417,'Step 2-12'!$R:$R,0))</f>
        <v>Paid Search</v>
      </c>
      <c r="AP1417" s="24" t="str">
        <f>INDEX('Step 2-12'!$V:$V,MATCH('Step 2-12'!$AH1417,'Step 2-12'!$R:$R,0))</f>
        <v>Europe</v>
      </c>
      <c r="AQ1417" s="24" t="str">
        <f>INDEX('Step 2-12'!$W:$W,MATCH('Step 2-12'!$AH1417,'Step 2-12'!$R:$R,0))</f>
        <v>Retail</v>
      </c>
      <c r="AR1417" s="24" t="str">
        <f>INDEX('Step 2-12'!$X:$X,MATCH('Step 2-12'!$AH1417,'Step 2-12'!$R:$R,0))</f>
        <v>SMBs</v>
      </c>
      <c r="AS1417" s="23" t="str">
        <f>INDEX('Step 2-12'!$AA:$AA,MATCH('Step 2-12'!$AH1417,'Step 2-12'!$R:$R,0))</f>
        <v>Pro</v>
      </c>
      <c r="AT1417" s="23" t="str">
        <f>INDEX('Step 2-12'!$AB:$AB,MATCH('Step 2-12'!$AH1417,'Step 2-12'!$R:$R,0))</f>
        <v>Monthly</v>
      </c>
      <c r="AU1417" s="23" t="str">
        <f>INDEX($J$20:$J$1603,MATCH($AH1417,$B$20:$B$1603,0))</f>
        <v/>
      </c>
    </row>
    <row r="1418" spans="1:47" x14ac:dyDescent="0.25">
      <c r="A1418" t="s">
        <v>1593</v>
      </c>
      <c r="B1418" t="s">
        <v>1590</v>
      </c>
      <c r="C1418" t="s">
        <v>17</v>
      </c>
      <c r="D1418" t="s">
        <v>18</v>
      </c>
      <c r="E1418" s="1">
        <v>45386</v>
      </c>
      <c r="F1418" s="1">
        <v>45416</v>
      </c>
      <c r="G1418" t="s">
        <v>19</v>
      </c>
      <c r="H1418">
        <v>75</v>
      </c>
      <c r="I1418" s="23" t="str">
        <f>IF(AND(E1418&lt;=EOMONTH('Step 1'!$C$7,0),F1418&gt;='Step 1'!$C$7),"Yes","No")</f>
        <v>No</v>
      </c>
      <c r="J1418" s="23" t="str">
        <f>IF(I1418="Yes",IF(COUNTIFS($B$21:$B1418,B1418,$I$21:$I1418,"Yes")=1,"Yes",""),"")</f>
        <v/>
      </c>
      <c r="K1418" s="23" t="str">
        <f>IF(J1418="Yes",IF(COUNTIFS($B:$B,B1418,$F:$F,"&gt;="&amp;'Step 1'!$C$8)&gt;0,"Retained","Churned"),"")</f>
        <v/>
      </c>
      <c r="L1418" s="24">
        <f>_xlfn.MINIFS($E:$E,$B:$B,B1418)</f>
        <v>45293</v>
      </c>
      <c r="M1418" s="24" t="str">
        <f>INDEX($C:$C,MATCH($L1418,$E:$E,0))</f>
        <v>Basic</v>
      </c>
      <c r="N1418" s="24" t="str">
        <f>INDEX($D:$D,MATCH($L1418,$E:$E,0))</f>
        <v>Monthly</v>
      </c>
      <c r="O1418" s="23" t="str">
        <f>INDEX('Step 2-12'!$W:$W,MATCH('Step 2-12'!$B1418,'Step 2-12'!$R:$R,0))</f>
        <v>Retail</v>
      </c>
      <c r="P1418" s="23" t="str">
        <f>INDEX('Step 2-12'!$Z:$Z,MATCH('Step 2-12'!$B1418,'Step 2-12'!$R:$R,0))</f>
        <v>Social Media</v>
      </c>
      <c r="AG1418" t="s">
        <v>3210</v>
      </c>
      <c r="AH1418" t="s">
        <v>1394</v>
      </c>
      <c r="AI1418" t="s">
        <v>1395</v>
      </c>
      <c r="AJ1418" s="1">
        <v>45338</v>
      </c>
      <c r="AK1418" t="s">
        <v>86</v>
      </c>
      <c r="AL1418" t="s">
        <v>18</v>
      </c>
      <c r="AM1418">
        <v>315</v>
      </c>
      <c r="AN1418">
        <v>267.75</v>
      </c>
      <c r="AO1418" s="24" t="str">
        <f>INDEX('Step 2-12'!$Z:$Z,MATCH('Step 2-12'!$AH1418,'Step 2-12'!$R:$R,0))</f>
        <v>Paid Search</v>
      </c>
      <c r="AP1418" s="24" t="str">
        <f>INDEX('Step 2-12'!$V:$V,MATCH('Step 2-12'!$AH1418,'Step 2-12'!$R:$R,0))</f>
        <v>Europe</v>
      </c>
      <c r="AQ1418" s="24" t="str">
        <f>INDEX('Step 2-12'!$W:$W,MATCH('Step 2-12'!$AH1418,'Step 2-12'!$R:$R,0))</f>
        <v>Retail</v>
      </c>
      <c r="AR1418" s="24" t="str">
        <f>INDEX('Step 2-12'!$X:$X,MATCH('Step 2-12'!$AH1418,'Step 2-12'!$R:$R,0))</f>
        <v>SMBs</v>
      </c>
      <c r="AS1418" s="23" t="str">
        <f>INDEX('Step 2-12'!$AA:$AA,MATCH('Step 2-12'!$AH1418,'Step 2-12'!$R:$R,0))</f>
        <v>Pro</v>
      </c>
      <c r="AT1418" s="23" t="str">
        <f>INDEX('Step 2-12'!$AB:$AB,MATCH('Step 2-12'!$AH1418,'Step 2-12'!$R:$R,0))</f>
        <v>Monthly</v>
      </c>
      <c r="AU1418" s="23" t="str">
        <f>INDEX($J$20:$J$1603,MATCH($AH1418,$B$20:$B$1603,0))</f>
        <v/>
      </c>
    </row>
    <row r="1419" spans="1:47" x14ac:dyDescent="0.25">
      <c r="A1419" t="s">
        <v>1594</v>
      </c>
      <c r="B1419" t="s">
        <v>1590</v>
      </c>
      <c r="C1419" t="s">
        <v>17</v>
      </c>
      <c r="D1419" t="s">
        <v>18</v>
      </c>
      <c r="E1419" s="1">
        <v>45417</v>
      </c>
      <c r="F1419" s="1">
        <v>45447</v>
      </c>
      <c r="G1419" t="s">
        <v>19</v>
      </c>
      <c r="H1419">
        <v>75</v>
      </c>
      <c r="I1419" s="23" t="str">
        <f>IF(AND(E1419&lt;=EOMONTH('Step 1'!$C$7,0),F1419&gt;='Step 1'!$C$7),"Yes","No")</f>
        <v>No</v>
      </c>
      <c r="J1419" s="23" t="str">
        <f>IF(I1419="Yes",IF(COUNTIFS($B$21:$B1419,B1419,$I$21:$I1419,"Yes")=1,"Yes",""),"")</f>
        <v/>
      </c>
      <c r="K1419" s="23" t="str">
        <f>IF(J1419="Yes",IF(COUNTIFS($B:$B,B1419,$F:$F,"&gt;="&amp;'Step 1'!$C$8)&gt;0,"Retained","Churned"),"")</f>
        <v/>
      </c>
      <c r="L1419" s="24">
        <f>_xlfn.MINIFS($E:$E,$B:$B,B1419)</f>
        <v>45293</v>
      </c>
      <c r="M1419" s="24" t="str">
        <f>INDEX($C:$C,MATCH($L1419,$E:$E,0))</f>
        <v>Basic</v>
      </c>
      <c r="N1419" s="24" t="str">
        <f>INDEX($D:$D,MATCH($L1419,$E:$E,0))</f>
        <v>Monthly</v>
      </c>
      <c r="O1419" s="23" t="str">
        <f>INDEX('Step 2-12'!$W:$W,MATCH('Step 2-12'!$B1419,'Step 2-12'!$R:$R,0))</f>
        <v>Retail</v>
      </c>
      <c r="P1419" s="23" t="str">
        <f>INDEX('Step 2-12'!$Z:$Z,MATCH('Step 2-12'!$B1419,'Step 2-12'!$R:$R,0))</f>
        <v>Social Media</v>
      </c>
      <c r="AG1419" t="s">
        <v>3211</v>
      </c>
      <c r="AH1419" t="s">
        <v>1394</v>
      </c>
      <c r="AI1419" t="s">
        <v>1395</v>
      </c>
      <c r="AJ1419" s="1">
        <v>45367</v>
      </c>
      <c r="AK1419" t="s">
        <v>86</v>
      </c>
      <c r="AL1419" t="s">
        <v>18</v>
      </c>
      <c r="AM1419">
        <v>315</v>
      </c>
      <c r="AN1419">
        <v>267.75</v>
      </c>
      <c r="AO1419" s="24" t="str">
        <f>INDEX('Step 2-12'!$Z:$Z,MATCH('Step 2-12'!$AH1419,'Step 2-12'!$R:$R,0))</f>
        <v>Paid Search</v>
      </c>
      <c r="AP1419" s="24" t="str">
        <f>INDEX('Step 2-12'!$V:$V,MATCH('Step 2-12'!$AH1419,'Step 2-12'!$R:$R,0))</f>
        <v>Europe</v>
      </c>
      <c r="AQ1419" s="24" t="str">
        <f>INDEX('Step 2-12'!$W:$W,MATCH('Step 2-12'!$AH1419,'Step 2-12'!$R:$R,0))</f>
        <v>Retail</v>
      </c>
      <c r="AR1419" s="24" t="str">
        <f>INDEX('Step 2-12'!$X:$X,MATCH('Step 2-12'!$AH1419,'Step 2-12'!$R:$R,0))</f>
        <v>SMBs</v>
      </c>
      <c r="AS1419" s="23" t="str">
        <f>INDEX('Step 2-12'!$AA:$AA,MATCH('Step 2-12'!$AH1419,'Step 2-12'!$R:$R,0))</f>
        <v>Pro</v>
      </c>
      <c r="AT1419" s="23" t="str">
        <f>INDEX('Step 2-12'!$AB:$AB,MATCH('Step 2-12'!$AH1419,'Step 2-12'!$R:$R,0))</f>
        <v>Monthly</v>
      </c>
      <c r="AU1419" s="23" t="str">
        <f>INDEX($J$20:$J$1603,MATCH($AH1419,$B$20:$B$1603,0))</f>
        <v/>
      </c>
    </row>
    <row r="1420" spans="1:47" x14ac:dyDescent="0.25">
      <c r="A1420" t="s">
        <v>1595</v>
      </c>
      <c r="B1420" t="s">
        <v>1590</v>
      </c>
      <c r="C1420" t="s">
        <v>17</v>
      </c>
      <c r="D1420" t="s">
        <v>18</v>
      </c>
      <c r="E1420" s="1">
        <v>45448</v>
      </c>
      <c r="F1420" s="1">
        <v>45478</v>
      </c>
      <c r="G1420" t="s">
        <v>19</v>
      </c>
      <c r="H1420">
        <v>75</v>
      </c>
      <c r="I1420" s="23" t="str">
        <f>IF(AND(E1420&lt;=EOMONTH('Step 1'!$C$7,0),F1420&gt;='Step 1'!$C$7),"Yes","No")</f>
        <v>No</v>
      </c>
      <c r="J1420" s="23" t="str">
        <f>IF(I1420="Yes",IF(COUNTIFS($B$21:$B1420,B1420,$I$21:$I1420,"Yes")=1,"Yes",""),"")</f>
        <v/>
      </c>
      <c r="K1420" s="23" t="str">
        <f>IF(J1420="Yes",IF(COUNTIFS($B:$B,B1420,$F:$F,"&gt;="&amp;'Step 1'!$C$8)&gt;0,"Retained","Churned"),"")</f>
        <v/>
      </c>
      <c r="L1420" s="24">
        <f>_xlfn.MINIFS($E:$E,$B:$B,B1420)</f>
        <v>45293</v>
      </c>
      <c r="M1420" s="24" t="str">
        <f>INDEX($C:$C,MATCH($L1420,$E:$E,0))</f>
        <v>Basic</v>
      </c>
      <c r="N1420" s="24" t="str">
        <f>INDEX($D:$D,MATCH($L1420,$E:$E,0))</f>
        <v>Monthly</v>
      </c>
      <c r="O1420" s="23" t="str">
        <f>INDEX('Step 2-12'!$W:$W,MATCH('Step 2-12'!$B1420,'Step 2-12'!$R:$R,0))</f>
        <v>Retail</v>
      </c>
      <c r="P1420" s="23" t="str">
        <f>INDEX('Step 2-12'!$Z:$Z,MATCH('Step 2-12'!$B1420,'Step 2-12'!$R:$R,0))</f>
        <v>Social Media</v>
      </c>
      <c r="AG1420" t="s">
        <v>3212</v>
      </c>
      <c r="AH1420" t="s">
        <v>1394</v>
      </c>
      <c r="AI1420" t="s">
        <v>1396</v>
      </c>
      <c r="AJ1420" s="1">
        <v>45369</v>
      </c>
      <c r="AK1420" t="s">
        <v>86</v>
      </c>
      <c r="AL1420" t="s">
        <v>18</v>
      </c>
      <c r="AM1420">
        <v>315</v>
      </c>
      <c r="AN1420">
        <v>267.75</v>
      </c>
      <c r="AO1420" s="24" t="str">
        <f>INDEX('Step 2-12'!$Z:$Z,MATCH('Step 2-12'!$AH1420,'Step 2-12'!$R:$R,0))</f>
        <v>Paid Search</v>
      </c>
      <c r="AP1420" s="24" t="str">
        <f>INDEX('Step 2-12'!$V:$V,MATCH('Step 2-12'!$AH1420,'Step 2-12'!$R:$R,0))</f>
        <v>Europe</v>
      </c>
      <c r="AQ1420" s="24" t="str">
        <f>INDEX('Step 2-12'!$W:$W,MATCH('Step 2-12'!$AH1420,'Step 2-12'!$R:$R,0))</f>
        <v>Retail</v>
      </c>
      <c r="AR1420" s="24" t="str">
        <f>INDEX('Step 2-12'!$X:$X,MATCH('Step 2-12'!$AH1420,'Step 2-12'!$R:$R,0))</f>
        <v>SMBs</v>
      </c>
      <c r="AS1420" s="23" t="str">
        <f>INDEX('Step 2-12'!$AA:$AA,MATCH('Step 2-12'!$AH1420,'Step 2-12'!$R:$R,0))</f>
        <v>Pro</v>
      </c>
      <c r="AT1420" s="23" t="str">
        <f>INDEX('Step 2-12'!$AB:$AB,MATCH('Step 2-12'!$AH1420,'Step 2-12'!$R:$R,0))</f>
        <v>Monthly</v>
      </c>
      <c r="AU1420" s="23" t="str">
        <f>INDEX($J$20:$J$1603,MATCH($AH1420,$B$20:$B$1603,0))</f>
        <v/>
      </c>
    </row>
    <row r="1421" spans="1:47" x14ac:dyDescent="0.25">
      <c r="A1421" t="s">
        <v>1596</v>
      </c>
      <c r="B1421" t="s">
        <v>1590</v>
      </c>
      <c r="C1421" t="s">
        <v>17</v>
      </c>
      <c r="D1421" t="s">
        <v>18</v>
      </c>
      <c r="E1421" s="1">
        <v>45479</v>
      </c>
      <c r="F1421" s="1">
        <v>45509</v>
      </c>
      <c r="G1421" t="s">
        <v>19</v>
      </c>
      <c r="H1421">
        <v>75</v>
      </c>
      <c r="I1421" s="23" t="str">
        <f>IF(AND(E1421&lt;=EOMONTH('Step 1'!$C$7,0),F1421&gt;='Step 1'!$C$7),"Yes","No")</f>
        <v>No</v>
      </c>
      <c r="J1421" s="23" t="str">
        <f>IF(I1421="Yes",IF(COUNTIFS($B$21:$B1421,B1421,$I$21:$I1421,"Yes")=1,"Yes",""),"")</f>
        <v/>
      </c>
      <c r="K1421" s="23" t="str">
        <f>IF(J1421="Yes",IF(COUNTIFS($B:$B,B1421,$F:$F,"&gt;="&amp;'Step 1'!$C$8)&gt;0,"Retained","Churned"),"")</f>
        <v/>
      </c>
      <c r="L1421" s="24">
        <f>_xlfn.MINIFS($E:$E,$B:$B,B1421)</f>
        <v>45293</v>
      </c>
      <c r="M1421" s="24" t="str">
        <f>INDEX($C:$C,MATCH($L1421,$E:$E,0))</f>
        <v>Basic</v>
      </c>
      <c r="N1421" s="24" t="str">
        <f>INDEX($D:$D,MATCH($L1421,$E:$E,0))</f>
        <v>Monthly</v>
      </c>
      <c r="O1421" s="23" t="str">
        <f>INDEX('Step 2-12'!$W:$W,MATCH('Step 2-12'!$B1421,'Step 2-12'!$R:$R,0))</f>
        <v>Retail</v>
      </c>
      <c r="P1421" s="23" t="str">
        <f>INDEX('Step 2-12'!$Z:$Z,MATCH('Step 2-12'!$B1421,'Step 2-12'!$R:$R,0))</f>
        <v>Social Media</v>
      </c>
      <c r="AG1421" t="s">
        <v>3213</v>
      </c>
      <c r="AH1421" t="s">
        <v>1394</v>
      </c>
      <c r="AI1421" t="s">
        <v>1397</v>
      </c>
      <c r="AJ1421" s="1">
        <v>45400</v>
      </c>
      <c r="AK1421" t="s">
        <v>86</v>
      </c>
      <c r="AL1421" t="s">
        <v>18</v>
      </c>
      <c r="AM1421">
        <v>315</v>
      </c>
      <c r="AN1421">
        <v>267.75</v>
      </c>
      <c r="AO1421" s="24" t="str">
        <f>INDEX('Step 2-12'!$Z:$Z,MATCH('Step 2-12'!$AH1421,'Step 2-12'!$R:$R,0))</f>
        <v>Paid Search</v>
      </c>
      <c r="AP1421" s="24" t="str">
        <f>INDEX('Step 2-12'!$V:$V,MATCH('Step 2-12'!$AH1421,'Step 2-12'!$R:$R,0))</f>
        <v>Europe</v>
      </c>
      <c r="AQ1421" s="24" t="str">
        <f>INDEX('Step 2-12'!$W:$W,MATCH('Step 2-12'!$AH1421,'Step 2-12'!$R:$R,0))</f>
        <v>Retail</v>
      </c>
      <c r="AR1421" s="24" t="str">
        <f>INDEX('Step 2-12'!$X:$X,MATCH('Step 2-12'!$AH1421,'Step 2-12'!$R:$R,0))</f>
        <v>SMBs</v>
      </c>
      <c r="AS1421" s="23" t="str">
        <f>INDEX('Step 2-12'!$AA:$AA,MATCH('Step 2-12'!$AH1421,'Step 2-12'!$R:$R,0))</f>
        <v>Pro</v>
      </c>
      <c r="AT1421" s="23" t="str">
        <f>INDEX('Step 2-12'!$AB:$AB,MATCH('Step 2-12'!$AH1421,'Step 2-12'!$R:$R,0))</f>
        <v>Monthly</v>
      </c>
      <c r="AU1421" s="23" t="str">
        <f>INDEX($J$20:$J$1603,MATCH($AH1421,$B$20:$B$1603,0))</f>
        <v/>
      </c>
    </row>
    <row r="1422" spans="1:47" x14ac:dyDescent="0.25">
      <c r="A1422" t="s">
        <v>1597</v>
      </c>
      <c r="B1422" t="s">
        <v>1590</v>
      </c>
      <c r="C1422" t="s">
        <v>17</v>
      </c>
      <c r="D1422" t="s">
        <v>18</v>
      </c>
      <c r="E1422" s="1">
        <v>45510</v>
      </c>
      <c r="F1422" s="1">
        <v>45540</v>
      </c>
      <c r="G1422" t="s">
        <v>73</v>
      </c>
      <c r="H1422">
        <v>75</v>
      </c>
      <c r="I1422" s="23" t="str">
        <f>IF(AND(E1422&lt;=EOMONTH('Step 1'!$C$7,0),F1422&gt;='Step 1'!$C$7),"Yes","No")</f>
        <v>No</v>
      </c>
      <c r="J1422" s="23" t="str">
        <f>IF(I1422="Yes",IF(COUNTIFS($B$21:$B1422,B1422,$I$21:$I1422,"Yes")=1,"Yes",""),"")</f>
        <v/>
      </c>
      <c r="K1422" s="23" t="str">
        <f>IF(J1422="Yes",IF(COUNTIFS($B:$B,B1422,$F:$F,"&gt;="&amp;'Step 1'!$C$8)&gt;0,"Retained","Churned"),"")</f>
        <v/>
      </c>
      <c r="L1422" s="24">
        <f>_xlfn.MINIFS($E:$E,$B:$B,B1422)</f>
        <v>45293</v>
      </c>
      <c r="M1422" s="24" t="str">
        <f>INDEX($C:$C,MATCH($L1422,$E:$E,0))</f>
        <v>Basic</v>
      </c>
      <c r="N1422" s="24" t="str">
        <f>INDEX($D:$D,MATCH($L1422,$E:$E,0))</f>
        <v>Monthly</v>
      </c>
      <c r="O1422" s="23" t="str">
        <f>INDEX('Step 2-12'!$W:$W,MATCH('Step 2-12'!$B1422,'Step 2-12'!$R:$R,0))</f>
        <v>Retail</v>
      </c>
      <c r="P1422" s="23" t="str">
        <f>INDEX('Step 2-12'!$Z:$Z,MATCH('Step 2-12'!$B1422,'Step 2-12'!$R:$R,0))</f>
        <v>Social Media</v>
      </c>
      <c r="AG1422" t="s">
        <v>3214</v>
      </c>
      <c r="AH1422" t="s">
        <v>1394</v>
      </c>
      <c r="AI1422" t="s">
        <v>1397</v>
      </c>
      <c r="AJ1422" s="1">
        <v>45430</v>
      </c>
      <c r="AK1422" t="s">
        <v>86</v>
      </c>
      <c r="AL1422" t="s">
        <v>18</v>
      </c>
      <c r="AM1422">
        <v>315</v>
      </c>
      <c r="AN1422">
        <v>267.75</v>
      </c>
      <c r="AO1422" s="24" t="str">
        <f>INDEX('Step 2-12'!$Z:$Z,MATCH('Step 2-12'!$AH1422,'Step 2-12'!$R:$R,0))</f>
        <v>Paid Search</v>
      </c>
      <c r="AP1422" s="24" t="str">
        <f>INDEX('Step 2-12'!$V:$V,MATCH('Step 2-12'!$AH1422,'Step 2-12'!$R:$R,0))</f>
        <v>Europe</v>
      </c>
      <c r="AQ1422" s="24" t="str">
        <f>INDEX('Step 2-12'!$W:$W,MATCH('Step 2-12'!$AH1422,'Step 2-12'!$R:$R,0))</f>
        <v>Retail</v>
      </c>
      <c r="AR1422" s="24" t="str">
        <f>INDEX('Step 2-12'!$X:$X,MATCH('Step 2-12'!$AH1422,'Step 2-12'!$R:$R,0))</f>
        <v>SMBs</v>
      </c>
      <c r="AS1422" s="23" t="str">
        <f>INDEX('Step 2-12'!$AA:$AA,MATCH('Step 2-12'!$AH1422,'Step 2-12'!$R:$R,0))</f>
        <v>Pro</v>
      </c>
      <c r="AT1422" s="23" t="str">
        <f>INDEX('Step 2-12'!$AB:$AB,MATCH('Step 2-12'!$AH1422,'Step 2-12'!$R:$R,0))</f>
        <v>Monthly</v>
      </c>
      <c r="AU1422" s="23" t="str">
        <f>INDEX($J$20:$J$1603,MATCH($AH1422,$B$20:$B$1603,0))</f>
        <v/>
      </c>
    </row>
    <row r="1423" spans="1:47" x14ac:dyDescent="0.25">
      <c r="A1423" t="s">
        <v>1598</v>
      </c>
      <c r="B1423" t="s">
        <v>1590</v>
      </c>
      <c r="C1423" t="s">
        <v>50</v>
      </c>
      <c r="D1423" t="s">
        <v>18</v>
      </c>
      <c r="E1423" s="1">
        <v>45541</v>
      </c>
      <c r="F1423" s="1">
        <v>45571</v>
      </c>
      <c r="G1423" t="s">
        <v>19</v>
      </c>
      <c r="H1423">
        <v>135</v>
      </c>
      <c r="I1423" s="23" t="str">
        <f>IF(AND(E1423&lt;=EOMONTH('Step 1'!$C$7,0),F1423&gt;='Step 1'!$C$7),"Yes","No")</f>
        <v>No</v>
      </c>
      <c r="J1423" s="23" t="str">
        <f>IF(I1423="Yes",IF(COUNTIFS($B$21:$B1423,B1423,$I$21:$I1423,"Yes")=1,"Yes",""),"")</f>
        <v/>
      </c>
      <c r="K1423" s="23" t="str">
        <f>IF(J1423="Yes",IF(COUNTIFS($B:$B,B1423,$F:$F,"&gt;="&amp;'Step 1'!$C$8)&gt;0,"Retained","Churned"),"")</f>
        <v/>
      </c>
      <c r="L1423" s="24">
        <f>_xlfn.MINIFS($E:$E,$B:$B,B1423)</f>
        <v>45293</v>
      </c>
      <c r="M1423" s="24" t="str">
        <f>INDEX($C:$C,MATCH($L1423,$E:$E,0))</f>
        <v>Basic</v>
      </c>
      <c r="N1423" s="24" t="str">
        <f>INDEX($D:$D,MATCH($L1423,$E:$E,0))</f>
        <v>Monthly</v>
      </c>
      <c r="O1423" s="23" t="str">
        <f>INDEX('Step 2-12'!$W:$W,MATCH('Step 2-12'!$B1423,'Step 2-12'!$R:$R,0))</f>
        <v>Retail</v>
      </c>
      <c r="P1423" s="23" t="str">
        <f>INDEX('Step 2-12'!$Z:$Z,MATCH('Step 2-12'!$B1423,'Step 2-12'!$R:$R,0))</f>
        <v>Social Media</v>
      </c>
      <c r="AG1423" t="s">
        <v>3215</v>
      </c>
      <c r="AH1423" t="s">
        <v>1394</v>
      </c>
      <c r="AI1423" t="s">
        <v>1398</v>
      </c>
      <c r="AJ1423" s="1">
        <v>45431</v>
      </c>
      <c r="AK1423" t="s">
        <v>86</v>
      </c>
      <c r="AL1423" t="s">
        <v>18</v>
      </c>
      <c r="AM1423">
        <v>315</v>
      </c>
      <c r="AN1423">
        <v>267.75</v>
      </c>
      <c r="AO1423" s="24" t="str">
        <f>INDEX('Step 2-12'!$Z:$Z,MATCH('Step 2-12'!$AH1423,'Step 2-12'!$R:$R,0))</f>
        <v>Paid Search</v>
      </c>
      <c r="AP1423" s="24" t="str">
        <f>INDEX('Step 2-12'!$V:$V,MATCH('Step 2-12'!$AH1423,'Step 2-12'!$R:$R,0))</f>
        <v>Europe</v>
      </c>
      <c r="AQ1423" s="24" t="str">
        <f>INDEX('Step 2-12'!$W:$W,MATCH('Step 2-12'!$AH1423,'Step 2-12'!$R:$R,0))</f>
        <v>Retail</v>
      </c>
      <c r="AR1423" s="24" t="str">
        <f>INDEX('Step 2-12'!$X:$X,MATCH('Step 2-12'!$AH1423,'Step 2-12'!$R:$R,0))</f>
        <v>SMBs</v>
      </c>
      <c r="AS1423" s="23" t="str">
        <f>INDEX('Step 2-12'!$AA:$AA,MATCH('Step 2-12'!$AH1423,'Step 2-12'!$R:$R,0))</f>
        <v>Pro</v>
      </c>
      <c r="AT1423" s="23" t="str">
        <f>INDEX('Step 2-12'!$AB:$AB,MATCH('Step 2-12'!$AH1423,'Step 2-12'!$R:$R,0))</f>
        <v>Monthly</v>
      </c>
      <c r="AU1423" s="23" t="str">
        <f>INDEX($J$20:$J$1603,MATCH($AH1423,$B$20:$B$1603,0))</f>
        <v/>
      </c>
    </row>
    <row r="1424" spans="1:47" x14ac:dyDescent="0.25">
      <c r="A1424" t="s">
        <v>1599</v>
      </c>
      <c r="B1424" t="s">
        <v>1590</v>
      </c>
      <c r="C1424" t="s">
        <v>50</v>
      </c>
      <c r="D1424" t="s">
        <v>18</v>
      </c>
      <c r="E1424" s="1">
        <v>45572</v>
      </c>
      <c r="F1424" s="1">
        <v>45602</v>
      </c>
      <c r="G1424" t="s">
        <v>19</v>
      </c>
      <c r="H1424">
        <v>135</v>
      </c>
      <c r="I1424" s="23" t="str">
        <f>IF(AND(E1424&lt;=EOMONTH('Step 1'!$C$7,0),F1424&gt;='Step 1'!$C$7),"Yes","No")</f>
        <v>No</v>
      </c>
      <c r="J1424" s="23" t="str">
        <f>IF(I1424="Yes",IF(COUNTIFS($B$21:$B1424,B1424,$I$21:$I1424,"Yes")=1,"Yes",""),"")</f>
        <v/>
      </c>
      <c r="K1424" s="23" t="str">
        <f>IF(J1424="Yes",IF(COUNTIFS($B:$B,B1424,$F:$F,"&gt;="&amp;'Step 1'!$C$8)&gt;0,"Retained","Churned"),"")</f>
        <v/>
      </c>
      <c r="L1424" s="24">
        <f>_xlfn.MINIFS($E:$E,$B:$B,B1424)</f>
        <v>45293</v>
      </c>
      <c r="M1424" s="24" t="str">
        <f>INDEX($C:$C,MATCH($L1424,$E:$E,0))</f>
        <v>Basic</v>
      </c>
      <c r="N1424" s="24" t="str">
        <f>INDEX($D:$D,MATCH($L1424,$E:$E,0))</f>
        <v>Monthly</v>
      </c>
      <c r="O1424" s="23" t="str">
        <f>INDEX('Step 2-12'!$W:$W,MATCH('Step 2-12'!$B1424,'Step 2-12'!$R:$R,0))</f>
        <v>Retail</v>
      </c>
      <c r="P1424" s="23" t="str">
        <f>INDEX('Step 2-12'!$Z:$Z,MATCH('Step 2-12'!$B1424,'Step 2-12'!$R:$R,0))</f>
        <v>Social Media</v>
      </c>
      <c r="AG1424" t="s">
        <v>3216</v>
      </c>
      <c r="AH1424" t="s">
        <v>1394</v>
      </c>
      <c r="AI1424" t="s">
        <v>1399</v>
      </c>
      <c r="AJ1424" s="1">
        <v>45462</v>
      </c>
      <c r="AK1424" t="s">
        <v>86</v>
      </c>
      <c r="AL1424" t="s">
        <v>18</v>
      </c>
      <c r="AM1424">
        <v>315</v>
      </c>
      <c r="AN1424">
        <v>267.75</v>
      </c>
      <c r="AO1424" s="24" t="str">
        <f>INDEX('Step 2-12'!$Z:$Z,MATCH('Step 2-12'!$AH1424,'Step 2-12'!$R:$R,0))</f>
        <v>Paid Search</v>
      </c>
      <c r="AP1424" s="24" t="str">
        <f>INDEX('Step 2-12'!$V:$V,MATCH('Step 2-12'!$AH1424,'Step 2-12'!$R:$R,0))</f>
        <v>Europe</v>
      </c>
      <c r="AQ1424" s="24" t="str">
        <f>INDEX('Step 2-12'!$W:$W,MATCH('Step 2-12'!$AH1424,'Step 2-12'!$R:$R,0))</f>
        <v>Retail</v>
      </c>
      <c r="AR1424" s="24" t="str">
        <f>INDEX('Step 2-12'!$X:$X,MATCH('Step 2-12'!$AH1424,'Step 2-12'!$R:$R,0))</f>
        <v>SMBs</v>
      </c>
      <c r="AS1424" s="23" t="str">
        <f>INDEX('Step 2-12'!$AA:$AA,MATCH('Step 2-12'!$AH1424,'Step 2-12'!$R:$R,0))</f>
        <v>Pro</v>
      </c>
      <c r="AT1424" s="23" t="str">
        <f>INDEX('Step 2-12'!$AB:$AB,MATCH('Step 2-12'!$AH1424,'Step 2-12'!$R:$R,0))</f>
        <v>Monthly</v>
      </c>
      <c r="AU1424" s="23" t="str">
        <f>INDEX($J$20:$J$1603,MATCH($AH1424,$B$20:$B$1603,0))</f>
        <v/>
      </c>
    </row>
    <row r="1425" spans="1:47" x14ac:dyDescent="0.25">
      <c r="A1425" t="s">
        <v>1600</v>
      </c>
      <c r="B1425" t="s">
        <v>1590</v>
      </c>
      <c r="C1425" t="s">
        <v>50</v>
      </c>
      <c r="D1425" t="s">
        <v>18</v>
      </c>
      <c r="E1425" s="1">
        <v>45603</v>
      </c>
      <c r="F1425" s="1">
        <v>45633</v>
      </c>
      <c r="G1425" t="s">
        <v>19</v>
      </c>
      <c r="H1425">
        <v>135</v>
      </c>
      <c r="I1425" s="23" t="str">
        <f>IF(AND(E1425&lt;=EOMONTH('Step 1'!$C$7,0),F1425&gt;='Step 1'!$C$7),"Yes","No")</f>
        <v>No</v>
      </c>
      <c r="J1425" s="23" t="str">
        <f>IF(I1425="Yes",IF(COUNTIFS($B$21:$B1425,B1425,$I$21:$I1425,"Yes")=1,"Yes",""),"")</f>
        <v/>
      </c>
      <c r="K1425" s="23" t="str">
        <f>IF(J1425="Yes",IF(COUNTIFS($B:$B,B1425,$F:$F,"&gt;="&amp;'Step 1'!$C$8)&gt;0,"Retained","Churned"),"")</f>
        <v/>
      </c>
      <c r="L1425" s="24">
        <f>_xlfn.MINIFS($E:$E,$B:$B,B1425)</f>
        <v>45293</v>
      </c>
      <c r="M1425" s="24" t="str">
        <f>INDEX($C:$C,MATCH($L1425,$E:$E,0))</f>
        <v>Basic</v>
      </c>
      <c r="N1425" s="24" t="str">
        <f>INDEX($D:$D,MATCH($L1425,$E:$E,0))</f>
        <v>Monthly</v>
      </c>
      <c r="O1425" s="23" t="str">
        <f>INDEX('Step 2-12'!$W:$W,MATCH('Step 2-12'!$B1425,'Step 2-12'!$R:$R,0))</f>
        <v>Retail</v>
      </c>
      <c r="P1425" s="23" t="str">
        <f>INDEX('Step 2-12'!$Z:$Z,MATCH('Step 2-12'!$B1425,'Step 2-12'!$R:$R,0))</f>
        <v>Social Media</v>
      </c>
      <c r="AG1425" t="s">
        <v>3217</v>
      </c>
      <c r="AH1425" t="s">
        <v>1464</v>
      </c>
      <c r="AI1425" t="s">
        <v>1463</v>
      </c>
      <c r="AJ1425" s="1">
        <v>45429</v>
      </c>
      <c r="AK1425" t="s">
        <v>17</v>
      </c>
      <c r="AL1425" t="s">
        <v>18</v>
      </c>
      <c r="AM1425">
        <v>75</v>
      </c>
      <c r="AN1425">
        <v>60</v>
      </c>
      <c r="AO1425" s="24" t="str">
        <f>INDEX('Step 2-12'!$Z:$Z,MATCH('Step 2-12'!$AH1425,'Step 2-12'!$R:$R,0))</f>
        <v>Email</v>
      </c>
      <c r="AP1425" s="24" t="str">
        <f>INDEX('Step 2-12'!$V:$V,MATCH('Step 2-12'!$AH1425,'Step 2-12'!$R:$R,0))</f>
        <v>Europe</v>
      </c>
      <c r="AQ1425" s="24" t="str">
        <f>INDEX('Step 2-12'!$W:$W,MATCH('Step 2-12'!$AH1425,'Step 2-12'!$R:$R,0))</f>
        <v>Healthcare</v>
      </c>
      <c r="AR1425" s="24" t="str">
        <f>INDEX('Step 2-12'!$X:$X,MATCH('Step 2-12'!$AH1425,'Step 2-12'!$R:$R,0))</f>
        <v>SMBs</v>
      </c>
      <c r="AS1425" s="23" t="str">
        <f>INDEX('Step 2-12'!$AA:$AA,MATCH('Step 2-12'!$AH1425,'Step 2-12'!$R:$R,0))</f>
        <v>Pro</v>
      </c>
      <c r="AT1425" s="23" t="str">
        <f>INDEX('Step 2-12'!$AB:$AB,MATCH('Step 2-12'!$AH1425,'Step 2-12'!$R:$R,0))</f>
        <v>Monthly</v>
      </c>
      <c r="AU1425" s="23" t="str">
        <f>INDEX($J$20:$J$1603,MATCH($AH1425,$B$20:$B$1603,0))</f>
        <v/>
      </c>
    </row>
    <row r="1426" spans="1:47" x14ac:dyDescent="0.25">
      <c r="A1426" t="s">
        <v>1601</v>
      </c>
      <c r="B1426" t="s">
        <v>1590</v>
      </c>
      <c r="C1426" t="s">
        <v>50</v>
      </c>
      <c r="D1426" t="s">
        <v>18</v>
      </c>
      <c r="E1426" s="1">
        <v>45634</v>
      </c>
      <c r="F1426" s="1">
        <v>45658</v>
      </c>
      <c r="G1426" t="s">
        <v>19</v>
      </c>
      <c r="H1426">
        <v>135</v>
      </c>
      <c r="I1426" s="23" t="str">
        <f>IF(AND(E1426&lt;=EOMONTH('Step 1'!$C$7,0),F1426&gt;='Step 1'!$C$7),"Yes","No")</f>
        <v>No</v>
      </c>
      <c r="J1426" s="23" t="str">
        <f>IF(I1426="Yes",IF(COUNTIFS($B$21:$B1426,B1426,$I$21:$I1426,"Yes")=1,"Yes",""),"")</f>
        <v/>
      </c>
      <c r="K1426" s="23" t="str">
        <f>IF(J1426="Yes",IF(COUNTIFS($B:$B,B1426,$F:$F,"&gt;="&amp;'Step 1'!$C$8)&gt;0,"Retained","Churned"),"")</f>
        <v/>
      </c>
      <c r="L1426" s="24">
        <f>_xlfn.MINIFS($E:$E,$B:$B,B1426)</f>
        <v>45293</v>
      </c>
      <c r="M1426" s="24" t="str">
        <f>INDEX($C:$C,MATCH($L1426,$E:$E,0))</f>
        <v>Basic</v>
      </c>
      <c r="N1426" s="24" t="str">
        <f>INDEX($D:$D,MATCH($L1426,$E:$E,0))</f>
        <v>Monthly</v>
      </c>
      <c r="O1426" s="23" t="str">
        <f>INDEX('Step 2-12'!$W:$W,MATCH('Step 2-12'!$B1426,'Step 2-12'!$R:$R,0))</f>
        <v>Retail</v>
      </c>
      <c r="P1426" s="23" t="str">
        <f>INDEX('Step 2-12'!$Z:$Z,MATCH('Step 2-12'!$B1426,'Step 2-12'!$R:$R,0))</f>
        <v>Social Media</v>
      </c>
      <c r="AG1426" t="s">
        <v>3218</v>
      </c>
      <c r="AH1426" t="s">
        <v>1464</v>
      </c>
      <c r="AI1426" t="s">
        <v>1465</v>
      </c>
      <c r="AJ1426" s="1">
        <v>45460</v>
      </c>
      <c r="AK1426" t="s">
        <v>17</v>
      </c>
      <c r="AL1426" t="s">
        <v>18</v>
      </c>
      <c r="AM1426">
        <v>75</v>
      </c>
      <c r="AN1426">
        <v>60</v>
      </c>
      <c r="AO1426" s="24" t="str">
        <f>INDEX('Step 2-12'!$Z:$Z,MATCH('Step 2-12'!$AH1426,'Step 2-12'!$R:$R,0))</f>
        <v>Email</v>
      </c>
      <c r="AP1426" s="24" t="str">
        <f>INDEX('Step 2-12'!$V:$V,MATCH('Step 2-12'!$AH1426,'Step 2-12'!$R:$R,0))</f>
        <v>Europe</v>
      </c>
      <c r="AQ1426" s="24" t="str">
        <f>INDEX('Step 2-12'!$W:$W,MATCH('Step 2-12'!$AH1426,'Step 2-12'!$R:$R,0))</f>
        <v>Healthcare</v>
      </c>
      <c r="AR1426" s="24" t="str">
        <f>INDEX('Step 2-12'!$X:$X,MATCH('Step 2-12'!$AH1426,'Step 2-12'!$R:$R,0))</f>
        <v>SMBs</v>
      </c>
      <c r="AS1426" s="23" t="str">
        <f>INDEX('Step 2-12'!$AA:$AA,MATCH('Step 2-12'!$AH1426,'Step 2-12'!$R:$R,0))</f>
        <v>Pro</v>
      </c>
      <c r="AT1426" s="23" t="str">
        <f>INDEX('Step 2-12'!$AB:$AB,MATCH('Step 2-12'!$AH1426,'Step 2-12'!$R:$R,0))</f>
        <v>Monthly</v>
      </c>
      <c r="AU1426" s="23" t="str">
        <f>INDEX($J$20:$J$1603,MATCH($AH1426,$B$20:$B$1603,0))</f>
        <v/>
      </c>
    </row>
    <row r="1427" spans="1:47" x14ac:dyDescent="0.25">
      <c r="A1427" t="s">
        <v>1602</v>
      </c>
      <c r="B1427" t="s">
        <v>1603</v>
      </c>
      <c r="C1427" t="s">
        <v>50</v>
      </c>
      <c r="D1427" t="s">
        <v>18</v>
      </c>
      <c r="E1427" s="1">
        <v>45383</v>
      </c>
      <c r="F1427" s="1">
        <v>45413</v>
      </c>
      <c r="G1427" t="s">
        <v>19</v>
      </c>
      <c r="H1427">
        <v>135</v>
      </c>
      <c r="I1427" s="23" t="str">
        <f>IF(AND(E1427&lt;=EOMONTH('Step 1'!$C$7,0),F1427&gt;='Step 1'!$C$7),"Yes","No")</f>
        <v>No</v>
      </c>
      <c r="J1427" s="23" t="str">
        <f>IF(I1427="Yes",IF(COUNTIFS($B$21:$B1427,B1427,$I$21:$I1427,"Yes")=1,"Yes",""),"")</f>
        <v/>
      </c>
      <c r="K1427" s="23" t="str">
        <f>IF(J1427="Yes",IF(COUNTIFS($B:$B,B1427,$F:$F,"&gt;="&amp;'Step 1'!$C$8)&gt;0,"Retained","Churned"),"")</f>
        <v/>
      </c>
      <c r="L1427" s="24">
        <f>_xlfn.MINIFS($E:$E,$B:$B,B1427)</f>
        <v>45383</v>
      </c>
      <c r="M1427" s="24" t="str">
        <f>INDEX($C:$C,MATCH($L1427,$E:$E,0))</f>
        <v>Basic</v>
      </c>
      <c r="N1427" s="24" t="str">
        <f>INDEX($D:$D,MATCH($L1427,$E:$E,0))</f>
        <v>Monthly</v>
      </c>
      <c r="O1427" s="23" t="str">
        <f>INDEX('Step 2-12'!$W:$W,MATCH('Step 2-12'!$B1427,'Step 2-12'!$R:$R,0))</f>
        <v>Tech</v>
      </c>
      <c r="P1427" s="23" t="str">
        <f>INDEX('Step 2-12'!$Z:$Z,MATCH('Step 2-12'!$B1427,'Step 2-12'!$R:$R,0))</f>
        <v>Email</v>
      </c>
      <c r="AG1427" t="s">
        <v>3219</v>
      </c>
      <c r="AH1427" t="s">
        <v>1464</v>
      </c>
      <c r="AI1427" t="s">
        <v>1465</v>
      </c>
      <c r="AJ1427" s="1">
        <v>45490</v>
      </c>
      <c r="AK1427" t="s">
        <v>17</v>
      </c>
      <c r="AL1427" t="s">
        <v>18</v>
      </c>
      <c r="AM1427">
        <v>75</v>
      </c>
      <c r="AN1427">
        <v>60</v>
      </c>
      <c r="AO1427" s="24" t="str">
        <f>INDEX('Step 2-12'!$Z:$Z,MATCH('Step 2-12'!$AH1427,'Step 2-12'!$R:$R,0))</f>
        <v>Email</v>
      </c>
      <c r="AP1427" s="24" t="str">
        <f>INDEX('Step 2-12'!$V:$V,MATCH('Step 2-12'!$AH1427,'Step 2-12'!$R:$R,0))</f>
        <v>Europe</v>
      </c>
      <c r="AQ1427" s="24" t="str">
        <f>INDEX('Step 2-12'!$W:$W,MATCH('Step 2-12'!$AH1427,'Step 2-12'!$R:$R,0))</f>
        <v>Healthcare</v>
      </c>
      <c r="AR1427" s="24" t="str">
        <f>INDEX('Step 2-12'!$X:$X,MATCH('Step 2-12'!$AH1427,'Step 2-12'!$R:$R,0))</f>
        <v>SMBs</v>
      </c>
      <c r="AS1427" s="23" t="str">
        <f>INDEX('Step 2-12'!$AA:$AA,MATCH('Step 2-12'!$AH1427,'Step 2-12'!$R:$R,0))</f>
        <v>Pro</v>
      </c>
      <c r="AT1427" s="23" t="str">
        <f>INDEX('Step 2-12'!$AB:$AB,MATCH('Step 2-12'!$AH1427,'Step 2-12'!$R:$R,0))</f>
        <v>Monthly</v>
      </c>
      <c r="AU1427" s="23" t="str">
        <f>INDEX($J$20:$J$1603,MATCH($AH1427,$B$20:$B$1603,0))</f>
        <v/>
      </c>
    </row>
    <row r="1428" spans="1:47" x14ac:dyDescent="0.25">
      <c r="A1428" t="s">
        <v>1604</v>
      </c>
      <c r="B1428" t="s">
        <v>1603</v>
      </c>
      <c r="C1428" t="s">
        <v>50</v>
      </c>
      <c r="D1428" t="s">
        <v>18</v>
      </c>
      <c r="E1428" s="1">
        <v>45414</v>
      </c>
      <c r="F1428" s="1">
        <v>45444</v>
      </c>
      <c r="G1428" t="s">
        <v>19</v>
      </c>
      <c r="H1428">
        <v>135</v>
      </c>
      <c r="I1428" s="23" t="str">
        <f>IF(AND(E1428&lt;=EOMONTH('Step 1'!$C$7,0),F1428&gt;='Step 1'!$C$7),"Yes","No")</f>
        <v>No</v>
      </c>
      <c r="J1428" s="23" t="str">
        <f>IF(I1428="Yes",IF(COUNTIFS($B$21:$B1428,B1428,$I$21:$I1428,"Yes")=1,"Yes",""),"")</f>
        <v/>
      </c>
      <c r="K1428" s="23" t="str">
        <f>IF(J1428="Yes",IF(COUNTIFS($B:$B,B1428,$F:$F,"&gt;="&amp;'Step 1'!$C$8)&gt;0,"Retained","Churned"),"")</f>
        <v/>
      </c>
      <c r="L1428" s="24">
        <f>_xlfn.MINIFS($E:$E,$B:$B,B1428)</f>
        <v>45383</v>
      </c>
      <c r="M1428" s="24" t="str">
        <f>INDEX($C:$C,MATCH($L1428,$E:$E,0))</f>
        <v>Basic</v>
      </c>
      <c r="N1428" s="24" t="str">
        <f>INDEX($D:$D,MATCH($L1428,$E:$E,0))</f>
        <v>Monthly</v>
      </c>
      <c r="O1428" s="23" t="str">
        <f>INDEX('Step 2-12'!$W:$W,MATCH('Step 2-12'!$B1428,'Step 2-12'!$R:$R,0))</f>
        <v>Tech</v>
      </c>
      <c r="P1428" s="23" t="str">
        <f>INDEX('Step 2-12'!$Z:$Z,MATCH('Step 2-12'!$B1428,'Step 2-12'!$R:$R,0))</f>
        <v>Email</v>
      </c>
      <c r="AG1428" t="s">
        <v>3220</v>
      </c>
      <c r="AH1428" t="s">
        <v>1464</v>
      </c>
      <c r="AI1428" t="s">
        <v>1466</v>
      </c>
      <c r="AJ1428" s="1">
        <v>45491</v>
      </c>
      <c r="AK1428" t="s">
        <v>17</v>
      </c>
      <c r="AL1428" t="s">
        <v>18</v>
      </c>
      <c r="AM1428">
        <v>75</v>
      </c>
      <c r="AN1428">
        <v>60</v>
      </c>
      <c r="AO1428" s="24" t="str">
        <f>INDEX('Step 2-12'!$Z:$Z,MATCH('Step 2-12'!$AH1428,'Step 2-12'!$R:$R,0))</f>
        <v>Email</v>
      </c>
      <c r="AP1428" s="24" t="str">
        <f>INDEX('Step 2-12'!$V:$V,MATCH('Step 2-12'!$AH1428,'Step 2-12'!$R:$R,0))</f>
        <v>Europe</v>
      </c>
      <c r="AQ1428" s="24" t="str">
        <f>INDEX('Step 2-12'!$W:$W,MATCH('Step 2-12'!$AH1428,'Step 2-12'!$R:$R,0))</f>
        <v>Healthcare</v>
      </c>
      <c r="AR1428" s="24" t="str">
        <f>INDEX('Step 2-12'!$X:$X,MATCH('Step 2-12'!$AH1428,'Step 2-12'!$R:$R,0))</f>
        <v>SMBs</v>
      </c>
      <c r="AS1428" s="23" t="str">
        <f>INDEX('Step 2-12'!$AA:$AA,MATCH('Step 2-12'!$AH1428,'Step 2-12'!$R:$R,0))</f>
        <v>Pro</v>
      </c>
      <c r="AT1428" s="23" t="str">
        <f>INDEX('Step 2-12'!$AB:$AB,MATCH('Step 2-12'!$AH1428,'Step 2-12'!$R:$R,0))</f>
        <v>Monthly</v>
      </c>
      <c r="AU1428" s="23" t="str">
        <f>INDEX($J$20:$J$1603,MATCH($AH1428,$B$20:$B$1603,0))</f>
        <v/>
      </c>
    </row>
    <row r="1429" spans="1:47" x14ac:dyDescent="0.25">
      <c r="A1429" t="s">
        <v>1605</v>
      </c>
      <c r="B1429" t="s">
        <v>1603</v>
      </c>
      <c r="C1429" t="s">
        <v>50</v>
      </c>
      <c r="D1429" t="s">
        <v>18</v>
      </c>
      <c r="E1429" s="1">
        <v>45445</v>
      </c>
      <c r="F1429" s="1">
        <v>45475</v>
      </c>
      <c r="G1429" t="s">
        <v>19</v>
      </c>
      <c r="H1429">
        <v>135</v>
      </c>
      <c r="I1429" s="23" t="str">
        <f>IF(AND(E1429&lt;=EOMONTH('Step 1'!$C$7,0),F1429&gt;='Step 1'!$C$7),"Yes","No")</f>
        <v>No</v>
      </c>
      <c r="J1429" s="23" t="str">
        <f>IF(I1429="Yes",IF(COUNTIFS($B$21:$B1429,B1429,$I$21:$I1429,"Yes")=1,"Yes",""),"")</f>
        <v/>
      </c>
      <c r="K1429" s="23" t="str">
        <f>IF(J1429="Yes",IF(COUNTIFS($B:$B,B1429,$F:$F,"&gt;="&amp;'Step 1'!$C$8)&gt;0,"Retained","Churned"),"")</f>
        <v/>
      </c>
      <c r="L1429" s="24">
        <f>_xlfn.MINIFS($E:$E,$B:$B,B1429)</f>
        <v>45383</v>
      </c>
      <c r="M1429" s="24" t="str">
        <f>INDEX($C:$C,MATCH($L1429,$E:$E,0))</f>
        <v>Basic</v>
      </c>
      <c r="N1429" s="24" t="str">
        <f>INDEX($D:$D,MATCH($L1429,$E:$E,0))</f>
        <v>Monthly</v>
      </c>
      <c r="O1429" s="23" t="str">
        <f>INDEX('Step 2-12'!$W:$W,MATCH('Step 2-12'!$B1429,'Step 2-12'!$R:$R,0))</f>
        <v>Tech</v>
      </c>
      <c r="P1429" s="23" t="str">
        <f>INDEX('Step 2-12'!$Z:$Z,MATCH('Step 2-12'!$B1429,'Step 2-12'!$R:$R,0))</f>
        <v>Email</v>
      </c>
      <c r="AG1429" t="s">
        <v>3221</v>
      </c>
      <c r="AH1429" t="s">
        <v>1759</v>
      </c>
      <c r="AI1429" t="s">
        <v>1758</v>
      </c>
      <c r="AJ1429" s="1">
        <v>44809</v>
      </c>
      <c r="AK1429" t="s">
        <v>50</v>
      </c>
      <c r="AL1429" t="s">
        <v>18</v>
      </c>
      <c r="AM1429">
        <v>135</v>
      </c>
      <c r="AN1429">
        <v>110.7</v>
      </c>
      <c r="AO1429" s="24" t="str">
        <f>INDEX('Step 2-12'!$Z:$Z,MATCH('Step 2-12'!$AH1429,'Step 2-12'!$R:$R,0))</f>
        <v>Affiliate</v>
      </c>
      <c r="AP1429" s="24" t="str">
        <f>INDEX('Step 2-12'!$V:$V,MATCH('Step 2-12'!$AH1429,'Step 2-12'!$R:$R,0))</f>
        <v>North America</v>
      </c>
      <c r="AQ1429" s="24" t="str">
        <f>INDEX('Step 2-12'!$W:$W,MATCH('Step 2-12'!$AH1429,'Step 2-12'!$R:$R,0))</f>
        <v>Tech</v>
      </c>
      <c r="AR1429" s="24" t="str">
        <f>INDEX('Step 2-12'!$X:$X,MATCH('Step 2-12'!$AH1429,'Step 2-12'!$R:$R,0))</f>
        <v>SMBs</v>
      </c>
      <c r="AS1429" s="23" t="str">
        <f>INDEX('Step 2-12'!$AA:$AA,MATCH('Step 2-12'!$AH1429,'Step 2-12'!$R:$R,0))</f>
        <v>Pro</v>
      </c>
      <c r="AT1429" s="23" t="str">
        <f>INDEX('Step 2-12'!$AB:$AB,MATCH('Step 2-12'!$AH1429,'Step 2-12'!$R:$R,0))</f>
        <v>Monthly</v>
      </c>
      <c r="AU1429" s="23" t="str">
        <f>INDEX($J$20:$J$1603,MATCH($AH1429,$B$20:$B$1603,0))</f>
        <v/>
      </c>
    </row>
    <row r="1430" spans="1:47" x14ac:dyDescent="0.25">
      <c r="A1430" t="s">
        <v>1606</v>
      </c>
      <c r="B1430" t="s">
        <v>1603</v>
      </c>
      <c r="C1430" t="s">
        <v>50</v>
      </c>
      <c r="D1430" t="s">
        <v>18</v>
      </c>
      <c r="E1430" s="1">
        <v>45476</v>
      </c>
      <c r="F1430" s="1">
        <v>45506</v>
      </c>
      <c r="G1430" t="s">
        <v>19</v>
      </c>
      <c r="H1430">
        <v>135</v>
      </c>
      <c r="I1430" s="23" t="str">
        <f>IF(AND(E1430&lt;=EOMONTH('Step 1'!$C$7,0),F1430&gt;='Step 1'!$C$7),"Yes","No")</f>
        <v>No</v>
      </c>
      <c r="J1430" s="23" t="str">
        <f>IF(I1430="Yes",IF(COUNTIFS($B$21:$B1430,B1430,$I$21:$I1430,"Yes")=1,"Yes",""),"")</f>
        <v/>
      </c>
      <c r="K1430" s="23" t="str">
        <f>IF(J1430="Yes",IF(COUNTIFS($B:$B,B1430,$F:$F,"&gt;="&amp;'Step 1'!$C$8)&gt;0,"Retained","Churned"),"")</f>
        <v/>
      </c>
      <c r="L1430" s="24">
        <f>_xlfn.MINIFS($E:$E,$B:$B,B1430)</f>
        <v>45383</v>
      </c>
      <c r="M1430" s="24" t="str">
        <f>INDEX($C:$C,MATCH($L1430,$E:$E,0))</f>
        <v>Basic</v>
      </c>
      <c r="N1430" s="24" t="str">
        <f>INDEX($D:$D,MATCH($L1430,$E:$E,0))</f>
        <v>Monthly</v>
      </c>
      <c r="O1430" s="23" t="str">
        <f>INDEX('Step 2-12'!$W:$W,MATCH('Step 2-12'!$B1430,'Step 2-12'!$R:$R,0))</f>
        <v>Tech</v>
      </c>
      <c r="P1430" s="23" t="str">
        <f>INDEX('Step 2-12'!$Z:$Z,MATCH('Step 2-12'!$B1430,'Step 2-12'!$R:$R,0))</f>
        <v>Email</v>
      </c>
      <c r="AG1430" t="s">
        <v>3222</v>
      </c>
      <c r="AH1430" t="s">
        <v>1759</v>
      </c>
      <c r="AI1430" t="s">
        <v>1758</v>
      </c>
      <c r="AJ1430" s="1">
        <v>44839</v>
      </c>
      <c r="AK1430" t="s">
        <v>50</v>
      </c>
      <c r="AL1430" t="s">
        <v>18</v>
      </c>
      <c r="AM1430">
        <v>135</v>
      </c>
      <c r="AN1430">
        <v>110.7</v>
      </c>
      <c r="AO1430" s="24" t="str">
        <f>INDEX('Step 2-12'!$Z:$Z,MATCH('Step 2-12'!$AH1430,'Step 2-12'!$R:$R,0))</f>
        <v>Affiliate</v>
      </c>
      <c r="AP1430" s="24" t="str">
        <f>INDEX('Step 2-12'!$V:$V,MATCH('Step 2-12'!$AH1430,'Step 2-12'!$R:$R,0))</f>
        <v>North America</v>
      </c>
      <c r="AQ1430" s="24" t="str">
        <f>INDEX('Step 2-12'!$W:$W,MATCH('Step 2-12'!$AH1430,'Step 2-12'!$R:$R,0))</f>
        <v>Tech</v>
      </c>
      <c r="AR1430" s="24" t="str">
        <f>INDEX('Step 2-12'!$X:$X,MATCH('Step 2-12'!$AH1430,'Step 2-12'!$R:$R,0))</f>
        <v>SMBs</v>
      </c>
      <c r="AS1430" s="23" t="str">
        <f>INDEX('Step 2-12'!$AA:$AA,MATCH('Step 2-12'!$AH1430,'Step 2-12'!$R:$R,0))</f>
        <v>Pro</v>
      </c>
      <c r="AT1430" s="23" t="str">
        <f>INDEX('Step 2-12'!$AB:$AB,MATCH('Step 2-12'!$AH1430,'Step 2-12'!$R:$R,0))</f>
        <v>Monthly</v>
      </c>
      <c r="AU1430" s="23" t="str">
        <f>INDEX($J$20:$J$1603,MATCH($AH1430,$B$20:$B$1603,0))</f>
        <v/>
      </c>
    </row>
    <row r="1431" spans="1:47" x14ac:dyDescent="0.25">
      <c r="A1431" t="s">
        <v>1607</v>
      </c>
      <c r="B1431" t="s">
        <v>1603</v>
      </c>
      <c r="C1431" t="s">
        <v>50</v>
      </c>
      <c r="D1431" t="s">
        <v>18</v>
      </c>
      <c r="E1431" s="1">
        <v>45507</v>
      </c>
      <c r="F1431" s="1">
        <v>45537</v>
      </c>
      <c r="G1431" t="s">
        <v>19</v>
      </c>
      <c r="H1431">
        <v>135</v>
      </c>
      <c r="I1431" s="23" t="str">
        <f>IF(AND(E1431&lt;=EOMONTH('Step 1'!$C$7,0),F1431&gt;='Step 1'!$C$7),"Yes","No")</f>
        <v>No</v>
      </c>
      <c r="J1431" s="23" t="str">
        <f>IF(I1431="Yes",IF(COUNTIFS($B$21:$B1431,B1431,$I$21:$I1431,"Yes")=1,"Yes",""),"")</f>
        <v/>
      </c>
      <c r="K1431" s="23" t="str">
        <f>IF(J1431="Yes",IF(COUNTIFS($B:$B,B1431,$F:$F,"&gt;="&amp;'Step 1'!$C$8)&gt;0,"Retained","Churned"),"")</f>
        <v/>
      </c>
      <c r="L1431" s="24">
        <f>_xlfn.MINIFS($E:$E,$B:$B,B1431)</f>
        <v>45383</v>
      </c>
      <c r="M1431" s="24" t="str">
        <f>INDEX($C:$C,MATCH($L1431,$E:$E,0))</f>
        <v>Basic</v>
      </c>
      <c r="N1431" s="24" t="str">
        <f>INDEX($D:$D,MATCH($L1431,$E:$E,0))</f>
        <v>Monthly</v>
      </c>
      <c r="O1431" s="23" t="str">
        <f>INDEX('Step 2-12'!$W:$W,MATCH('Step 2-12'!$B1431,'Step 2-12'!$R:$R,0))</f>
        <v>Tech</v>
      </c>
      <c r="P1431" s="23" t="str">
        <f>INDEX('Step 2-12'!$Z:$Z,MATCH('Step 2-12'!$B1431,'Step 2-12'!$R:$R,0))</f>
        <v>Email</v>
      </c>
      <c r="AG1431" t="s">
        <v>3223</v>
      </c>
      <c r="AH1431" t="s">
        <v>1759</v>
      </c>
      <c r="AI1431" t="s">
        <v>1760</v>
      </c>
      <c r="AJ1431" s="1">
        <v>44840</v>
      </c>
      <c r="AK1431" t="s">
        <v>50</v>
      </c>
      <c r="AL1431" t="s">
        <v>18</v>
      </c>
      <c r="AM1431">
        <v>135</v>
      </c>
      <c r="AN1431">
        <v>110.7</v>
      </c>
      <c r="AO1431" s="24" t="str">
        <f>INDEX('Step 2-12'!$Z:$Z,MATCH('Step 2-12'!$AH1431,'Step 2-12'!$R:$R,0))</f>
        <v>Affiliate</v>
      </c>
      <c r="AP1431" s="24" t="str">
        <f>INDEX('Step 2-12'!$V:$V,MATCH('Step 2-12'!$AH1431,'Step 2-12'!$R:$R,0))</f>
        <v>North America</v>
      </c>
      <c r="AQ1431" s="24" t="str">
        <f>INDEX('Step 2-12'!$W:$W,MATCH('Step 2-12'!$AH1431,'Step 2-12'!$R:$R,0))</f>
        <v>Tech</v>
      </c>
      <c r="AR1431" s="24" t="str">
        <f>INDEX('Step 2-12'!$X:$X,MATCH('Step 2-12'!$AH1431,'Step 2-12'!$R:$R,0))</f>
        <v>SMBs</v>
      </c>
      <c r="AS1431" s="23" t="str">
        <f>INDEX('Step 2-12'!$AA:$AA,MATCH('Step 2-12'!$AH1431,'Step 2-12'!$R:$R,0))</f>
        <v>Pro</v>
      </c>
      <c r="AT1431" s="23" t="str">
        <f>INDEX('Step 2-12'!$AB:$AB,MATCH('Step 2-12'!$AH1431,'Step 2-12'!$R:$R,0))</f>
        <v>Monthly</v>
      </c>
      <c r="AU1431" s="23" t="str">
        <f>INDEX($J$20:$J$1603,MATCH($AH1431,$B$20:$B$1603,0))</f>
        <v/>
      </c>
    </row>
    <row r="1432" spans="1:47" x14ac:dyDescent="0.25">
      <c r="A1432" t="s">
        <v>1608</v>
      </c>
      <c r="B1432" t="s">
        <v>1603</v>
      </c>
      <c r="C1432" t="s">
        <v>50</v>
      </c>
      <c r="D1432" t="s">
        <v>18</v>
      </c>
      <c r="E1432" s="1">
        <v>45538</v>
      </c>
      <c r="F1432" s="1">
        <v>45568</v>
      </c>
      <c r="G1432" t="s">
        <v>19</v>
      </c>
      <c r="H1432">
        <v>135</v>
      </c>
      <c r="I1432" s="23" t="str">
        <f>IF(AND(E1432&lt;=EOMONTH('Step 1'!$C$7,0),F1432&gt;='Step 1'!$C$7),"Yes","No")</f>
        <v>No</v>
      </c>
      <c r="J1432" s="23" t="str">
        <f>IF(I1432="Yes",IF(COUNTIFS($B$21:$B1432,B1432,$I$21:$I1432,"Yes")=1,"Yes",""),"")</f>
        <v/>
      </c>
      <c r="K1432" s="23" t="str">
        <f>IF(J1432="Yes",IF(COUNTIFS($B:$B,B1432,$F:$F,"&gt;="&amp;'Step 1'!$C$8)&gt;0,"Retained","Churned"),"")</f>
        <v/>
      </c>
      <c r="L1432" s="24">
        <f>_xlfn.MINIFS($E:$E,$B:$B,B1432)</f>
        <v>45383</v>
      </c>
      <c r="M1432" s="24" t="str">
        <f>INDEX($C:$C,MATCH($L1432,$E:$E,0))</f>
        <v>Basic</v>
      </c>
      <c r="N1432" s="24" t="str">
        <f>INDEX($D:$D,MATCH($L1432,$E:$E,0))</f>
        <v>Monthly</v>
      </c>
      <c r="O1432" s="23" t="str">
        <f>INDEX('Step 2-12'!$W:$W,MATCH('Step 2-12'!$B1432,'Step 2-12'!$R:$R,0))</f>
        <v>Tech</v>
      </c>
      <c r="P1432" s="23" t="str">
        <f>INDEX('Step 2-12'!$Z:$Z,MATCH('Step 2-12'!$B1432,'Step 2-12'!$R:$R,0))</f>
        <v>Email</v>
      </c>
      <c r="AG1432" t="s">
        <v>3224</v>
      </c>
      <c r="AH1432" t="s">
        <v>1759</v>
      </c>
      <c r="AI1432" t="s">
        <v>1761</v>
      </c>
      <c r="AJ1432" s="1">
        <v>44871</v>
      </c>
      <c r="AK1432" t="s">
        <v>17</v>
      </c>
      <c r="AL1432" t="s">
        <v>18</v>
      </c>
      <c r="AM1432">
        <v>75</v>
      </c>
      <c r="AN1432">
        <v>60</v>
      </c>
      <c r="AO1432" s="24" t="str">
        <f>INDEX('Step 2-12'!$Z:$Z,MATCH('Step 2-12'!$AH1432,'Step 2-12'!$R:$R,0))</f>
        <v>Affiliate</v>
      </c>
      <c r="AP1432" s="24" t="str">
        <f>INDEX('Step 2-12'!$V:$V,MATCH('Step 2-12'!$AH1432,'Step 2-12'!$R:$R,0))</f>
        <v>North America</v>
      </c>
      <c r="AQ1432" s="24" t="str">
        <f>INDEX('Step 2-12'!$W:$W,MATCH('Step 2-12'!$AH1432,'Step 2-12'!$R:$R,0))</f>
        <v>Tech</v>
      </c>
      <c r="AR1432" s="24" t="str">
        <f>INDEX('Step 2-12'!$X:$X,MATCH('Step 2-12'!$AH1432,'Step 2-12'!$R:$R,0))</f>
        <v>SMBs</v>
      </c>
      <c r="AS1432" s="23" t="str">
        <f>INDEX('Step 2-12'!$AA:$AA,MATCH('Step 2-12'!$AH1432,'Step 2-12'!$R:$R,0))</f>
        <v>Pro</v>
      </c>
      <c r="AT1432" s="23" t="str">
        <f>INDEX('Step 2-12'!$AB:$AB,MATCH('Step 2-12'!$AH1432,'Step 2-12'!$R:$R,0))</f>
        <v>Monthly</v>
      </c>
      <c r="AU1432" s="23" t="str">
        <f>INDEX($J$20:$J$1603,MATCH($AH1432,$B$20:$B$1603,0))</f>
        <v/>
      </c>
    </row>
    <row r="1433" spans="1:47" x14ac:dyDescent="0.25">
      <c r="A1433" t="s">
        <v>1609</v>
      </c>
      <c r="B1433" t="s">
        <v>1603</v>
      </c>
      <c r="C1433" t="s">
        <v>50</v>
      </c>
      <c r="D1433" t="s">
        <v>18</v>
      </c>
      <c r="E1433" s="1">
        <v>45569</v>
      </c>
      <c r="F1433" s="1">
        <v>45599</v>
      </c>
      <c r="G1433" t="s">
        <v>19</v>
      </c>
      <c r="H1433">
        <v>135</v>
      </c>
      <c r="I1433" s="23" t="str">
        <f>IF(AND(E1433&lt;=EOMONTH('Step 1'!$C$7,0),F1433&gt;='Step 1'!$C$7),"Yes","No")</f>
        <v>No</v>
      </c>
      <c r="J1433" s="23" t="str">
        <f>IF(I1433="Yes",IF(COUNTIFS($B$21:$B1433,B1433,$I$21:$I1433,"Yes")=1,"Yes",""),"")</f>
        <v/>
      </c>
      <c r="K1433" s="23" t="str">
        <f>IF(J1433="Yes",IF(COUNTIFS($B:$B,B1433,$F:$F,"&gt;="&amp;'Step 1'!$C$8)&gt;0,"Retained","Churned"),"")</f>
        <v/>
      </c>
      <c r="L1433" s="24">
        <f>_xlfn.MINIFS($E:$E,$B:$B,B1433)</f>
        <v>45383</v>
      </c>
      <c r="M1433" s="24" t="str">
        <f>INDEX($C:$C,MATCH($L1433,$E:$E,0))</f>
        <v>Basic</v>
      </c>
      <c r="N1433" s="24" t="str">
        <f>INDEX($D:$D,MATCH($L1433,$E:$E,0))</f>
        <v>Monthly</v>
      </c>
      <c r="O1433" s="23" t="str">
        <f>INDEX('Step 2-12'!$W:$W,MATCH('Step 2-12'!$B1433,'Step 2-12'!$R:$R,0))</f>
        <v>Tech</v>
      </c>
      <c r="P1433" s="23" t="str">
        <f>INDEX('Step 2-12'!$Z:$Z,MATCH('Step 2-12'!$B1433,'Step 2-12'!$R:$R,0))</f>
        <v>Email</v>
      </c>
      <c r="AG1433" t="s">
        <v>3225</v>
      </c>
      <c r="AH1433" t="s">
        <v>1759</v>
      </c>
      <c r="AI1433" t="s">
        <v>1761</v>
      </c>
      <c r="AJ1433" s="1">
        <v>44901</v>
      </c>
      <c r="AK1433" t="s">
        <v>17</v>
      </c>
      <c r="AL1433" t="s">
        <v>18</v>
      </c>
      <c r="AM1433">
        <v>75</v>
      </c>
      <c r="AN1433">
        <v>60</v>
      </c>
      <c r="AO1433" s="24" t="str">
        <f>INDEX('Step 2-12'!$Z:$Z,MATCH('Step 2-12'!$AH1433,'Step 2-12'!$R:$R,0))</f>
        <v>Affiliate</v>
      </c>
      <c r="AP1433" s="24" t="str">
        <f>INDEX('Step 2-12'!$V:$V,MATCH('Step 2-12'!$AH1433,'Step 2-12'!$R:$R,0))</f>
        <v>North America</v>
      </c>
      <c r="AQ1433" s="24" t="str">
        <f>INDEX('Step 2-12'!$W:$W,MATCH('Step 2-12'!$AH1433,'Step 2-12'!$R:$R,0))</f>
        <v>Tech</v>
      </c>
      <c r="AR1433" s="24" t="str">
        <f>INDEX('Step 2-12'!$X:$X,MATCH('Step 2-12'!$AH1433,'Step 2-12'!$R:$R,0))</f>
        <v>SMBs</v>
      </c>
      <c r="AS1433" s="23" t="str">
        <f>INDEX('Step 2-12'!$AA:$AA,MATCH('Step 2-12'!$AH1433,'Step 2-12'!$R:$R,0))</f>
        <v>Pro</v>
      </c>
      <c r="AT1433" s="23" t="str">
        <f>INDEX('Step 2-12'!$AB:$AB,MATCH('Step 2-12'!$AH1433,'Step 2-12'!$R:$R,0))</f>
        <v>Monthly</v>
      </c>
      <c r="AU1433" s="23" t="str">
        <f>INDEX($J$20:$J$1603,MATCH($AH1433,$B$20:$B$1603,0))</f>
        <v/>
      </c>
    </row>
    <row r="1434" spans="1:47" x14ac:dyDescent="0.25">
      <c r="A1434" t="s">
        <v>1610</v>
      </c>
      <c r="B1434" t="s">
        <v>1603</v>
      </c>
      <c r="C1434" t="s">
        <v>50</v>
      </c>
      <c r="D1434" t="s">
        <v>18</v>
      </c>
      <c r="E1434" s="1">
        <v>45600</v>
      </c>
      <c r="F1434" s="1">
        <v>45630</v>
      </c>
      <c r="G1434" t="s">
        <v>19</v>
      </c>
      <c r="H1434">
        <v>135</v>
      </c>
      <c r="I1434" s="23" t="str">
        <f>IF(AND(E1434&lt;=EOMONTH('Step 1'!$C$7,0),F1434&gt;='Step 1'!$C$7),"Yes","No")</f>
        <v>No</v>
      </c>
      <c r="J1434" s="23" t="str">
        <f>IF(I1434="Yes",IF(COUNTIFS($B$21:$B1434,B1434,$I$21:$I1434,"Yes")=1,"Yes",""),"")</f>
        <v/>
      </c>
      <c r="K1434" s="23" t="str">
        <f>IF(J1434="Yes",IF(COUNTIFS($B:$B,B1434,$F:$F,"&gt;="&amp;'Step 1'!$C$8)&gt;0,"Retained","Churned"),"")</f>
        <v/>
      </c>
      <c r="L1434" s="24">
        <f>_xlfn.MINIFS($E:$E,$B:$B,B1434)</f>
        <v>45383</v>
      </c>
      <c r="M1434" s="24" t="str">
        <f>INDEX($C:$C,MATCH($L1434,$E:$E,0))</f>
        <v>Basic</v>
      </c>
      <c r="N1434" s="24" t="str">
        <f>INDEX($D:$D,MATCH($L1434,$E:$E,0))</f>
        <v>Monthly</v>
      </c>
      <c r="O1434" s="23" t="str">
        <f>INDEX('Step 2-12'!$W:$W,MATCH('Step 2-12'!$B1434,'Step 2-12'!$R:$R,0))</f>
        <v>Tech</v>
      </c>
      <c r="P1434" s="23" t="str">
        <f>INDEX('Step 2-12'!$Z:$Z,MATCH('Step 2-12'!$B1434,'Step 2-12'!$R:$R,0))</f>
        <v>Email</v>
      </c>
      <c r="AG1434" t="s">
        <v>3226</v>
      </c>
      <c r="AH1434" t="s">
        <v>1759</v>
      </c>
      <c r="AI1434" t="s">
        <v>1762</v>
      </c>
      <c r="AJ1434" s="1">
        <v>44902</v>
      </c>
      <c r="AK1434" t="s">
        <v>17</v>
      </c>
      <c r="AL1434" t="s">
        <v>18</v>
      </c>
      <c r="AM1434">
        <v>75</v>
      </c>
      <c r="AN1434">
        <v>60</v>
      </c>
      <c r="AO1434" s="24" t="str">
        <f>INDEX('Step 2-12'!$Z:$Z,MATCH('Step 2-12'!$AH1434,'Step 2-12'!$R:$R,0))</f>
        <v>Affiliate</v>
      </c>
      <c r="AP1434" s="24" t="str">
        <f>INDEX('Step 2-12'!$V:$V,MATCH('Step 2-12'!$AH1434,'Step 2-12'!$R:$R,0))</f>
        <v>North America</v>
      </c>
      <c r="AQ1434" s="24" t="str">
        <f>INDEX('Step 2-12'!$W:$W,MATCH('Step 2-12'!$AH1434,'Step 2-12'!$R:$R,0))</f>
        <v>Tech</v>
      </c>
      <c r="AR1434" s="24" t="str">
        <f>INDEX('Step 2-12'!$X:$X,MATCH('Step 2-12'!$AH1434,'Step 2-12'!$R:$R,0))</f>
        <v>SMBs</v>
      </c>
      <c r="AS1434" s="23" t="str">
        <f>INDEX('Step 2-12'!$AA:$AA,MATCH('Step 2-12'!$AH1434,'Step 2-12'!$R:$R,0))</f>
        <v>Pro</v>
      </c>
      <c r="AT1434" s="23" t="str">
        <f>INDEX('Step 2-12'!$AB:$AB,MATCH('Step 2-12'!$AH1434,'Step 2-12'!$R:$R,0))</f>
        <v>Monthly</v>
      </c>
      <c r="AU1434" s="23" t="str">
        <f>INDEX($J$20:$J$1603,MATCH($AH1434,$B$20:$B$1603,0))</f>
        <v/>
      </c>
    </row>
    <row r="1435" spans="1:47" x14ac:dyDescent="0.25">
      <c r="A1435" t="s">
        <v>1611</v>
      </c>
      <c r="B1435" t="s">
        <v>1603</v>
      </c>
      <c r="C1435" t="s">
        <v>50</v>
      </c>
      <c r="D1435" t="s">
        <v>18</v>
      </c>
      <c r="E1435" s="1">
        <v>45631</v>
      </c>
      <c r="F1435" s="1">
        <v>45658</v>
      </c>
      <c r="G1435" t="s">
        <v>19</v>
      </c>
      <c r="H1435">
        <v>135</v>
      </c>
      <c r="I1435" s="23" t="str">
        <f>IF(AND(E1435&lt;=EOMONTH('Step 1'!$C$7,0),F1435&gt;='Step 1'!$C$7),"Yes","No")</f>
        <v>No</v>
      </c>
      <c r="J1435" s="23" t="str">
        <f>IF(I1435="Yes",IF(COUNTIFS($B$21:$B1435,B1435,$I$21:$I1435,"Yes")=1,"Yes",""),"")</f>
        <v/>
      </c>
      <c r="K1435" s="23" t="str">
        <f>IF(J1435="Yes",IF(COUNTIFS($B:$B,B1435,$F:$F,"&gt;="&amp;'Step 1'!$C$8)&gt;0,"Retained","Churned"),"")</f>
        <v/>
      </c>
      <c r="L1435" s="24">
        <f>_xlfn.MINIFS($E:$E,$B:$B,B1435)</f>
        <v>45383</v>
      </c>
      <c r="M1435" s="24" t="str">
        <f>INDEX($C:$C,MATCH($L1435,$E:$E,0))</f>
        <v>Basic</v>
      </c>
      <c r="N1435" s="24" t="str">
        <f>INDEX($D:$D,MATCH($L1435,$E:$E,0))</f>
        <v>Monthly</v>
      </c>
      <c r="O1435" s="23" t="str">
        <f>INDEX('Step 2-12'!$W:$W,MATCH('Step 2-12'!$B1435,'Step 2-12'!$R:$R,0))</f>
        <v>Tech</v>
      </c>
      <c r="P1435" s="23" t="str">
        <f>INDEX('Step 2-12'!$Z:$Z,MATCH('Step 2-12'!$B1435,'Step 2-12'!$R:$R,0))</f>
        <v>Email</v>
      </c>
      <c r="AG1435" t="s">
        <v>3227</v>
      </c>
      <c r="AH1435" t="s">
        <v>1759</v>
      </c>
      <c r="AI1435" t="s">
        <v>1763</v>
      </c>
      <c r="AJ1435" s="1">
        <v>44933</v>
      </c>
      <c r="AK1435" t="s">
        <v>50</v>
      </c>
      <c r="AL1435" t="s">
        <v>18</v>
      </c>
      <c r="AM1435">
        <v>135</v>
      </c>
      <c r="AN1435">
        <v>110.7</v>
      </c>
      <c r="AO1435" s="24" t="str">
        <f>INDEX('Step 2-12'!$Z:$Z,MATCH('Step 2-12'!$AH1435,'Step 2-12'!$R:$R,0))</f>
        <v>Affiliate</v>
      </c>
      <c r="AP1435" s="24" t="str">
        <f>INDEX('Step 2-12'!$V:$V,MATCH('Step 2-12'!$AH1435,'Step 2-12'!$R:$R,0))</f>
        <v>North America</v>
      </c>
      <c r="AQ1435" s="24" t="str">
        <f>INDEX('Step 2-12'!$W:$W,MATCH('Step 2-12'!$AH1435,'Step 2-12'!$R:$R,0))</f>
        <v>Tech</v>
      </c>
      <c r="AR1435" s="24" t="str">
        <f>INDEX('Step 2-12'!$X:$X,MATCH('Step 2-12'!$AH1435,'Step 2-12'!$R:$R,0))</f>
        <v>SMBs</v>
      </c>
      <c r="AS1435" s="23" t="str">
        <f>INDEX('Step 2-12'!$AA:$AA,MATCH('Step 2-12'!$AH1435,'Step 2-12'!$R:$R,0))</f>
        <v>Pro</v>
      </c>
      <c r="AT1435" s="23" t="str">
        <f>INDEX('Step 2-12'!$AB:$AB,MATCH('Step 2-12'!$AH1435,'Step 2-12'!$R:$R,0))</f>
        <v>Monthly</v>
      </c>
      <c r="AU1435" s="23" t="str">
        <f>INDEX($J$20:$J$1603,MATCH($AH1435,$B$20:$B$1603,0))</f>
        <v/>
      </c>
    </row>
    <row r="1436" spans="1:47" x14ac:dyDescent="0.25">
      <c r="A1436" t="s">
        <v>1612</v>
      </c>
      <c r="B1436" t="s">
        <v>1613</v>
      </c>
      <c r="C1436" t="s">
        <v>50</v>
      </c>
      <c r="D1436" t="s">
        <v>18</v>
      </c>
      <c r="E1436" s="1">
        <v>45586</v>
      </c>
      <c r="F1436" s="1">
        <v>45616</v>
      </c>
      <c r="G1436" t="s">
        <v>19</v>
      </c>
      <c r="H1436">
        <v>135</v>
      </c>
      <c r="I1436" s="23" t="str">
        <f>IF(AND(E1436&lt;=EOMONTH('Step 1'!$C$7,0),F1436&gt;='Step 1'!$C$7),"Yes","No")</f>
        <v>No</v>
      </c>
      <c r="J1436" s="23" t="str">
        <f>IF(I1436="Yes",IF(COUNTIFS($B$21:$B1436,B1436,$I$21:$I1436,"Yes")=1,"Yes",""),"")</f>
        <v/>
      </c>
      <c r="K1436" s="23" t="str">
        <f>IF(J1436="Yes",IF(COUNTIFS($B:$B,B1436,$F:$F,"&gt;="&amp;'Step 1'!$C$8)&gt;0,"Retained","Churned"),"")</f>
        <v/>
      </c>
      <c r="L1436" s="24">
        <f>_xlfn.MINIFS($E:$E,$B:$B,B1436)</f>
        <v>45586</v>
      </c>
      <c r="M1436" s="24" t="str">
        <f>INDEX($C:$C,MATCH($L1436,$E:$E,0))</f>
        <v>Pro</v>
      </c>
      <c r="N1436" s="24" t="str">
        <f>INDEX($D:$D,MATCH($L1436,$E:$E,0))</f>
        <v>Monthly</v>
      </c>
      <c r="O1436" s="23" t="str">
        <f>INDEX('Step 2-12'!$W:$W,MATCH('Step 2-12'!$B1436,'Step 2-12'!$R:$R,0))</f>
        <v>Tech</v>
      </c>
      <c r="P1436" s="23" t="str">
        <f>INDEX('Step 2-12'!$Z:$Z,MATCH('Step 2-12'!$B1436,'Step 2-12'!$R:$R,0))</f>
        <v>Email</v>
      </c>
      <c r="AG1436" t="s">
        <v>3228</v>
      </c>
      <c r="AH1436" t="s">
        <v>1759</v>
      </c>
      <c r="AI1436" t="s">
        <v>1764</v>
      </c>
      <c r="AJ1436" s="1">
        <v>44964</v>
      </c>
      <c r="AK1436" t="s">
        <v>50</v>
      </c>
      <c r="AL1436" t="s">
        <v>18</v>
      </c>
      <c r="AM1436">
        <v>135</v>
      </c>
      <c r="AN1436">
        <v>110.7</v>
      </c>
      <c r="AO1436" s="24" t="str">
        <f>INDEX('Step 2-12'!$Z:$Z,MATCH('Step 2-12'!$AH1436,'Step 2-12'!$R:$R,0))</f>
        <v>Affiliate</v>
      </c>
      <c r="AP1436" s="24" t="str">
        <f>INDEX('Step 2-12'!$V:$V,MATCH('Step 2-12'!$AH1436,'Step 2-12'!$R:$R,0))</f>
        <v>North America</v>
      </c>
      <c r="AQ1436" s="24" t="str">
        <f>INDEX('Step 2-12'!$W:$W,MATCH('Step 2-12'!$AH1436,'Step 2-12'!$R:$R,0))</f>
        <v>Tech</v>
      </c>
      <c r="AR1436" s="24" t="str">
        <f>INDEX('Step 2-12'!$X:$X,MATCH('Step 2-12'!$AH1436,'Step 2-12'!$R:$R,0))</f>
        <v>SMBs</v>
      </c>
      <c r="AS1436" s="23" t="str">
        <f>INDEX('Step 2-12'!$AA:$AA,MATCH('Step 2-12'!$AH1436,'Step 2-12'!$R:$R,0))</f>
        <v>Pro</v>
      </c>
      <c r="AT1436" s="23" t="str">
        <f>INDEX('Step 2-12'!$AB:$AB,MATCH('Step 2-12'!$AH1436,'Step 2-12'!$R:$R,0))</f>
        <v>Monthly</v>
      </c>
      <c r="AU1436" s="23" t="str">
        <f>INDEX($J$20:$J$1603,MATCH($AH1436,$B$20:$B$1603,0))</f>
        <v/>
      </c>
    </row>
    <row r="1437" spans="1:47" x14ac:dyDescent="0.25">
      <c r="A1437" t="s">
        <v>1614</v>
      </c>
      <c r="B1437" t="s">
        <v>1613</v>
      </c>
      <c r="C1437" t="s">
        <v>50</v>
      </c>
      <c r="D1437" t="s">
        <v>18</v>
      </c>
      <c r="E1437" s="1">
        <v>45617</v>
      </c>
      <c r="F1437" s="1">
        <v>45647</v>
      </c>
      <c r="G1437" t="s">
        <v>19</v>
      </c>
      <c r="H1437">
        <v>135</v>
      </c>
      <c r="I1437" s="23" t="str">
        <f>IF(AND(E1437&lt;=EOMONTH('Step 1'!$C$7,0),F1437&gt;='Step 1'!$C$7),"Yes","No")</f>
        <v>No</v>
      </c>
      <c r="J1437" s="23" t="str">
        <f>IF(I1437="Yes",IF(COUNTIFS($B$21:$B1437,B1437,$I$21:$I1437,"Yes")=1,"Yes",""),"")</f>
        <v/>
      </c>
      <c r="K1437" s="23" t="str">
        <f>IF(J1437="Yes",IF(COUNTIFS($B:$B,B1437,$F:$F,"&gt;="&amp;'Step 1'!$C$8)&gt;0,"Retained","Churned"),"")</f>
        <v/>
      </c>
      <c r="L1437" s="24">
        <f>_xlfn.MINIFS($E:$E,$B:$B,B1437)</f>
        <v>45586</v>
      </c>
      <c r="M1437" s="24" t="str">
        <f>INDEX($C:$C,MATCH($L1437,$E:$E,0))</f>
        <v>Pro</v>
      </c>
      <c r="N1437" s="24" t="str">
        <f>INDEX($D:$D,MATCH($L1437,$E:$E,0))</f>
        <v>Monthly</v>
      </c>
      <c r="O1437" s="23" t="str">
        <f>INDEX('Step 2-12'!$W:$W,MATCH('Step 2-12'!$B1437,'Step 2-12'!$R:$R,0))</f>
        <v>Tech</v>
      </c>
      <c r="P1437" s="23" t="str">
        <f>INDEX('Step 2-12'!$Z:$Z,MATCH('Step 2-12'!$B1437,'Step 2-12'!$R:$R,0))</f>
        <v>Email</v>
      </c>
      <c r="AG1437" t="s">
        <v>3229</v>
      </c>
      <c r="AH1437" t="s">
        <v>1759</v>
      </c>
      <c r="AI1437" t="s">
        <v>1764</v>
      </c>
      <c r="AJ1437" s="1">
        <v>44992</v>
      </c>
      <c r="AK1437" t="s">
        <v>50</v>
      </c>
      <c r="AL1437" t="s">
        <v>18</v>
      </c>
      <c r="AM1437">
        <v>135</v>
      </c>
      <c r="AN1437">
        <v>110.7</v>
      </c>
      <c r="AO1437" s="24" t="str">
        <f>INDEX('Step 2-12'!$Z:$Z,MATCH('Step 2-12'!$AH1437,'Step 2-12'!$R:$R,0))</f>
        <v>Affiliate</v>
      </c>
      <c r="AP1437" s="24" t="str">
        <f>INDEX('Step 2-12'!$V:$V,MATCH('Step 2-12'!$AH1437,'Step 2-12'!$R:$R,0))</f>
        <v>North America</v>
      </c>
      <c r="AQ1437" s="24" t="str">
        <f>INDEX('Step 2-12'!$W:$W,MATCH('Step 2-12'!$AH1437,'Step 2-12'!$R:$R,0))</f>
        <v>Tech</v>
      </c>
      <c r="AR1437" s="24" t="str">
        <f>INDEX('Step 2-12'!$X:$X,MATCH('Step 2-12'!$AH1437,'Step 2-12'!$R:$R,0))</f>
        <v>SMBs</v>
      </c>
      <c r="AS1437" s="23" t="str">
        <f>INDEX('Step 2-12'!$AA:$AA,MATCH('Step 2-12'!$AH1437,'Step 2-12'!$R:$R,0))</f>
        <v>Pro</v>
      </c>
      <c r="AT1437" s="23" t="str">
        <f>INDEX('Step 2-12'!$AB:$AB,MATCH('Step 2-12'!$AH1437,'Step 2-12'!$R:$R,0))</f>
        <v>Monthly</v>
      </c>
      <c r="AU1437" s="23" t="str">
        <f>INDEX($J$20:$J$1603,MATCH($AH1437,$B$20:$B$1603,0))</f>
        <v/>
      </c>
    </row>
    <row r="1438" spans="1:47" x14ac:dyDescent="0.25">
      <c r="A1438" t="s">
        <v>1615</v>
      </c>
      <c r="B1438" t="s">
        <v>1613</v>
      </c>
      <c r="C1438" t="s">
        <v>50</v>
      </c>
      <c r="D1438" t="s">
        <v>18</v>
      </c>
      <c r="E1438" s="1">
        <v>45648</v>
      </c>
      <c r="F1438" s="1">
        <v>45658</v>
      </c>
      <c r="G1438" t="s">
        <v>19</v>
      </c>
      <c r="H1438">
        <v>135</v>
      </c>
      <c r="I1438" s="23" t="str">
        <f>IF(AND(E1438&lt;=EOMONTH('Step 1'!$C$7,0),F1438&gt;='Step 1'!$C$7),"Yes","No")</f>
        <v>No</v>
      </c>
      <c r="J1438" s="23" t="str">
        <f>IF(I1438="Yes",IF(COUNTIFS($B$21:$B1438,B1438,$I$21:$I1438,"Yes")=1,"Yes",""),"")</f>
        <v/>
      </c>
      <c r="K1438" s="23" t="str">
        <f>IF(J1438="Yes",IF(COUNTIFS($B:$B,B1438,$F:$F,"&gt;="&amp;'Step 1'!$C$8)&gt;0,"Retained","Churned"),"")</f>
        <v/>
      </c>
      <c r="L1438" s="24">
        <f>_xlfn.MINIFS($E:$E,$B:$B,B1438)</f>
        <v>45586</v>
      </c>
      <c r="M1438" s="24" t="str">
        <f>INDEX($C:$C,MATCH($L1438,$E:$E,0))</f>
        <v>Pro</v>
      </c>
      <c r="N1438" s="24" t="str">
        <f>INDEX($D:$D,MATCH($L1438,$E:$E,0))</f>
        <v>Monthly</v>
      </c>
      <c r="O1438" s="23" t="str">
        <f>INDEX('Step 2-12'!$W:$W,MATCH('Step 2-12'!$B1438,'Step 2-12'!$R:$R,0))</f>
        <v>Tech</v>
      </c>
      <c r="P1438" s="23" t="str">
        <f>INDEX('Step 2-12'!$Z:$Z,MATCH('Step 2-12'!$B1438,'Step 2-12'!$R:$R,0))</f>
        <v>Email</v>
      </c>
      <c r="AG1438" t="s">
        <v>3230</v>
      </c>
      <c r="AH1438" t="s">
        <v>1759</v>
      </c>
      <c r="AI1438" t="s">
        <v>1765</v>
      </c>
      <c r="AJ1438" s="1">
        <v>44995</v>
      </c>
      <c r="AK1438" t="s">
        <v>50</v>
      </c>
      <c r="AL1438" t="s">
        <v>18</v>
      </c>
      <c r="AM1438">
        <v>135</v>
      </c>
      <c r="AN1438">
        <v>110.7</v>
      </c>
      <c r="AO1438" s="24" t="str">
        <f>INDEX('Step 2-12'!$Z:$Z,MATCH('Step 2-12'!$AH1438,'Step 2-12'!$R:$R,0))</f>
        <v>Affiliate</v>
      </c>
      <c r="AP1438" s="24" t="str">
        <f>INDEX('Step 2-12'!$V:$V,MATCH('Step 2-12'!$AH1438,'Step 2-12'!$R:$R,0))</f>
        <v>North America</v>
      </c>
      <c r="AQ1438" s="24" t="str">
        <f>INDEX('Step 2-12'!$W:$W,MATCH('Step 2-12'!$AH1438,'Step 2-12'!$R:$R,0))</f>
        <v>Tech</v>
      </c>
      <c r="AR1438" s="24" t="str">
        <f>INDEX('Step 2-12'!$X:$X,MATCH('Step 2-12'!$AH1438,'Step 2-12'!$R:$R,0))</f>
        <v>SMBs</v>
      </c>
      <c r="AS1438" s="23" t="str">
        <f>INDEX('Step 2-12'!$AA:$AA,MATCH('Step 2-12'!$AH1438,'Step 2-12'!$R:$R,0))</f>
        <v>Pro</v>
      </c>
      <c r="AT1438" s="23" t="str">
        <f>INDEX('Step 2-12'!$AB:$AB,MATCH('Step 2-12'!$AH1438,'Step 2-12'!$R:$R,0))</f>
        <v>Monthly</v>
      </c>
      <c r="AU1438" s="23" t="str">
        <f>INDEX($J$20:$J$1603,MATCH($AH1438,$B$20:$B$1603,0))</f>
        <v/>
      </c>
    </row>
    <row r="1439" spans="1:47" x14ac:dyDescent="0.25">
      <c r="A1439" t="s">
        <v>1616</v>
      </c>
      <c r="B1439" t="s">
        <v>1617</v>
      </c>
      <c r="C1439" t="s">
        <v>50</v>
      </c>
      <c r="D1439" t="s">
        <v>18</v>
      </c>
      <c r="E1439" s="1">
        <v>45123</v>
      </c>
      <c r="F1439" s="1">
        <v>45153</v>
      </c>
      <c r="G1439" t="s">
        <v>19</v>
      </c>
      <c r="H1439">
        <v>135</v>
      </c>
      <c r="I1439" s="23" t="str">
        <f>IF(AND(E1439&lt;=EOMONTH('Step 1'!$C$7,0),F1439&gt;='Step 1'!$C$7),"Yes","No")</f>
        <v>No</v>
      </c>
      <c r="J1439" s="23" t="str">
        <f>IF(I1439="Yes",IF(COUNTIFS($B$21:$B1439,B1439,$I$21:$I1439,"Yes")=1,"Yes",""),"")</f>
        <v/>
      </c>
      <c r="K1439" s="23" t="str">
        <f>IF(J1439="Yes",IF(COUNTIFS($B:$B,B1439,$F:$F,"&gt;="&amp;'Step 1'!$C$8)&gt;0,"Retained","Churned"),"")</f>
        <v/>
      </c>
      <c r="L1439" s="24">
        <f>_xlfn.MINIFS($E:$E,$B:$B,B1439)</f>
        <v>45123</v>
      </c>
      <c r="M1439" s="24" t="str">
        <f>INDEX($C:$C,MATCH($L1439,$E:$E,0))</f>
        <v>Pro</v>
      </c>
      <c r="N1439" s="24" t="str">
        <f>INDEX($D:$D,MATCH($L1439,$E:$E,0))</f>
        <v>Monthly</v>
      </c>
      <c r="O1439" s="23" t="str">
        <f>INDEX('Step 2-12'!$W:$W,MATCH('Step 2-12'!$B1439,'Step 2-12'!$R:$R,0))</f>
        <v>Other</v>
      </c>
      <c r="P1439" s="23" t="str">
        <f>INDEX('Step 2-12'!$Z:$Z,MATCH('Step 2-12'!$B1439,'Step 2-12'!$R:$R,0))</f>
        <v>Paid Search</v>
      </c>
      <c r="AG1439" t="s">
        <v>3231</v>
      </c>
      <c r="AH1439" t="s">
        <v>1759</v>
      </c>
      <c r="AI1439" t="s">
        <v>1766</v>
      </c>
      <c r="AJ1439" s="1">
        <v>45026</v>
      </c>
      <c r="AK1439" t="s">
        <v>50</v>
      </c>
      <c r="AL1439" t="s">
        <v>18</v>
      </c>
      <c r="AM1439">
        <v>135</v>
      </c>
      <c r="AN1439">
        <v>110.7</v>
      </c>
      <c r="AO1439" s="24" t="str">
        <f>INDEX('Step 2-12'!$Z:$Z,MATCH('Step 2-12'!$AH1439,'Step 2-12'!$R:$R,0))</f>
        <v>Affiliate</v>
      </c>
      <c r="AP1439" s="24" t="str">
        <f>INDEX('Step 2-12'!$V:$V,MATCH('Step 2-12'!$AH1439,'Step 2-12'!$R:$R,0))</f>
        <v>North America</v>
      </c>
      <c r="AQ1439" s="24" t="str">
        <f>INDEX('Step 2-12'!$W:$W,MATCH('Step 2-12'!$AH1439,'Step 2-12'!$R:$R,0))</f>
        <v>Tech</v>
      </c>
      <c r="AR1439" s="24" t="str">
        <f>INDEX('Step 2-12'!$X:$X,MATCH('Step 2-12'!$AH1439,'Step 2-12'!$R:$R,0))</f>
        <v>SMBs</v>
      </c>
      <c r="AS1439" s="23" t="str">
        <f>INDEX('Step 2-12'!$AA:$AA,MATCH('Step 2-12'!$AH1439,'Step 2-12'!$R:$R,0))</f>
        <v>Pro</v>
      </c>
      <c r="AT1439" s="23" t="str">
        <f>INDEX('Step 2-12'!$AB:$AB,MATCH('Step 2-12'!$AH1439,'Step 2-12'!$R:$R,0))</f>
        <v>Monthly</v>
      </c>
      <c r="AU1439" s="23" t="str">
        <f>INDEX($J$20:$J$1603,MATCH($AH1439,$B$20:$B$1603,0))</f>
        <v/>
      </c>
    </row>
    <row r="1440" spans="1:47" x14ac:dyDescent="0.25">
      <c r="A1440" t="s">
        <v>1618</v>
      </c>
      <c r="B1440" t="s">
        <v>1617</v>
      </c>
      <c r="C1440" t="s">
        <v>50</v>
      </c>
      <c r="D1440" t="s">
        <v>18</v>
      </c>
      <c r="E1440" s="1">
        <v>45154</v>
      </c>
      <c r="F1440" s="1">
        <v>45184</v>
      </c>
      <c r="G1440" t="s">
        <v>19</v>
      </c>
      <c r="H1440">
        <v>135</v>
      </c>
      <c r="I1440" s="23" t="str">
        <f>IF(AND(E1440&lt;=EOMONTH('Step 1'!$C$7,0),F1440&gt;='Step 1'!$C$7),"Yes","No")</f>
        <v>No</v>
      </c>
      <c r="J1440" s="23" t="str">
        <f>IF(I1440="Yes",IF(COUNTIFS($B$21:$B1440,B1440,$I$21:$I1440,"Yes")=1,"Yes",""),"")</f>
        <v/>
      </c>
      <c r="K1440" s="23" t="str">
        <f>IF(J1440="Yes",IF(COUNTIFS($B:$B,B1440,$F:$F,"&gt;="&amp;'Step 1'!$C$8)&gt;0,"Retained","Churned"),"")</f>
        <v/>
      </c>
      <c r="L1440" s="24">
        <f>_xlfn.MINIFS($E:$E,$B:$B,B1440)</f>
        <v>45123</v>
      </c>
      <c r="M1440" s="24" t="str">
        <f>INDEX($C:$C,MATCH($L1440,$E:$E,0))</f>
        <v>Pro</v>
      </c>
      <c r="N1440" s="24" t="str">
        <f>INDEX($D:$D,MATCH($L1440,$E:$E,0))</f>
        <v>Monthly</v>
      </c>
      <c r="O1440" s="23" t="str">
        <f>INDEX('Step 2-12'!$W:$W,MATCH('Step 2-12'!$B1440,'Step 2-12'!$R:$R,0))</f>
        <v>Other</v>
      </c>
      <c r="P1440" s="23" t="str">
        <f>INDEX('Step 2-12'!$Z:$Z,MATCH('Step 2-12'!$B1440,'Step 2-12'!$R:$R,0))</f>
        <v>Paid Search</v>
      </c>
      <c r="AG1440" t="s">
        <v>3232</v>
      </c>
      <c r="AH1440" t="s">
        <v>1759</v>
      </c>
      <c r="AI1440" t="s">
        <v>1766</v>
      </c>
      <c r="AJ1440" s="1">
        <v>45056</v>
      </c>
      <c r="AK1440" t="s">
        <v>50</v>
      </c>
      <c r="AL1440" t="s">
        <v>18</v>
      </c>
      <c r="AM1440">
        <v>135</v>
      </c>
      <c r="AN1440">
        <v>110.7</v>
      </c>
      <c r="AO1440" s="24" t="str">
        <f>INDEX('Step 2-12'!$Z:$Z,MATCH('Step 2-12'!$AH1440,'Step 2-12'!$R:$R,0))</f>
        <v>Affiliate</v>
      </c>
      <c r="AP1440" s="24" t="str">
        <f>INDEX('Step 2-12'!$V:$V,MATCH('Step 2-12'!$AH1440,'Step 2-12'!$R:$R,0))</f>
        <v>North America</v>
      </c>
      <c r="AQ1440" s="24" t="str">
        <f>INDEX('Step 2-12'!$W:$W,MATCH('Step 2-12'!$AH1440,'Step 2-12'!$R:$R,0))</f>
        <v>Tech</v>
      </c>
      <c r="AR1440" s="24" t="str">
        <f>INDEX('Step 2-12'!$X:$X,MATCH('Step 2-12'!$AH1440,'Step 2-12'!$R:$R,0))</f>
        <v>SMBs</v>
      </c>
      <c r="AS1440" s="23" t="str">
        <f>INDEX('Step 2-12'!$AA:$AA,MATCH('Step 2-12'!$AH1440,'Step 2-12'!$R:$R,0))</f>
        <v>Pro</v>
      </c>
      <c r="AT1440" s="23" t="str">
        <f>INDEX('Step 2-12'!$AB:$AB,MATCH('Step 2-12'!$AH1440,'Step 2-12'!$R:$R,0))</f>
        <v>Monthly</v>
      </c>
      <c r="AU1440" s="23" t="str">
        <f>INDEX($J$20:$J$1603,MATCH($AH1440,$B$20:$B$1603,0))</f>
        <v/>
      </c>
    </row>
    <row r="1441" spans="1:47" x14ac:dyDescent="0.25">
      <c r="A1441" t="s">
        <v>1619</v>
      </c>
      <c r="B1441" t="s">
        <v>1617</v>
      </c>
      <c r="C1441" t="s">
        <v>50</v>
      </c>
      <c r="D1441" t="s">
        <v>18</v>
      </c>
      <c r="E1441" s="1">
        <v>45185</v>
      </c>
      <c r="F1441" s="1">
        <v>45215</v>
      </c>
      <c r="G1441" t="s">
        <v>19</v>
      </c>
      <c r="H1441">
        <v>135</v>
      </c>
      <c r="I1441" s="23" t="str">
        <f>IF(AND(E1441&lt;=EOMONTH('Step 1'!$C$7,0),F1441&gt;='Step 1'!$C$7),"Yes","No")</f>
        <v>No</v>
      </c>
      <c r="J1441" s="23" t="str">
        <f>IF(I1441="Yes",IF(COUNTIFS($B$21:$B1441,B1441,$I$21:$I1441,"Yes")=1,"Yes",""),"")</f>
        <v/>
      </c>
      <c r="K1441" s="23" t="str">
        <f>IF(J1441="Yes",IF(COUNTIFS($B:$B,B1441,$F:$F,"&gt;="&amp;'Step 1'!$C$8)&gt;0,"Retained","Churned"),"")</f>
        <v/>
      </c>
      <c r="L1441" s="24">
        <f>_xlfn.MINIFS($E:$E,$B:$B,B1441)</f>
        <v>45123</v>
      </c>
      <c r="M1441" s="24" t="str">
        <f>INDEX($C:$C,MATCH($L1441,$E:$E,0))</f>
        <v>Pro</v>
      </c>
      <c r="N1441" s="24" t="str">
        <f>INDEX($D:$D,MATCH($L1441,$E:$E,0))</f>
        <v>Monthly</v>
      </c>
      <c r="O1441" s="23" t="str">
        <f>INDEX('Step 2-12'!$W:$W,MATCH('Step 2-12'!$B1441,'Step 2-12'!$R:$R,0))</f>
        <v>Other</v>
      </c>
      <c r="P1441" s="23" t="str">
        <f>INDEX('Step 2-12'!$Z:$Z,MATCH('Step 2-12'!$B1441,'Step 2-12'!$R:$R,0))</f>
        <v>Paid Search</v>
      </c>
      <c r="AG1441" t="s">
        <v>3233</v>
      </c>
      <c r="AH1441" t="s">
        <v>1759</v>
      </c>
      <c r="AI1441" t="s">
        <v>1767</v>
      </c>
      <c r="AJ1441" s="1">
        <v>45057</v>
      </c>
      <c r="AK1441" t="s">
        <v>50</v>
      </c>
      <c r="AL1441" t="s">
        <v>18</v>
      </c>
      <c r="AM1441">
        <v>135</v>
      </c>
      <c r="AN1441">
        <v>110.7</v>
      </c>
      <c r="AO1441" s="24" t="str">
        <f>INDEX('Step 2-12'!$Z:$Z,MATCH('Step 2-12'!$AH1441,'Step 2-12'!$R:$R,0))</f>
        <v>Affiliate</v>
      </c>
      <c r="AP1441" s="24" t="str">
        <f>INDEX('Step 2-12'!$V:$V,MATCH('Step 2-12'!$AH1441,'Step 2-12'!$R:$R,0))</f>
        <v>North America</v>
      </c>
      <c r="AQ1441" s="24" t="str">
        <f>INDEX('Step 2-12'!$W:$W,MATCH('Step 2-12'!$AH1441,'Step 2-12'!$R:$R,0))</f>
        <v>Tech</v>
      </c>
      <c r="AR1441" s="24" t="str">
        <f>INDEX('Step 2-12'!$X:$X,MATCH('Step 2-12'!$AH1441,'Step 2-12'!$R:$R,0))</f>
        <v>SMBs</v>
      </c>
      <c r="AS1441" s="23" t="str">
        <f>INDEX('Step 2-12'!$AA:$AA,MATCH('Step 2-12'!$AH1441,'Step 2-12'!$R:$R,0))</f>
        <v>Pro</v>
      </c>
      <c r="AT1441" s="23" t="str">
        <f>INDEX('Step 2-12'!$AB:$AB,MATCH('Step 2-12'!$AH1441,'Step 2-12'!$R:$R,0))</f>
        <v>Monthly</v>
      </c>
      <c r="AU1441" s="23" t="str">
        <f>INDEX($J$20:$J$1603,MATCH($AH1441,$B$20:$B$1603,0))</f>
        <v/>
      </c>
    </row>
    <row r="1442" spans="1:47" x14ac:dyDescent="0.25">
      <c r="A1442" t="s">
        <v>1620</v>
      </c>
      <c r="B1442" t="s">
        <v>1617</v>
      </c>
      <c r="C1442" t="s">
        <v>50</v>
      </c>
      <c r="D1442" t="s">
        <v>18</v>
      </c>
      <c r="E1442" s="1">
        <v>45216</v>
      </c>
      <c r="F1442" s="1">
        <v>45246</v>
      </c>
      <c r="G1442" t="s">
        <v>19</v>
      </c>
      <c r="H1442">
        <v>135</v>
      </c>
      <c r="I1442" s="23" t="str">
        <f>IF(AND(E1442&lt;=EOMONTH('Step 1'!$C$7,0),F1442&gt;='Step 1'!$C$7),"Yes","No")</f>
        <v>No</v>
      </c>
      <c r="J1442" s="23" t="str">
        <f>IF(I1442="Yes",IF(COUNTIFS($B$21:$B1442,B1442,$I$21:$I1442,"Yes")=1,"Yes",""),"")</f>
        <v/>
      </c>
      <c r="K1442" s="23" t="str">
        <f>IF(J1442="Yes",IF(COUNTIFS($B:$B,B1442,$F:$F,"&gt;="&amp;'Step 1'!$C$8)&gt;0,"Retained","Churned"),"")</f>
        <v/>
      </c>
      <c r="L1442" s="24">
        <f>_xlfn.MINIFS($E:$E,$B:$B,B1442)</f>
        <v>45123</v>
      </c>
      <c r="M1442" s="24" t="str">
        <f>INDEX($C:$C,MATCH($L1442,$E:$E,0))</f>
        <v>Pro</v>
      </c>
      <c r="N1442" s="24" t="str">
        <f>INDEX($D:$D,MATCH($L1442,$E:$E,0))</f>
        <v>Monthly</v>
      </c>
      <c r="O1442" s="23" t="str">
        <f>INDEX('Step 2-12'!$W:$W,MATCH('Step 2-12'!$B1442,'Step 2-12'!$R:$R,0))</f>
        <v>Other</v>
      </c>
      <c r="P1442" s="23" t="str">
        <f>INDEX('Step 2-12'!$Z:$Z,MATCH('Step 2-12'!$B1442,'Step 2-12'!$R:$R,0))</f>
        <v>Paid Search</v>
      </c>
      <c r="AG1442" t="s">
        <v>3234</v>
      </c>
      <c r="AH1442" t="s">
        <v>1759</v>
      </c>
      <c r="AI1442" t="s">
        <v>1768</v>
      </c>
      <c r="AJ1442" s="1">
        <v>45088</v>
      </c>
      <c r="AK1442" t="s">
        <v>50</v>
      </c>
      <c r="AL1442" t="s">
        <v>18</v>
      </c>
      <c r="AM1442">
        <v>135</v>
      </c>
      <c r="AN1442">
        <v>110.7</v>
      </c>
      <c r="AO1442" s="24" t="str">
        <f>INDEX('Step 2-12'!$Z:$Z,MATCH('Step 2-12'!$AH1442,'Step 2-12'!$R:$R,0))</f>
        <v>Affiliate</v>
      </c>
      <c r="AP1442" s="24" t="str">
        <f>INDEX('Step 2-12'!$V:$V,MATCH('Step 2-12'!$AH1442,'Step 2-12'!$R:$R,0))</f>
        <v>North America</v>
      </c>
      <c r="AQ1442" s="24" t="str">
        <f>INDEX('Step 2-12'!$W:$W,MATCH('Step 2-12'!$AH1442,'Step 2-12'!$R:$R,0))</f>
        <v>Tech</v>
      </c>
      <c r="AR1442" s="24" t="str">
        <f>INDEX('Step 2-12'!$X:$X,MATCH('Step 2-12'!$AH1442,'Step 2-12'!$R:$R,0))</f>
        <v>SMBs</v>
      </c>
      <c r="AS1442" s="23" t="str">
        <f>INDEX('Step 2-12'!$AA:$AA,MATCH('Step 2-12'!$AH1442,'Step 2-12'!$R:$R,0))</f>
        <v>Pro</v>
      </c>
      <c r="AT1442" s="23" t="str">
        <f>INDEX('Step 2-12'!$AB:$AB,MATCH('Step 2-12'!$AH1442,'Step 2-12'!$R:$R,0))</f>
        <v>Monthly</v>
      </c>
      <c r="AU1442" s="23" t="str">
        <f>INDEX($J$20:$J$1603,MATCH($AH1442,$B$20:$B$1603,0))</f>
        <v/>
      </c>
    </row>
    <row r="1443" spans="1:47" x14ac:dyDescent="0.25">
      <c r="A1443" t="s">
        <v>1621</v>
      </c>
      <c r="B1443" t="s">
        <v>1617</v>
      </c>
      <c r="C1443" t="s">
        <v>50</v>
      </c>
      <c r="D1443" t="s">
        <v>18</v>
      </c>
      <c r="E1443" s="1">
        <v>45247</v>
      </c>
      <c r="F1443" s="1">
        <v>45277</v>
      </c>
      <c r="G1443" t="s">
        <v>19</v>
      </c>
      <c r="H1443">
        <v>135</v>
      </c>
      <c r="I1443" s="23" t="str">
        <f>IF(AND(E1443&lt;=EOMONTH('Step 1'!$C$7,0),F1443&gt;='Step 1'!$C$7),"Yes","No")</f>
        <v>No</v>
      </c>
      <c r="J1443" s="23" t="str">
        <f>IF(I1443="Yes",IF(COUNTIFS($B$21:$B1443,B1443,$I$21:$I1443,"Yes")=1,"Yes",""),"")</f>
        <v/>
      </c>
      <c r="K1443" s="23" t="str">
        <f>IF(J1443="Yes",IF(COUNTIFS($B:$B,B1443,$F:$F,"&gt;="&amp;'Step 1'!$C$8)&gt;0,"Retained","Churned"),"")</f>
        <v/>
      </c>
      <c r="L1443" s="24">
        <f>_xlfn.MINIFS($E:$E,$B:$B,B1443)</f>
        <v>45123</v>
      </c>
      <c r="M1443" s="24" t="str">
        <f>INDEX($C:$C,MATCH($L1443,$E:$E,0))</f>
        <v>Pro</v>
      </c>
      <c r="N1443" s="24" t="str">
        <f>INDEX($D:$D,MATCH($L1443,$E:$E,0))</f>
        <v>Monthly</v>
      </c>
      <c r="O1443" s="23" t="str">
        <f>INDEX('Step 2-12'!$W:$W,MATCH('Step 2-12'!$B1443,'Step 2-12'!$R:$R,0))</f>
        <v>Other</v>
      </c>
      <c r="P1443" s="23" t="str">
        <f>INDEX('Step 2-12'!$Z:$Z,MATCH('Step 2-12'!$B1443,'Step 2-12'!$R:$R,0))</f>
        <v>Paid Search</v>
      </c>
      <c r="AG1443" t="s">
        <v>3235</v>
      </c>
      <c r="AH1443" t="s">
        <v>1759</v>
      </c>
      <c r="AI1443" t="s">
        <v>1768</v>
      </c>
      <c r="AJ1443" s="1">
        <v>45118</v>
      </c>
      <c r="AK1443" t="s">
        <v>50</v>
      </c>
      <c r="AL1443" t="s">
        <v>18</v>
      </c>
      <c r="AM1443">
        <v>135</v>
      </c>
      <c r="AN1443">
        <v>110.7</v>
      </c>
      <c r="AO1443" s="24" t="str">
        <f>INDEX('Step 2-12'!$Z:$Z,MATCH('Step 2-12'!$AH1443,'Step 2-12'!$R:$R,0))</f>
        <v>Affiliate</v>
      </c>
      <c r="AP1443" s="24" t="str">
        <f>INDEX('Step 2-12'!$V:$V,MATCH('Step 2-12'!$AH1443,'Step 2-12'!$R:$R,0))</f>
        <v>North America</v>
      </c>
      <c r="AQ1443" s="24" t="str">
        <f>INDEX('Step 2-12'!$W:$W,MATCH('Step 2-12'!$AH1443,'Step 2-12'!$R:$R,0))</f>
        <v>Tech</v>
      </c>
      <c r="AR1443" s="24" t="str">
        <f>INDEX('Step 2-12'!$X:$X,MATCH('Step 2-12'!$AH1443,'Step 2-12'!$R:$R,0))</f>
        <v>SMBs</v>
      </c>
      <c r="AS1443" s="23" t="str">
        <f>INDEX('Step 2-12'!$AA:$AA,MATCH('Step 2-12'!$AH1443,'Step 2-12'!$R:$R,0))</f>
        <v>Pro</v>
      </c>
      <c r="AT1443" s="23" t="str">
        <f>INDEX('Step 2-12'!$AB:$AB,MATCH('Step 2-12'!$AH1443,'Step 2-12'!$R:$R,0))</f>
        <v>Monthly</v>
      </c>
      <c r="AU1443" s="23" t="str">
        <f>INDEX($J$20:$J$1603,MATCH($AH1443,$B$20:$B$1603,0))</f>
        <v/>
      </c>
    </row>
    <row r="1444" spans="1:47" x14ac:dyDescent="0.25">
      <c r="A1444" t="s">
        <v>1622</v>
      </c>
      <c r="B1444" t="s">
        <v>1617</v>
      </c>
      <c r="C1444" t="s">
        <v>50</v>
      </c>
      <c r="D1444" t="s">
        <v>18</v>
      </c>
      <c r="E1444" s="1">
        <v>45278</v>
      </c>
      <c r="F1444" s="1">
        <v>45308</v>
      </c>
      <c r="G1444" t="s">
        <v>19</v>
      </c>
      <c r="H1444">
        <v>135</v>
      </c>
      <c r="I1444" s="23" t="str">
        <f>IF(AND(E1444&lt;=EOMONTH('Step 1'!$C$7,0),F1444&gt;='Step 1'!$C$7),"Yes","No")</f>
        <v>No</v>
      </c>
      <c r="J1444" s="23" t="str">
        <f>IF(I1444="Yes",IF(COUNTIFS($B$21:$B1444,B1444,$I$21:$I1444,"Yes")=1,"Yes",""),"")</f>
        <v/>
      </c>
      <c r="K1444" s="23" t="str">
        <f>IF(J1444="Yes",IF(COUNTIFS($B:$B,B1444,$F:$F,"&gt;="&amp;'Step 1'!$C$8)&gt;0,"Retained","Churned"),"")</f>
        <v/>
      </c>
      <c r="L1444" s="24">
        <f>_xlfn.MINIFS($E:$E,$B:$B,B1444)</f>
        <v>45123</v>
      </c>
      <c r="M1444" s="24" t="str">
        <f>INDEX($C:$C,MATCH($L1444,$E:$E,0))</f>
        <v>Pro</v>
      </c>
      <c r="N1444" s="24" t="str">
        <f>INDEX($D:$D,MATCH($L1444,$E:$E,0))</f>
        <v>Monthly</v>
      </c>
      <c r="O1444" s="23" t="str">
        <f>INDEX('Step 2-12'!$W:$W,MATCH('Step 2-12'!$B1444,'Step 2-12'!$R:$R,0))</f>
        <v>Other</v>
      </c>
      <c r="P1444" s="23" t="str">
        <f>INDEX('Step 2-12'!$Z:$Z,MATCH('Step 2-12'!$B1444,'Step 2-12'!$R:$R,0))</f>
        <v>Paid Search</v>
      </c>
      <c r="AG1444" t="s">
        <v>3236</v>
      </c>
      <c r="AH1444" t="s">
        <v>1759</v>
      </c>
      <c r="AI1444" t="s">
        <v>1769</v>
      </c>
      <c r="AJ1444" s="1">
        <v>45119</v>
      </c>
      <c r="AK1444" t="s">
        <v>50</v>
      </c>
      <c r="AL1444" t="s">
        <v>18</v>
      </c>
      <c r="AM1444">
        <v>135</v>
      </c>
      <c r="AN1444">
        <v>110.7</v>
      </c>
      <c r="AO1444" s="24" t="str">
        <f>INDEX('Step 2-12'!$Z:$Z,MATCH('Step 2-12'!$AH1444,'Step 2-12'!$R:$R,0))</f>
        <v>Affiliate</v>
      </c>
      <c r="AP1444" s="24" t="str">
        <f>INDEX('Step 2-12'!$V:$V,MATCH('Step 2-12'!$AH1444,'Step 2-12'!$R:$R,0))</f>
        <v>North America</v>
      </c>
      <c r="AQ1444" s="24" t="str">
        <f>INDEX('Step 2-12'!$W:$W,MATCH('Step 2-12'!$AH1444,'Step 2-12'!$R:$R,0))</f>
        <v>Tech</v>
      </c>
      <c r="AR1444" s="24" t="str">
        <f>INDEX('Step 2-12'!$X:$X,MATCH('Step 2-12'!$AH1444,'Step 2-12'!$R:$R,0))</f>
        <v>SMBs</v>
      </c>
      <c r="AS1444" s="23" t="str">
        <f>INDEX('Step 2-12'!$AA:$AA,MATCH('Step 2-12'!$AH1444,'Step 2-12'!$R:$R,0))</f>
        <v>Pro</v>
      </c>
      <c r="AT1444" s="23" t="str">
        <f>INDEX('Step 2-12'!$AB:$AB,MATCH('Step 2-12'!$AH1444,'Step 2-12'!$R:$R,0))</f>
        <v>Monthly</v>
      </c>
      <c r="AU1444" s="23" t="str">
        <f>INDEX($J$20:$J$1603,MATCH($AH1444,$B$20:$B$1603,0))</f>
        <v/>
      </c>
    </row>
    <row r="1445" spans="1:47" x14ac:dyDescent="0.25">
      <c r="A1445" t="s">
        <v>1623</v>
      </c>
      <c r="B1445" t="s">
        <v>1617</v>
      </c>
      <c r="C1445" t="s">
        <v>50</v>
      </c>
      <c r="D1445" t="s">
        <v>18</v>
      </c>
      <c r="E1445" s="1">
        <v>45309</v>
      </c>
      <c r="F1445" s="1">
        <v>45339</v>
      </c>
      <c r="G1445" t="s">
        <v>73</v>
      </c>
      <c r="H1445">
        <v>135</v>
      </c>
      <c r="I1445" s="23" t="str">
        <f>IF(AND(E1445&lt;=EOMONTH('Step 1'!$C$7,0),F1445&gt;='Step 1'!$C$7),"Yes","No")</f>
        <v>No</v>
      </c>
      <c r="J1445" s="23" t="str">
        <f>IF(I1445="Yes",IF(COUNTIFS($B$21:$B1445,B1445,$I$21:$I1445,"Yes")=1,"Yes",""),"")</f>
        <v/>
      </c>
      <c r="K1445" s="23" t="str">
        <f>IF(J1445="Yes",IF(COUNTIFS($B:$B,B1445,$F:$F,"&gt;="&amp;'Step 1'!$C$8)&gt;0,"Retained","Churned"),"")</f>
        <v/>
      </c>
      <c r="L1445" s="24">
        <f>_xlfn.MINIFS($E:$E,$B:$B,B1445)</f>
        <v>45123</v>
      </c>
      <c r="M1445" s="24" t="str">
        <f>INDEX($C:$C,MATCH($L1445,$E:$E,0))</f>
        <v>Pro</v>
      </c>
      <c r="N1445" s="24" t="str">
        <f>INDEX($D:$D,MATCH($L1445,$E:$E,0))</f>
        <v>Monthly</v>
      </c>
      <c r="O1445" s="23" t="str">
        <f>INDEX('Step 2-12'!$W:$W,MATCH('Step 2-12'!$B1445,'Step 2-12'!$R:$R,0))</f>
        <v>Other</v>
      </c>
      <c r="P1445" s="23" t="str">
        <f>INDEX('Step 2-12'!$Z:$Z,MATCH('Step 2-12'!$B1445,'Step 2-12'!$R:$R,0))</f>
        <v>Paid Search</v>
      </c>
      <c r="AG1445" t="s">
        <v>3237</v>
      </c>
      <c r="AH1445" t="s">
        <v>1759</v>
      </c>
      <c r="AI1445" t="s">
        <v>1770</v>
      </c>
      <c r="AJ1445" s="1">
        <v>45150</v>
      </c>
      <c r="AK1445" t="s">
        <v>17</v>
      </c>
      <c r="AL1445" t="s">
        <v>18</v>
      </c>
      <c r="AM1445">
        <v>75</v>
      </c>
      <c r="AN1445">
        <v>60</v>
      </c>
      <c r="AO1445" s="24" t="str">
        <f>INDEX('Step 2-12'!$Z:$Z,MATCH('Step 2-12'!$AH1445,'Step 2-12'!$R:$R,0))</f>
        <v>Affiliate</v>
      </c>
      <c r="AP1445" s="24" t="str">
        <f>INDEX('Step 2-12'!$V:$V,MATCH('Step 2-12'!$AH1445,'Step 2-12'!$R:$R,0))</f>
        <v>North America</v>
      </c>
      <c r="AQ1445" s="24" t="str">
        <f>INDEX('Step 2-12'!$W:$W,MATCH('Step 2-12'!$AH1445,'Step 2-12'!$R:$R,0))</f>
        <v>Tech</v>
      </c>
      <c r="AR1445" s="24" t="str">
        <f>INDEX('Step 2-12'!$X:$X,MATCH('Step 2-12'!$AH1445,'Step 2-12'!$R:$R,0))</f>
        <v>SMBs</v>
      </c>
      <c r="AS1445" s="23" t="str">
        <f>INDEX('Step 2-12'!$AA:$AA,MATCH('Step 2-12'!$AH1445,'Step 2-12'!$R:$R,0))</f>
        <v>Pro</v>
      </c>
      <c r="AT1445" s="23" t="str">
        <f>INDEX('Step 2-12'!$AB:$AB,MATCH('Step 2-12'!$AH1445,'Step 2-12'!$R:$R,0))</f>
        <v>Monthly</v>
      </c>
      <c r="AU1445" s="23" t="str">
        <f>INDEX($J$20:$J$1603,MATCH($AH1445,$B$20:$B$1603,0))</f>
        <v/>
      </c>
    </row>
    <row r="1446" spans="1:47" x14ac:dyDescent="0.25">
      <c r="A1446" t="s">
        <v>1624</v>
      </c>
      <c r="B1446" t="s">
        <v>1617</v>
      </c>
      <c r="C1446" t="s">
        <v>86</v>
      </c>
      <c r="D1446" t="s">
        <v>18</v>
      </c>
      <c r="E1446" s="1">
        <v>45340</v>
      </c>
      <c r="F1446" s="1">
        <v>45370</v>
      </c>
      <c r="G1446" t="s">
        <v>19</v>
      </c>
      <c r="H1446">
        <v>315</v>
      </c>
      <c r="I1446" s="23" t="str">
        <f>IF(AND(E1446&lt;=EOMONTH('Step 1'!$C$7,0),F1446&gt;='Step 1'!$C$7),"Yes","No")</f>
        <v>No</v>
      </c>
      <c r="J1446" s="23" t="str">
        <f>IF(I1446="Yes",IF(COUNTIFS($B$21:$B1446,B1446,$I$21:$I1446,"Yes")=1,"Yes",""),"")</f>
        <v/>
      </c>
      <c r="K1446" s="23" t="str">
        <f>IF(J1446="Yes",IF(COUNTIFS($B:$B,B1446,$F:$F,"&gt;="&amp;'Step 1'!$C$8)&gt;0,"Retained","Churned"),"")</f>
        <v/>
      </c>
      <c r="L1446" s="24">
        <f>_xlfn.MINIFS($E:$E,$B:$B,B1446)</f>
        <v>45123</v>
      </c>
      <c r="M1446" s="24" t="str">
        <f>INDEX($C:$C,MATCH($L1446,$E:$E,0))</f>
        <v>Pro</v>
      </c>
      <c r="N1446" s="24" t="str">
        <f>INDEX($D:$D,MATCH($L1446,$E:$E,0))</f>
        <v>Monthly</v>
      </c>
      <c r="O1446" s="23" t="str">
        <f>INDEX('Step 2-12'!$W:$W,MATCH('Step 2-12'!$B1446,'Step 2-12'!$R:$R,0))</f>
        <v>Other</v>
      </c>
      <c r="P1446" s="23" t="str">
        <f>INDEX('Step 2-12'!$Z:$Z,MATCH('Step 2-12'!$B1446,'Step 2-12'!$R:$R,0))</f>
        <v>Paid Search</v>
      </c>
      <c r="AG1446" t="s">
        <v>3238</v>
      </c>
      <c r="AH1446" t="s">
        <v>1759</v>
      </c>
      <c r="AI1446" t="s">
        <v>1771</v>
      </c>
      <c r="AJ1446" s="1">
        <v>45181</v>
      </c>
      <c r="AK1446" t="s">
        <v>50</v>
      </c>
      <c r="AL1446" t="s">
        <v>18</v>
      </c>
      <c r="AM1446">
        <v>135</v>
      </c>
      <c r="AN1446">
        <v>110.7</v>
      </c>
      <c r="AO1446" s="24" t="str">
        <f>INDEX('Step 2-12'!$Z:$Z,MATCH('Step 2-12'!$AH1446,'Step 2-12'!$R:$R,0))</f>
        <v>Affiliate</v>
      </c>
      <c r="AP1446" s="24" t="str">
        <f>INDEX('Step 2-12'!$V:$V,MATCH('Step 2-12'!$AH1446,'Step 2-12'!$R:$R,0))</f>
        <v>North America</v>
      </c>
      <c r="AQ1446" s="24" t="str">
        <f>INDEX('Step 2-12'!$W:$W,MATCH('Step 2-12'!$AH1446,'Step 2-12'!$R:$R,0))</f>
        <v>Tech</v>
      </c>
      <c r="AR1446" s="24" t="str">
        <f>INDEX('Step 2-12'!$X:$X,MATCH('Step 2-12'!$AH1446,'Step 2-12'!$R:$R,0))</f>
        <v>SMBs</v>
      </c>
      <c r="AS1446" s="23" t="str">
        <f>INDEX('Step 2-12'!$AA:$AA,MATCH('Step 2-12'!$AH1446,'Step 2-12'!$R:$R,0))</f>
        <v>Pro</v>
      </c>
      <c r="AT1446" s="23" t="str">
        <f>INDEX('Step 2-12'!$AB:$AB,MATCH('Step 2-12'!$AH1446,'Step 2-12'!$R:$R,0))</f>
        <v>Monthly</v>
      </c>
      <c r="AU1446" s="23" t="str">
        <f>INDEX($J$20:$J$1603,MATCH($AH1446,$B$20:$B$1603,0))</f>
        <v/>
      </c>
    </row>
    <row r="1447" spans="1:47" x14ac:dyDescent="0.25">
      <c r="A1447" t="s">
        <v>1625</v>
      </c>
      <c r="B1447" t="s">
        <v>1617</v>
      </c>
      <c r="C1447" t="s">
        <v>86</v>
      </c>
      <c r="D1447" t="s">
        <v>18</v>
      </c>
      <c r="E1447" s="1">
        <v>45371</v>
      </c>
      <c r="F1447" s="1">
        <v>45401</v>
      </c>
      <c r="G1447" t="s">
        <v>19</v>
      </c>
      <c r="H1447">
        <v>315</v>
      </c>
      <c r="I1447" s="23" t="str">
        <f>IF(AND(E1447&lt;=EOMONTH('Step 1'!$C$7,0),F1447&gt;='Step 1'!$C$7),"Yes","No")</f>
        <v>No</v>
      </c>
      <c r="J1447" s="23" t="str">
        <f>IF(I1447="Yes",IF(COUNTIFS($B$21:$B1447,B1447,$I$21:$I1447,"Yes")=1,"Yes",""),"")</f>
        <v/>
      </c>
      <c r="K1447" s="23" t="str">
        <f>IF(J1447="Yes",IF(COUNTIFS($B:$B,B1447,$F:$F,"&gt;="&amp;'Step 1'!$C$8)&gt;0,"Retained","Churned"),"")</f>
        <v/>
      </c>
      <c r="L1447" s="24">
        <f>_xlfn.MINIFS($E:$E,$B:$B,B1447)</f>
        <v>45123</v>
      </c>
      <c r="M1447" s="24" t="str">
        <f>INDEX($C:$C,MATCH($L1447,$E:$E,0))</f>
        <v>Pro</v>
      </c>
      <c r="N1447" s="24" t="str">
        <f>INDEX($D:$D,MATCH($L1447,$E:$E,0))</f>
        <v>Monthly</v>
      </c>
      <c r="O1447" s="23" t="str">
        <f>INDEX('Step 2-12'!$W:$W,MATCH('Step 2-12'!$B1447,'Step 2-12'!$R:$R,0))</f>
        <v>Other</v>
      </c>
      <c r="P1447" s="23" t="str">
        <f>INDEX('Step 2-12'!$Z:$Z,MATCH('Step 2-12'!$B1447,'Step 2-12'!$R:$R,0))</f>
        <v>Paid Search</v>
      </c>
      <c r="AG1447" t="s">
        <v>3239</v>
      </c>
      <c r="AH1447" t="s">
        <v>1759</v>
      </c>
      <c r="AI1447" t="s">
        <v>1771</v>
      </c>
      <c r="AJ1447" s="1">
        <v>45211</v>
      </c>
      <c r="AK1447" t="s">
        <v>50</v>
      </c>
      <c r="AL1447" t="s">
        <v>18</v>
      </c>
      <c r="AM1447">
        <v>135</v>
      </c>
      <c r="AN1447">
        <v>110.7</v>
      </c>
      <c r="AO1447" s="24" t="str">
        <f>INDEX('Step 2-12'!$Z:$Z,MATCH('Step 2-12'!$AH1447,'Step 2-12'!$R:$R,0))</f>
        <v>Affiliate</v>
      </c>
      <c r="AP1447" s="24" t="str">
        <f>INDEX('Step 2-12'!$V:$V,MATCH('Step 2-12'!$AH1447,'Step 2-12'!$R:$R,0))</f>
        <v>North America</v>
      </c>
      <c r="AQ1447" s="24" t="str">
        <f>INDEX('Step 2-12'!$W:$W,MATCH('Step 2-12'!$AH1447,'Step 2-12'!$R:$R,0))</f>
        <v>Tech</v>
      </c>
      <c r="AR1447" s="24" t="str">
        <f>INDEX('Step 2-12'!$X:$X,MATCH('Step 2-12'!$AH1447,'Step 2-12'!$R:$R,0))</f>
        <v>SMBs</v>
      </c>
      <c r="AS1447" s="23" t="str">
        <f>INDEX('Step 2-12'!$AA:$AA,MATCH('Step 2-12'!$AH1447,'Step 2-12'!$R:$R,0))</f>
        <v>Pro</v>
      </c>
      <c r="AT1447" s="23" t="str">
        <f>INDEX('Step 2-12'!$AB:$AB,MATCH('Step 2-12'!$AH1447,'Step 2-12'!$R:$R,0))</f>
        <v>Monthly</v>
      </c>
      <c r="AU1447" s="23" t="str">
        <f>INDEX($J$20:$J$1603,MATCH($AH1447,$B$20:$B$1603,0))</f>
        <v/>
      </c>
    </row>
    <row r="1448" spans="1:47" x14ac:dyDescent="0.25">
      <c r="A1448" t="s">
        <v>1626</v>
      </c>
      <c r="B1448" t="s">
        <v>1617</v>
      </c>
      <c r="C1448" t="s">
        <v>86</v>
      </c>
      <c r="D1448" t="s">
        <v>18</v>
      </c>
      <c r="E1448" s="1">
        <v>45402</v>
      </c>
      <c r="F1448" s="1">
        <v>45432</v>
      </c>
      <c r="G1448" t="s">
        <v>19</v>
      </c>
      <c r="H1448">
        <v>315</v>
      </c>
      <c r="I1448" s="23" t="str">
        <f>IF(AND(E1448&lt;=EOMONTH('Step 1'!$C$7,0),F1448&gt;='Step 1'!$C$7),"Yes","No")</f>
        <v>No</v>
      </c>
      <c r="J1448" s="23" t="str">
        <f>IF(I1448="Yes",IF(COUNTIFS($B$21:$B1448,B1448,$I$21:$I1448,"Yes")=1,"Yes",""),"")</f>
        <v/>
      </c>
      <c r="K1448" s="23" t="str">
        <f>IF(J1448="Yes",IF(COUNTIFS($B:$B,B1448,$F:$F,"&gt;="&amp;'Step 1'!$C$8)&gt;0,"Retained","Churned"),"")</f>
        <v/>
      </c>
      <c r="L1448" s="24">
        <f>_xlfn.MINIFS($E:$E,$B:$B,B1448)</f>
        <v>45123</v>
      </c>
      <c r="M1448" s="24" t="str">
        <f>INDEX($C:$C,MATCH($L1448,$E:$E,0))</f>
        <v>Pro</v>
      </c>
      <c r="N1448" s="24" t="str">
        <f>INDEX($D:$D,MATCH($L1448,$E:$E,0))</f>
        <v>Monthly</v>
      </c>
      <c r="O1448" s="23" t="str">
        <f>INDEX('Step 2-12'!$W:$W,MATCH('Step 2-12'!$B1448,'Step 2-12'!$R:$R,0))</f>
        <v>Other</v>
      </c>
      <c r="P1448" s="23" t="str">
        <f>INDEX('Step 2-12'!$Z:$Z,MATCH('Step 2-12'!$B1448,'Step 2-12'!$R:$R,0))</f>
        <v>Paid Search</v>
      </c>
      <c r="AG1448" t="s">
        <v>3240</v>
      </c>
      <c r="AH1448" t="s">
        <v>1759</v>
      </c>
      <c r="AI1448" t="s">
        <v>1772</v>
      </c>
      <c r="AJ1448" s="1">
        <v>45212</v>
      </c>
      <c r="AK1448" t="s">
        <v>50</v>
      </c>
      <c r="AL1448" t="s">
        <v>18</v>
      </c>
      <c r="AM1448">
        <v>135</v>
      </c>
      <c r="AN1448">
        <v>110.7</v>
      </c>
      <c r="AO1448" s="24" t="str">
        <f>INDEX('Step 2-12'!$Z:$Z,MATCH('Step 2-12'!$AH1448,'Step 2-12'!$R:$R,0))</f>
        <v>Affiliate</v>
      </c>
      <c r="AP1448" s="24" t="str">
        <f>INDEX('Step 2-12'!$V:$V,MATCH('Step 2-12'!$AH1448,'Step 2-12'!$R:$R,0))</f>
        <v>North America</v>
      </c>
      <c r="AQ1448" s="24" t="str">
        <f>INDEX('Step 2-12'!$W:$W,MATCH('Step 2-12'!$AH1448,'Step 2-12'!$R:$R,0))</f>
        <v>Tech</v>
      </c>
      <c r="AR1448" s="24" t="str">
        <f>INDEX('Step 2-12'!$X:$X,MATCH('Step 2-12'!$AH1448,'Step 2-12'!$R:$R,0))</f>
        <v>SMBs</v>
      </c>
      <c r="AS1448" s="23" t="str">
        <f>INDEX('Step 2-12'!$AA:$AA,MATCH('Step 2-12'!$AH1448,'Step 2-12'!$R:$R,0))</f>
        <v>Pro</v>
      </c>
      <c r="AT1448" s="23" t="str">
        <f>INDEX('Step 2-12'!$AB:$AB,MATCH('Step 2-12'!$AH1448,'Step 2-12'!$R:$R,0))</f>
        <v>Monthly</v>
      </c>
      <c r="AU1448" s="23" t="str">
        <f>INDEX($J$20:$J$1603,MATCH($AH1448,$B$20:$B$1603,0))</f>
        <v/>
      </c>
    </row>
    <row r="1449" spans="1:47" x14ac:dyDescent="0.25">
      <c r="A1449" t="s">
        <v>1627</v>
      </c>
      <c r="B1449" t="s">
        <v>1617</v>
      </c>
      <c r="C1449" t="s">
        <v>86</v>
      </c>
      <c r="D1449" t="s">
        <v>18</v>
      </c>
      <c r="E1449" s="1">
        <v>45433</v>
      </c>
      <c r="F1449" s="1">
        <v>45463</v>
      </c>
      <c r="G1449" t="s">
        <v>19</v>
      </c>
      <c r="H1449">
        <v>315</v>
      </c>
      <c r="I1449" s="23" t="str">
        <f>IF(AND(E1449&lt;=EOMONTH('Step 1'!$C$7,0),F1449&gt;='Step 1'!$C$7),"Yes","No")</f>
        <v>No</v>
      </c>
      <c r="J1449" s="23" t="str">
        <f>IF(I1449="Yes",IF(COUNTIFS($B$21:$B1449,B1449,$I$21:$I1449,"Yes")=1,"Yes",""),"")</f>
        <v/>
      </c>
      <c r="K1449" s="23" t="str">
        <f>IF(J1449="Yes",IF(COUNTIFS($B:$B,B1449,$F:$F,"&gt;="&amp;'Step 1'!$C$8)&gt;0,"Retained","Churned"),"")</f>
        <v/>
      </c>
      <c r="L1449" s="24">
        <f>_xlfn.MINIFS($E:$E,$B:$B,B1449)</f>
        <v>45123</v>
      </c>
      <c r="M1449" s="24" t="str">
        <f>INDEX($C:$C,MATCH($L1449,$E:$E,0))</f>
        <v>Pro</v>
      </c>
      <c r="N1449" s="24" t="str">
        <f>INDEX($D:$D,MATCH($L1449,$E:$E,0))</f>
        <v>Monthly</v>
      </c>
      <c r="O1449" s="23" t="str">
        <f>INDEX('Step 2-12'!$W:$W,MATCH('Step 2-12'!$B1449,'Step 2-12'!$R:$R,0))</f>
        <v>Other</v>
      </c>
      <c r="P1449" s="23" t="str">
        <f>INDEX('Step 2-12'!$Z:$Z,MATCH('Step 2-12'!$B1449,'Step 2-12'!$R:$R,0))</f>
        <v>Paid Search</v>
      </c>
      <c r="AG1449" t="s">
        <v>3241</v>
      </c>
      <c r="AH1449" t="s">
        <v>1759</v>
      </c>
      <c r="AI1449" t="s">
        <v>1773</v>
      </c>
      <c r="AJ1449" s="1">
        <v>45243</v>
      </c>
      <c r="AK1449" t="s">
        <v>50</v>
      </c>
      <c r="AL1449" t="s">
        <v>18</v>
      </c>
      <c r="AM1449">
        <v>135</v>
      </c>
      <c r="AN1449">
        <v>110.7</v>
      </c>
      <c r="AO1449" s="24" t="str">
        <f>INDEX('Step 2-12'!$Z:$Z,MATCH('Step 2-12'!$AH1449,'Step 2-12'!$R:$R,0))</f>
        <v>Affiliate</v>
      </c>
      <c r="AP1449" s="24" t="str">
        <f>INDEX('Step 2-12'!$V:$V,MATCH('Step 2-12'!$AH1449,'Step 2-12'!$R:$R,0))</f>
        <v>North America</v>
      </c>
      <c r="AQ1449" s="24" t="str">
        <f>INDEX('Step 2-12'!$W:$W,MATCH('Step 2-12'!$AH1449,'Step 2-12'!$R:$R,0))</f>
        <v>Tech</v>
      </c>
      <c r="AR1449" s="24" t="str">
        <f>INDEX('Step 2-12'!$X:$X,MATCH('Step 2-12'!$AH1449,'Step 2-12'!$R:$R,0))</f>
        <v>SMBs</v>
      </c>
      <c r="AS1449" s="23" t="str">
        <f>INDEX('Step 2-12'!$AA:$AA,MATCH('Step 2-12'!$AH1449,'Step 2-12'!$R:$R,0))</f>
        <v>Pro</v>
      </c>
      <c r="AT1449" s="23" t="str">
        <f>INDEX('Step 2-12'!$AB:$AB,MATCH('Step 2-12'!$AH1449,'Step 2-12'!$R:$R,0))</f>
        <v>Monthly</v>
      </c>
      <c r="AU1449" s="23" t="str">
        <f>INDEX($J$20:$J$1603,MATCH($AH1449,$B$20:$B$1603,0))</f>
        <v/>
      </c>
    </row>
    <row r="1450" spans="1:47" x14ac:dyDescent="0.25">
      <c r="A1450" t="s">
        <v>1628</v>
      </c>
      <c r="B1450" t="s">
        <v>1617</v>
      </c>
      <c r="C1450" t="s">
        <v>86</v>
      </c>
      <c r="D1450" t="s">
        <v>18</v>
      </c>
      <c r="E1450" s="1">
        <v>45464</v>
      </c>
      <c r="F1450" s="1">
        <v>45494</v>
      </c>
      <c r="G1450" t="s">
        <v>19</v>
      </c>
      <c r="H1450">
        <v>315</v>
      </c>
      <c r="I1450" s="23" t="str">
        <f>IF(AND(E1450&lt;=EOMONTH('Step 1'!$C$7,0),F1450&gt;='Step 1'!$C$7),"Yes","No")</f>
        <v>No</v>
      </c>
      <c r="J1450" s="23" t="str">
        <f>IF(I1450="Yes",IF(COUNTIFS($B$21:$B1450,B1450,$I$21:$I1450,"Yes")=1,"Yes",""),"")</f>
        <v/>
      </c>
      <c r="K1450" s="23" t="str">
        <f>IF(J1450="Yes",IF(COUNTIFS($B:$B,B1450,$F:$F,"&gt;="&amp;'Step 1'!$C$8)&gt;0,"Retained","Churned"),"")</f>
        <v/>
      </c>
      <c r="L1450" s="24">
        <f>_xlfn.MINIFS($E:$E,$B:$B,B1450)</f>
        <v>45123</v>
      </c>
      <c r="M1450" s="24" t="str">
        <f>INDEX($C:$C,MATCH($L1450,$E:$E,0))</f>
        <v>Pro</v>
      </c>
      <c r="N1450" s="24" t="str">
        <f>INDEX($D:$D,MATCH($L1450,$E:$E,0))</f>
        <v>Monthly</v>
      </c>
      <c r="O1450" s="23" t="str">
        <f>INDEX('Step 2-12'!$W:$W,MATCH('Step 2-12'!$B1450,'Step 2-12'!$R:$R,0))</f>
        <v>Other</v>
      </c>
      <c r="P1450" s="23" t="str">
        <f>INDEX('Step 2-12'!$Z:$Z,MATCH('Step 2-12'!$B1450,'Step 2-12'!$R:$R,0))</f>
        <v>Paid Search</v>
      </c>
      <c r="AG1450" t="s">
        <v>3242</v>
      </c>
      <c r="AH1450" t="s">
        <v>1759</v>
      </c>
      <c r="AI1450" t="s">
        <v>1773</v>
      </c>
      <c r="AJ1450" s="1">
        <v>45273</v>
      </c>
      <c r="AK1450" t="s">
        <v>50</v>
      </c>
      <c r="AL1450" t="s">
        <v>18</v>
      </c>
      <c r="AM1450">
        <v>135</v>
      </c>
      <c r="AN1450">
        <v>110.7</v>
      </c>
      <c r="AO1450" s="24" t="str">
        <f>INDEX('Step 2-12'!$Z:$Z,MATCH('Step 2-12'!$AH1450,'Step 2-12'!$R:$R,0))</f>
        <v>Affiliate</v>
      </c>
      <c r="AP1450" s="24" t="str">
        <f>INDEX('Step 2-12'!$V:$V,MATCH('Step 2-12'!$AH1450,'Step 2-12'!$R:$R,0))</f>
        <v>North America</v>
      </c>
      <c r="AQ1450" s="24" t="str">
        <f>INDEX('Step 2-12'!$W:$W,MATCH('Step 2-12'!$AH1450,'Step 2-12'!$R:$R,0))</f>
        <v>Tech</v>
      </c>
      <c r="AR1450" s="24" t="str">
        <f>INDEX('Step 2-12'!$X:$X,MATCH('Step 2-12'!$AH1450,'Step 2-12'!$R:$R,0))</f>
        <v>SMBs</v>
      </c>
      <c r="AS1450" s="23" t="str">
        <f>INDEX('Step 2-12'!$AA:$AA,MATCH('Step 2-12'!$AH1450,'Step 2-12'!$R:$R,0))</f>
        <v>Pro</v>
      </c>
      <c r="AT1450" s="23" t="str">
        <f>INDEX('Step 2-12'!$AB:$AB,MATCH('Step 2-12'!$AH1450,'Step 2-12'!$R:$R,0))</f>
        <v>Monthly</v>
      </c>
      <c r="AU1450" s="23" t="str">
        <f>INDEX($J$20:$J$1603,MATCH($AH1450,$B$20:$B$1603,0))</f>
        <v/>
      </c>
    </row>
    <row r="1451" spans="1:47" x14ac:dyDescent="0.25">
      <c r="A1451" t="s">
        <v>1629</v>
      </c>
      <c r="B1451" t="s">
        <v>1617</v>
      </c>
      <c r="C1451" t="s">
        <v>86</v>
      </c>
      <c r="D1451" t="s">
        <v>18</v>
      </c>
      <c r="E1451" s="1">
        <v>45495</v>
      </c>
      <c r="F1451" s="1">
        <v>45525</v>
      </c>
      <c r="G1451" t="s">
        <v>19</v>
      </c>
      <c r="H1451">
        <v>315</v>
      </c>
      <c r="I1451" s="23" t="str">
        <f>IF(AND(E1451&lt;=EOMONTH('Step 1'!$C$7,0),F1451&gt;='Step 1'!$C$7),"Yes","No")</f>
        <v>No</v>
      </c>
      <c r="J1451" s="23" t="str">
        <f>IF(I1451="Yes",IF(COUNTIFS($B$21:$B1451,B1451,$I$21:$I1451,"Yes")=1,"Yes",""),"")</f>
        <v/>
      </c>
      <c r="K1451" s="23" t="str">
        <f>IF(J1451="Yes",IF(COUNTIFS($B:$B,B1451,$F:$F,"&gt;="&amp;'Step 1'!$C$8)&gt;0,"Retained","Churned"),"")</f>
        <v/>
      </c>
      <c r="L1451" s="24">
        <f>_xlfn.MINIFS($E:$E,$B:$B,B1451)</f>
        <v>45123</v>
      </c>
      <c r="M1451" s="24" t="str">
        <f>INDEX($C:$C,MATCH($L1451,$E:$E,0))</f>
        <v>Pro</v>
      </c>
      <c r="N1451" s="24" t="str">
        <f>INDEX($D:$D,MATCH($L1451,$E:$E,0))</f>
        <v>Monthly</v>
      </c>
      <c r="O1451" s="23" t="str">
        <f>INDEX('Step 2-12'!$W:$W,MATCH('Step 2-12'!$B1451,'Step 2-12'!$R:$R,0))</f>
        <v>Other</v>
      </c>
      <c r="P1451" s="23" t="str">
        <f>INDEX('Step 2-12'!$Z:$Z,MATCH('Step 2-12'!$B1451,'Step 2-12'!$R:$R,0))</f>
        <v>Paid Search</v>
      </c>
      <c r="AG1451" t="s">
        <v>3243</v>
      </c>
      <c r="AH1451" t="s">
        <v>1759</v>
      </c>
      <c r="AI1451" t="s">
        <v>1774</v>
      </c>
      <c r="AJ1451" s="1">
        <v>45274</v>
      </c>
      <c r="AK1451" t="s">
        <v>17</v>
      </c>
      <c r="AL1451" t="s">
        <v>18</v>
      </c>
      <c r="AM1451">
        <v>75</v>
      </c>
      <c r="AN1451">
        <v>60</v>
      </c>
      <c r="AO1451" s="24" t="str">
        <f>INDEX('Step 2-12'!$Z:$Z,MATCH('Step 2-12'!$AH1451,'Step 2-12'!$R:$R,0))</f>
        <v>Affiliate</v>
      </c>
      <c r="AP1451" s="24" t="str">
        <f>INDEX('Step 2-12'!$V:$V,MATCH('Step 2-12'!$AH1451,'Step 2-12'!$R:$R,0))</f>
        <v>North America</v>
      </c>
      <c r="AQ1451" s="24" t="str">
        <f>INDEX('Step 2-12'!$W:$W,MATCH('Step 2-12'!$AH1451,'Step 2-12'!$R:$R,0))</f>
        <v>Tech</v>
      </c>
      <c r="AR1451" s="24" t="str">
        <f>INDEX('Step 2-12'!$X:$X,MATCH('Step 2-12'!$AH1451,'Step 2-12'!$R:$R,0))</f>
        <v>SMBs</v>
      </c>
      <c r="AS1451" s="23" t="str">
        <f>INDEX('Step 2-12'!$AA:$AA,MATCH('Step 2-12'!$AH1451,'Step 2-12'!$R:$R,0))</f>
        <v>Pro</v>
      </c>
      <c r="AT1451" s="23" t="str">
        <f>INDEX('Step 2-12'!$AB:$AB,MATCH('Step 2-12'!$AH1451,'Step 2-12'!$R:$R,0))</f>
        <v>Monthly</v>
      </c>
      <c r="AU1451" s="23" t="str">
        <f>INDEX($J$20:$J$1603,MATCH($AH1451,$B$20:$B$1603,0))</f>
        <v/>
      </c>
    </row>
    <row r="1452" spans="1:47" x14ac:dyDescent="0.25">
      <c r="A1452" t="s">
        <v>1630</v>
      </c>
      <c r="B1452" t="s">
        <v>1617</v>
      </c>
      <c r="C1452" t="s">
        <v>86</v>
      </c>
      <c r="D1452" t="s">
        <v>18</v>
      </c>
      <c r="E1452" s="1">
        <v>45526</v>
      </c>
      <c r="F1452" s="1">
        <v>45556</v>
      </c>
      <c r="G1452" t="s">
        <v>19</v>
      </c>
      <c r="H1452">
        <v>315</v>
      </c>
      <c r="I1452" s="23" t="str">
        <f>IF(AND(E1452&lt;=EOMONTH('Step 1'!$C$7,0),F1452&gt;='Step 1'!$C$7),"Yes","No")</f>
        <v>No</v>
      </c>
      <c r="J1452" s="23" t="str">
        <f>IF(I1452="Yes",IF(COUNTIFS($B$21:$B1452,B1452,$I$21:$I1452,"Yes")=1,"Yes",""),"")</f>
        <v/>
      </c>
      <c r="K1452" s="23" t="str">
        <f>IF(J1452="Yes",IF(COUNTIFS($B:$B,B1452,$F:$F,"&gt;="&amp;'Step 1'!$C$8)&gt;0,"Retained","Churned"),"")</f>
        <v/>
      </c>
      <c r="L1452" s="24">
        <f>_xlfn.MINIFS($E:$E,$B:$B,B1452)</f>
        <v>45123</v>
      </c>
      <c r="M1452" s="24" t="str">
        <f>INDEX($C:$C,MATCH($L1452,$E:$E,0))</f>
        <v>Pro</v>
      </c>
      <c r="N1452" s="24" t="str">
        <f>INDEX($D:$D,MATCH($L1452,$E:$E,0))</f>
        <v>Monthly</v>
      </c>
      <c r="O1452" s="23" t="str">
        <f>INDEX('Step 2-12'!$W:$W,MATCH('Step 2-12'!$B1452,'Step 2-12'!$R:$R,0))</f>
        <v>Other</v>
      </c>
      <c r="P1452" s="23" t="str">
        <f>INDEX('Step 2-12'!$Z:$Z,MATCH('Step 2-12'!$B1452,'Step 2-12'!$R:$R,0))</f>
        <v>Paid Search</v>
      </c>
      <c r="AG1452" t="s">
        <v>3244</v>
      </c>
      <c r="AH1452" t="s">
        <v>1759</v>
      </c>
      <c r="AI1452" t="s">
        <v>1775</v>
      </c>
      <c r="AJ1452" s="1">
        <v>45305</v>
      </c>
      <c r="AK1452" t="s">
        <v>17</v>
      </c>
      <c r="AL1452" t="s">
        <v>18</v>
      </c>
      <c r="AM1452">
        <v>75</v>
      </c>
      <c r="AN1452">
        <v>60</v>
      </c>
      <c r="AO1452" s="24" t="str">
        <f>INDEX('Step 2-12'!$Z:$Z,MATCH('Step 2-12'!$AH1452,'Step 2-12'!$R:$R,0))</f>
        <v>Affiliate</v>
      </c>
      <c r="AP1452" s="24" t="str">
        <f>INDEX('Step 2-12'!$V:$V,MATCH('Step 2-12'!$AH1452,'Step 2-12'!$R:$R,0))</f>
        <v>North America</v>
      </c>
      <c r="AQ1452" s="24" t="str">
        <f>INDEX('Step 2-12'!$W:$W,MATCH('Step 2-12'!$AH1452,'Step 2-12'!$R:$R,0))</f>
        <v>Tech</v>
      </c>
      <c r="AR1452" s="24" t="str">
        <f>INDEX('Step 2-12'!$X:$X,MATCH('Step 2-12'!$AH1452,'Step 2-12'!$R:$R,0))</f>
        <v>SMBs</v>
      </c>
      <c r="AS1452" s="23" t="str">
        <f>INDEX('Step 2-12'!$AA:$AA,MATCH('Step 2-12'!$AH1452,'Step 2-12'!$R:$R,0))</f>
        <v>Pro</v>
      </c>
      <c r="AT1452" s="23" t="str">
        <f>INDEX('Step 2-12'!$AB:$AB,MATCH('Step 2-12'!$AH1452,'Step 2-12'!$R:$R,0))</f>
        <v>Monthly</v>
      </c>
      <c r="AU1452" s="23" t="str">
        <f>INDEX($J$20:$J$1603,MATCH($AH1452,$B$20:$B$1603,0))</f>
        <v/>
      </c>
    </row>
    <row r="1453" spans="1:47" x14ac:dyDescent="0.25">
      <c r="A1453" t="s">
        <v>1631</v>
      </c>
      <c r="B1453" t="s">
        <v>1617</v>
      </c>
      <c r="C1453" t="s">
        <v>86</v>
      </c>
      <c r="D1453" t="s">
        <v>18</v>
      </c>
      <c r="E1453" s="1">
        <v>45557</v>
      </c>
      <c r="F1453" s="1">
        <v>45587</v>
      </c>
      <c r="G1453" t="s">
        <v>19</v>
      </c>
      <c r="H1453">
        <v>315</v>
      </c>
      <c r="I1453" s="23" t="str">
        <f>IF(AND(E1453&lt;=EOMONTH('Step 1'!$C$7,0),F1453&gt;='Step 1'!$C$7),"Yes","No")</f>
        <v>No</v>
      </c>
      <c r="J1453" s="23" t="str">
        <f>IF(I1453="Yes",IF(COUNTIFS($B$21:$B1453,B1453,$I$21:$I1453,"Yes")=1,"Yes",""),"")</f>
        <v/>
      </c>
      <c r="K1453" s="23" t="str">
        <f>IF(J1453="Yes",IF(COUNTIFS($B:$B,B1453,$F:$F,"&gt;="&amp;'Step 1'!$C$8)&gt;0,"Retained","Churned"),"")</f>
        <v/>
      </c>
      <c r="L1453" s="24">
        <f>_xlfn.MINIFS($E:$E,$B:$B,B1453)</f>
        <v>45123</v>
      </c>
      <c r="M1453" s="24" t="str">
        <f>INDEX($C:$C,MATCH($L1453,$E:$E,0))</f>
        <v>Pro</v>
      </c>
      <c r="N1453" s="24" t="str">
        <f>INDEX($D:$D,MATCH($L1453,$E:$E,0))</f>
        <v>Monthly</v>
      </c>
      <c r="O1453" s="23" t="str">
        <f>INDEX('Step 2-12'!$W:$W,MATCH('Step 2-12'!$B1453,'Step 2-12'!$R:$R,0))</f>
        <v>Other</v>
      </c>
      <c r="P1453" s="23" t="str">
        <f>INDEX('Step 2-12'!$Z:$Z,MATCH('Step 2-12'!$B1453,'Step 2-12'!$R:$R,0))</f>
        <v>Paid Search</v>
      </c>
      <c r="AG1453" t="s">
        <v>3245</v>
      </c>
      <c r="AH1453" t="s">
        <v>1759</v>
      </c>
      <c r="AI1453" t="s">
        <v>1776</v>
      </c>
      <c r="AJ1453" s="1">
        <v>45336</v>
      </c>
      <c r="AK1453" t="s">
        <v>17</v>
      </c>
      <c r="AL1453" t="s">
        <v>18</v>
      </c>
      <c r="AM1453">
        <v>75</v>
      </c>
      <c r="AN1453">
        <v>60</v>
      </c>
      <c r="AO1453" s="24" t="str">
        <f>INDEX('Step 2-12'!$Z:$Z,MATCH('Step 2-12'!$AH1453,'Step 2-12'!$R:$R,0))</f>
        <v>Affiliate</v>
      </c>
      <c r="AP1453" s="24" t="str">
        <f>INDEX('Step 2-12'!$V:$V,MATCH('Step 2-12'!$AH1453,'Step 2-12'!$R:$R,0))</f>
        <v>North America</v>
      </c>
      <c r="AQ1453" s="24" t="str">
        <f>INDEX('Step 2-12'!$W:$W,MATCH('Step 2-12'!$AH1453,'Step 2-12'!$R:$R,0))</f>
        <v>Tech</v>
      </c>
      <c r="AR1453" s="24" t="str">
        <f>INDEX('Step 2-12'!$X:$X,MATCH('Step 2-12'!$AH1453,'Step 2-12'!$R:$R,0))</f>
        <v>SMBs</v>
      </c>
      <c r="AS1453" s="23" t="str">
        <f>INDEX('Step 2-12'!$AA:$AA,MATCH('Step 2-12'!$AH1453,'Step 2-12'!$R:$R,0))</f>
        <v>Pro</v>
      </c>
      <c r="AT1453" s="23" t="str">
        <f>INDEX('Step 2-12'!$AB:$AB,MATCH('Step 2-12'!$AH1453,'Step 2-12'!$R:$R,0))</f>
        <v>Monthly</v>
      </c>
      <c r="AU1453" s="23" t="str">
        <f>INDEX($J$20:$J$1603,MATCH($AH1453,$B$20:$B$1603,0))</f>
        <v/>
      </c>
    </row>
    <row r="1454" spans="1:47" x14ac:dyDescent="0.25">
      <c r="A1454" t="s">
        <v>1632</v>
      </c>
      <c r="B1454" t="s">
        <v>1617</v>
      </c>
      <c r="C1454" t="s">
        <v>86</v>
      </c>
      <c r="D1454" t="s">
        <v>18</v>
      </c>
      <c r="E1454" s="1">
        <v>45588</v>
      </c>
      <c r="F1454" s="1">
        <v>45618</v>
      </c>
      <c r="G1454" t="s">
        <v>19</v>
      </c>
      <c r="H1454">
        <v>315</v>
      </c>
      <c r="I1454" s="23" t="str">
        <f>IF(AND(E1454&lt;=EOMONTH('Step 1'!$C$7,0),F1454&gt;='Step 1'!$C$7),"Yes","No")</f>
        <v>No</v>
      </c>
      <c r="J1454" s="23" t="str">
        <f>IF(I1454="Yes",IF(COUNTIFS($B$21:$B1454,B1454,$I$21:$I1454,"Yes")=1,"Yes",""),"")</f>
        <v/>
      </c>
      <c r="K1454" s="23" t="str">
        <f>IF(J1454="Yes",IF(COUNTIFS($B:$B,B1454,$F:$F,"&gt;="&amp;'Step 1'!$C$8)&gt;0,"Retained","Churned"),"")</f>
        <v/>
      </c>
      <c r="L1454" s="24">
        <f>_xlfn.MINIFS($E:$E,$B:$B,B1454)</f>
        <v>45123</v>
      </c>
      <c r="M1454" s="24" t="str">
        <f>INDEX($C:$C,MATCH($L1454,$E:$E,0))</f>
        <v>Pro</v>
      </c>
      <c r="N1454" s="24" t="str">
        <f>INDEX($D:$D,MATCH($L1454,$E:$E,0))</f>
        <v>Monthly</v>
      </c>
      <c r="O1454" s="23" t="str">
        <f>INDEX('Step 2-12'!$W:$W,MATCH('Step 2-12'!$B1454,'Step 2-12'!$R:$R,0))</f>
        <v>Other</v>
      </c>
      <c r="P1454" s="23" t="str">
        <f>INDEX('Step 2-12'!$Z:$Z,MATCH('Step 2-12'!$B1454,'Step 2-12'!$R:$R,0))</f>
        <v>Paid Search</v>
      </c>
      <c r="AG1454" t="s">
        <v>3246</v>
      </c>
      <c r="AH1454" t="s">
        <v>1759</v>
      </c>
      <c r="AI1454" t="s">
        <v>1776</v>
      </c>
      <c r="AJ1454" s="1">
        <v>45365</v>
      </c>
      <c r="AK1454" t="s">
        <v>17</v>
      </c>
      <c r="AL1454" t="s">
        <v>18</v>
      </c>
      <c r="AM1454">
        <v>75</v>
      </c>
      <c r="AN1454">
        <v>60</v>
      </c>
      <c r="AO1454" s="24" t="str">
        <f>INDEX('Step 2-12'!$Z:$Z,MATCH('Step 2-12'!$AH1454,'Step 2-12'!$R:$R,0))</f>
        <v>Affiliate</v>
      </c>
      <c r="AP1454" s="24" t="str">
        <f>INDEX('Step 2-12'!$V:$V,MATCH('Step 2-12'!$AH1454,'Step 2-12'!$R:$R,0))</f>
        <v>North America</v>
      </c>
      <c r="AQ1454" s="24" t="str">
        <f>INDEX('Step 2-12'!$W:$W,MATCH('Step 2-12'!$AH1454,'Step 2-12'!$R:$R,0))</f>
        <v>Tech</v>
      </c>
      <c r="AR1454" s="24" t="str">
        <f>INDEX('Step 2-12'!$X:$X,MATCH('Step 2-12'!$AH1454,'Step 2-12'!$R:$R,0))</f>
        <v>SMBs</v>
      </c>
      <c r="AS1454" s="23" t="str">
        <f>INDEX('Step 2-12'!$AA:$AA,MATCH('Step 2-12'!$AH1454,'Step 2-12'!$R:$R,0))</f>
        <v>Pro</v>
      </c>
      <c r="AT1454" s="23" t="str">
        <f>INDEX('Step 2-12'!$AB:$AB,MATCH('Step 2-12'!$AH1454,'Step 2-12'!$R:$R,0))</f>
        <v>Monthly</v>
      </c>
      <c r="AU1454" s="23" t="str">
        <f>INDEX($J$20:$J$1603,MATCH($AH1454,$B$20:$B$1603,0))</f>
        <v/>
      </c>
    </row>
    <row r="1455" spans="1:47" x14ac:dyDescent="0.25">
      <c r="A1455" t="s">
        <v>1633</v>
      </c>
      <c r="B1455" t="s">
        <v>1617</v>
      </c>
      <c r="C1455" t="s">
        <v>86</v>
      </c>
      <c r="D1455" t="s">
        <v>18</v>
      </c>
      <c r="E1455" s="1">
        <v>45619</v>
      </c>
      <c r="F1455" s="1">
        <v>45649</v>
      </c>
      <c r="G1455" t="s">
        <v>55</v>
      </c>
      <c r="H1455">
        <v>315</v>
      </c>
      <c r="I1455" s="23" t="str">
        <f>IF(AND(E1455&lt;=EOMONTH('Step 1'!$C$7,0),F1455&gt;='Step 1'!$C$7),"Yes","No")</f>
        <v>No</v>
      </c>
      <c r="J1455" s="23" t="str">
        <f>IF(I1455="Yes",IF(COUNTIFS($B$21:$B1455,B1455,$I$21:$I1455,"Yes")=1,"Yes",""),"")</f>
        <v/>
      </c>
      <c r="K1455" s="23" t="str">
        <f>IF(J1455="Yes",IF(COUNTIFS($B:$B,B1455,$F:$F,"&gt;="&amp;'Step 1'!$C$8)&gt;0,"Retained","Churned"),"")</f>
        <v/>
      </c>
      <c r="L1455" s="24">
        <f>_xlfn.MINIFS($E:$E,$B:$B,B1455)</f>
        <v>45123</v>
      </c>
      <c r="M1455" s="24" t="str">
        <f>INDEX($C:$C,MATCH($L1455,$E:$E,0))</f>
        <v>Pro</v>
      </c>
      <c r="N1455" s="24" t="str">
        <f>INDEX($D:$D,MATCH($L1455,$E:$E,0))</f>
        <v>Monthly</v>
      </c>
      <c r="O1455" s="23" t="str">
        <f>INDEX('Step 2-12'!$W:$W,MATCH('Step 2-12'!$B1455,'Step 2-12'!$R:$R,0))</f>
        <v>Other</v>
      </c>
      <c r="P1455" s="23" t="str">
        <f>INDEX('Step 2-12'!$Z:$Z,MATCH('Step 2-12'!$B1455,'Step 2-12'!$R:$R,0))</f>
        <v>Paid Search</v>
      </c>
      <c r="AG1455" t="s">
        <v>3247</v>
      </c>
      <c r="AH1455" t="s">
        <v>1759</v>
      </c>
      <c r="AI1455" t="s">
        <v>1777</v>
      </c>
      <c r="AJ1455" s="1">
        <v>45367</v>
      </c>
      <c r="AK1455" t="s">
        <v>17</v>
      </c>
      <c r="AL1455" t="s">
        <v>18</v>
      </c>
      <c r="AM1455">
        <v>75</v>
      </c>
      <c r="AN1455">
        <v>60</v>
      </c>
      <c r="AO1455" s="24" t="str">
        <f>INDEX('Step 2-12'!$Z:$Z,MATCH('Step 2-12'!$AH1455,'Step 2-12'!$R:$R,0))</f>
        <v>Affiliate</v>
      </c>
      <c r="AP1455" s="24" t="str">
        <f>INDEX('Step 2-12'!$V:$V,MATCH('Step 2-12'!$AH1455,'Step 2-12'!$R:$R,0))</f>
        <v>North America</v>
      </c>
      <c r="AQ1455" s="24" t="str">
        <f>INDEX('Step 2-12'!$W:$W,MATCH('Step 2-12'!$AH1455,'Step 2-12'!$R:$R,0))</f>
        <v>Tech</v>
      </c>
      <c r="AR1455" s="24" t="str">
        <f>INDEX('Step 2-12'!$X:$X,MATCH('Step 2-12'!$AH1455,'Step 2-12'!$R:$R,0))</f>
        <v>SMBs</v>
      </c>
      <c r="AS1455" s="23" t="str">
        <f>INDEX('Step 2-12'!$AA:$AA,MATCH('Step 2-12'!$AH1455,'Step 2-12'!$R:$R,0))</f>
        <v>Pro</v>
      </c>
      <c r="AT1455" s="23" t="str">
        <f>INDEX('Step 2-12'!$AB:$AB,MATCH('Step 2-12'!$AH1455,'Step 2-12'!$R:$R,0))</f>
        <v>Monthly</v>
      </c>
      <c r="AU1455" s="23" t="str">
        <f>INDEX($J$20:$J$1603,MATCH($AH1455,$B$20:$B$1603,0))</f>
        <v/>
      </c>
    </row>
    <row r="1456" spans="1:47" x14ac:dyDescent="0.25">
      <c r="A1456" t="s">
        <v>1634</v>
      </c>
      <c r="B1456" t="s">
        <v>1617</v>
      </c>
      <c r="C1456" t="s">
        <v>50</v>
      </c>
      <c r="D1456" t="s">
        <v>18</v>
      </c>
      <c r="E1456" s="1">
        <v>45650</v>
      </c>
      <c r="F1456" s="1">
        <v>45658</v>
      </c>
      <c r="G1456" t="s">
        <v>19</v>
      </c>
      <c r="H1456">
        <v>135</v>
      </c>
      <c r="I1456" s="23" t="str">
        <f>IF(AND(E1456&lt;=EOMONTH('Step 1'!$C$7,0),F1456&gt;='Step 1'!$C$7),"Yes","No")</f>
        <v>No</v>
      </c>
      <c r="J1456" s="23" t="str">
        <f>IF(I1456="Yes",IF(COUNTIFS($B$21:$B1456,B1456,$I$21:$I1456,"Yes")=1,"Yes",""),"")</f>
        <v/>
      </c>
      <c r="K1456" s="23" t="str">
        <f>IF(J1456="Yes",IF(COUNTIFS($B:$B,B1456,$F:$F,"&gt;="&amp;'Step 1'!$C$8)&gt;0,"Retained","Churned"),"")</f>
        <v/>
      </c>
      <c r="L1456" s="24">
        <f>_xlfn.MINIFS($E:$E,$B:$B,B1456)</f>
        <v>45123</v>
      </c>
      <c r="M1456" s="24" t="str">
        <f>INDEX($C:$C,MATCH($L1456,$E:$E,0))</f>
        <v>Pro</v>
      </c>
      <c r="N1456" s="24" t="str">
        <f>INDEX($D:$D,MATCH($L1456,$E:$E,0))</f>
        <v>Monthly</v>
      </c>
      <c r="O1456" s="23" t="str">
        <f>INDEX('Step 2-12'!$W:$W,MATCH('Step 2-12'!$B1456,'Step 2-12'!$R:$R,0))</f>
        <v>Other</v>
      </c>
      <c r="P1456" s="23" t="str">
        <f>INDEX('Step 2-12'!$Z:$Z,MATCH('Step 2-12'!$B1456,'Step 2-12'!$R:$R,0))</f>
        <v>Paid Search</v>
      </c>
      <c r="AG1456" t="s">
        <v>3248</v>
      </c>
      <c r="AH1456" t="s">
        <v>1759</v>
      </c>
      <c r="AI1456" t="s">
        <v>1778</v>
      </c>
      <c r="AJ1456" s="1">
        <v>45398</v>
      </c>
      <c r="AK1456" t="s">
        <v>17</v>
      </c>
      <c r="AL1456" t="s">
        <v>18</v>
      </c>
      <c r="AM1456">
        <v>75</v>
      </c>
      <c r="AN1456">
        <v>60</v>
      </c>
      <c r="AO1456" s="24" t="str">
        <f>INDEX('Step 2-12'!$Z:$Z,MATCH('Step 2-12'!$AH1456,'Step 2-12'!$R:$R,0))</f>
        <v>Affiliate</v>
      </c>
      <c r="AP1456" s="24" t="str">
        <f>INDEX('Step 2-12'!$V:$V,MATCH('Step 2-12'!$AH1456,'Step 2-12'!$R:$R,0))</f>
        <v>North America</v>
      </c>
      <c r="AQ1456" s="24" t="str">
        <f>INDEX('Step 2-12'!$W:$W,MATCH('Step 2-12'!$AH1456,'Step 2-12'!$R:$R,0))</f>
        <v>Tech</v>
      </c>
      <c r="AR1456" s="24" t="str">
        <f>INDEX('Step 2-12'!$X:$X,MATCH('Step 2-12'!$AH1456,'Step 2-12'!$R:$R,0))</f>
        <v>SMBs</v>
      </c>
      <c r="AS1456" s="23" t="str">
        <f>INDEX('Step 2-12'!$AA:$AA,MATCH('Step 2-12'!$AH1456,'Step 2-12'!$R:$R,0))</f>
        <v>Pro</v>
      </c>
      <c r="AT1456" s="23" t="str">
        <f>INDEX('Step 2-12'!$AB:$AB,MATCH('Step 2-12'!$AH1456,'Step 2-12'!$R:$R,0))</f>
        <v>Monthly</v>
      </c>
      <c r="AU1456" s="23" t="str">
        <f>INDEX($J$20:$J$1603,MATCH($AH1456,$B$20:$B$1603,0))</f>
        <v/>
      </c>
    </row>
    <row r="1457" spans="1:47" x14ac:dyDescent="0.25">
      <c r="A1457" t="s">
        <v>1635</v>
      </c>
      <c r="B1457" t="s">
        <v>1636</v>
      </c>
      <c r="C1457" t="s">
        <v>17</v>
      </c>
      <c r="D1457" t="s">
        <v>18</v>
      </c>
      <c r="E1457" s="1">
        <v>44604</v>
      </c>
      <c r="F1457" s="1">
        <v>44634</v>
      </c>
      <c r="G1457" t="s">
        <v>19</v>
      </c>
      <c r="H1457">
        <v>75</v>
      </c>
      <c r="I1457" s="23" t="str">
        <f>IF(AND(E1457&lt;=EOMONTH('Step 1'!$C$7,0),F1457&gt;='Step 1'!$C$7),"Yes","No")</f>
        <v>No</v>
      </c>
      <c r="J1457" s="23" t="str">
        <f>IF(I1457="Yes",IF(COUNTIFS($B$21:$B1457,B1457,$I$21:$I1457,"Yes")=1,"Yes",""),"")</f>
        <v/>
      </c>
      <c r="K1457" s="23" t="str">
        <f>IF(J1457="Yes",IF(COUNTIFS($B:$B,B1457,$F:$F,"&gt;="&amp;'Step 1'!$C$8)&gt;0,"Retained","Churned"),"")</f>
        <v/>
      </c>
      <c r="L1457" s="24">
        <f>_xlfn.MINIFS($E:$E,$B:$B,B1457)</f>
        <v>44604</v>
      </c>
      <c r="M1457" s="24" t="str">
        <f>INDEX($C:$C,MATCH($L1457,$E:$E,0))</f>
        <v>Basic</v>
      </c>
      <c r="N1457" s="24" t="str">
        <f>INDEX($D:$D,MATCH($L1457,$E:$E,0))</f>
        <v>Monthly</v>
      </c>
      <c r="O1457" s="23" t="str">
        <f>INDEX('Step 2-12'!$W:$W,MATCH('Step 2-12'!$B1457,'Step 2-12'!$R:$R,0))</f>
        <v>Healthcare</v>
      </c>
      <c r="P1457" s="23" t="str">
        <f>INDEX('Step 2-12'!$Z:$Z,MATCH('Step 2-12'!$B1457,'Step 2-12'!$R:$R,0))</f>
        <v>Social Media</v>
      </c>
      <c r="AG1457" t="s">
        <v>3249</v>
      </c>
      <c r="AH1457" t="s">
        <v>1759</v>
      </c>
      <c r="AI1457" t="s">
        <v>1778</v>
      </c>
      <c r="AJ1457" s="1">
        <v>45428</v>
      </c>
      <c r="AK1457" t="s">
        <v>17</v>
      </c>
      <c r="AL1457" t="s">
        <v>18</v>
      </c>
      <c r="AM1457">
        <v>75</v>
      </c>
      <c r="AN1457">
        <v>60</v>
      </c>
      <c r="AO1457" s="24" t="str">
        <f>INDEX('Step 2-12'!$Z:$Z,MATCH('Step 2-12'!$AH1457,'Step 2-12'!$R:$R,0))</f>
        <v>Affiliate</v>
      </c>
      <c r="AP1457" s="24" t="str">
        <f>INDEX('Step 2-12'!$V:$V,MATCH('Step 2-12'!$AH1457,'Step 2-12'!$R:$R,0))</f>
        <v>North America</v>
      </c>
      <c r="AQ1457" s="24" t="str">
        <f>INDEX('Step 2-12'!$W:$W,MATCH('Step 2-12'!$AH1457,'Step 2-12'!$R:$R,0))</f>
        <v>Tech</v>
      </c>
      <c r="AR1457" s="24" t="str">
        <f>INDEX('Step 2-12'!$X:$X,MATCH('Step 2-12'!$AH1457,'Step 2-12'!$R:$R,0))</f>
        <v>SMBs</v>
      </c>
      <c r="AS1457" s="23" t="str">
        <f>INDEX('Step 2-12'!$AA:$AA,MATCH('Step 2-12'!$AH1457,'Step 2-12'!$R:$R,0))</f>
        <v>Pro</v>
      </c>
      <c r="AT1457" s="23" t="str">
        <f>INDEX('Step 2-12'!$AB:$AB,MATCH('Step 2-12'!$AH1457,'Step 2-12'!$R:$R,0))</f>
        <v>Monthly</v>
      </c>
      <c r="AU1457" s="23" t="str">
        <f>INDEX($J$20:$J$1603,MATCH($AH1457,$B$20:$B$1603,0))</f>
        <v/>
      </c>
    </row>
    <row r="1458" spans="1:47" x14ac:dyDescent="0.25">
      <c r="A1458" t="s">
        <v>1637</v>
      </c>
      <c r="B1458" t="s">
        <v>1636</v>
      </c>
      <c r="C1458" t="s">
        <v>17</v>
      </c>
      <c r="D1458" t="s">
        <v>18</v>
      </c>
      <c r="E1458" s="1">
        <v>44635</v>
      </c>
      <c r="F1458" s="1">
        <v>44665</v>
      </c>
      <c r="G1458" t="s">
        <v>19</v>
      </c>
      <c r="H1458">
        <v>75</v>
      </c>
      <c r="I1458" s="23" t="str">
        <f>IF(AND(E1458&lt;=EOMONTH('Step 1'!$C$7,0),F1458&gt;='Step 1'!$C$7),"Yes","No")</f>
        <v>No</v>
      </c>
      <c r="J1458" s="23" t="str">
        <f>IF(I1458="Yes",IF(COUNTIFS($B$21:$B1458,B1458,$I$21:$I1458,"Yes")=1,"Yes",""),"")</f>
        <v/>
      </c>
      <c r="K1458" s="23" t="str">
        <f>IF(J1458="Yes",IF(COUNTIFS($B:$B,B1458,$F:$F,"&gt;="&amp;'Step 1'!$C$8)&gt;0,"Retained","Churned"),"")</f>
        <v/>
      </c>
      <c r="L1458" s="24">
        <f>_xlfn.MINIFS($E:$E,$B:$B,B1458)</f>
        <v>44604</v>
      </c>
      <c r="M1458" s="24" t="str">
        <f>INDEX($C:$C,MATCH($L1458,$E:$E,0))</f>
        <v>Basic</v>
      </c>
      <c r="N1458" s="24" t="str">
        <f>INDEX($D:$D,MATCH($L1458,$E:$E,0))</f>
        <v>Monthly</v>
      </c>
      <c r="O1458" s="23" t="str">
        <f>INDEX('Step 2-12'!$W:$W,MATCH('Step 2-12'!$B1458,'Step 2-12'!$R:$R,0))</f>
        <v>Healthcare</v>
      </c>
      <c r="P1458" s="23" t="str">
        <f>INDEX('Step 2-12'!$Z:$Z,MATCH('Step 2-12'!$B1458,'Step 2-12'!$R:$R,0))</f>
        <v>Social Media</v>
      </c>
      <c r="AG1458" t="s">
        <v>3250</v>
      </c>
      <c r="AH1458" t="s">
        <v>1759</v>
      </c>
      <c r="AI1458" t="s">
        <v>1779</v>
      </c>
      <c r="AJ1458" s="1">
        <v>45429</v>
      </c>
      <c r="AK1458" t="s">
        <v>17</v>
      </c>
      <c r="AL1458" t="s">
        <v>18</v>
      </c>
      <c r="AM1458">
        <v>75</v>
      </c>
      <c r="AN1458">
        <v>60</v>
      </c>
      <c r="AO1458" s="24" t="str">
        <f>INDEX('Step 2-12'!$Z:$Z,MATCH('Step 2-12'!$AH1458,'Step 2-12'!$R:$R,0))</f>
        <v>Affiliate</v>
      </c>
      <c r="AP1458" s="24" t="str">
        <f>INDEX('Step 2-12'!$V:$V,MATCH('Step 2-12'!$AH1458,'Step 2-12'!$R:$R,0))</f>
        <v>North America</v>
      </c>
      <c r="AQ1458" s="24" t="str">
        <f>INDEX('Step 2-12'!$W:$W,MATCH('Step 2-12'!$AH1458,'Step 2-12'!$R:$R,0))</f>
        <v>Tech</v>
      </c>
      <c r="AR1458" s="24" t="str">
        <f>INDEX('Step 2-12'!$X:$X,MATCH('Step 2-12'!$AH1458,'Step 2-12'!$R:$R,0))</f>
        <v>SMBs</v>
      </c>
      <c r="AS1458" s="23" t="str">
        <f>INDEX('Step 2-12'!$AA:$AA,MATCH('Step 2-12'!$AH1458,'Step 2-12'!$R:$R,0))</f>
        <v>Pro</v>
      </c>
      <c r="AT1458" s="23" t="str">
        <f>INDEX('Step 2-12'!$AB:$AB,MATCH('Step 2-12'!$AH1458,'Step 2-12'!$R:$R,0))</f>
        <v>Monthly</v>
      </c>
      <c r="AU1458" s="23" t="str">
        <f>INDEX($J$20:$J$1603,MATCH($AH1458,$B$20:$B$1603,0))</f>
        <v/>
      </c>
    </row>
    <row r="1459" spans="1:47" x14ac:dyDescent="0.25">
      <c r="A1459" t="s">
        <v>1638</v>
      </c>
      <c r="B1459" t="s">
        <v>1636</v>
      </c>
      <c r="C1459" t="s">
        <v>17</v>
      </c>
      <c r="D1459" t="s">
        <v>18</v>
      </c>
      <c r="E1459" s="1">
        <v>44666</v>
      </c>
      <c r="F1459" s="1">
        <v>44696</v>
      </c>
      <c r="G1459" t="s">
        <v>19</v>
      </c>
      <c r="H1459">
        <v>75</v>
      </c>
      <c r="I1459" s="23" t="str">
        <f>IF(AND(E1459&lt;=EOMONTH('Step 1'!$C$7,0),F1459&gt;='Step 1'!$C$7),"Yes","No")</f>
        <v>No</v>
      </c>
      <c r="J1459" s="23" t="str">
        <f>IF(I1459="Yes",IF(COUNTIFS($B$21:$B1459,B1459,$I$21:$I1459,"Yes")=1,"Yes",""),"")</f>
        <v/>
      </c>
      <c r="K1459" s="23" t="str">
        <f>IF(J1459="Yes",IF(COUNTIFS($B:$B,B1459,$F:$F,"&gt;="&amp;'Step 1'!$C$8)&gt;0,"Retained","Churned"),"")</f>
        <v/>
      </c>
      <c r="L1459" s="24">
        <f>_xlfn.MINIFS($E:$E,$B:$B,B1459)</f>
        <v>44604</v>
      </c>
      <c r="M1459" s="24" t="str">
        <f>INDEX($C:$C,MATCH($L1459,$E:$E,0))</f>
        <v>Basic</v>
      </c>
      <c r="N1459" s="24" t="str">
        <f>INDEX($D:$D,MATCH($L1459,$E:$E,0))</f>
        <v>Monthly</v>
      </c>
      <c r="O1459" s="23" t="str">
        <f>INDEX('Step 2-12'!$W:$W,MATCH('Step 2-12'!$B1459,'Step 2-12'!$R:$R,0))</f>
        <v>Healthcare</v>
      </c>
      <c r="P1459" s="23" t="str">
        <f>INDEX('Step 2-12'!$Z:$Z,MATCH('Step 2-12'!$B1459,'Step 2-12'!$R:$R,0))</f>
        <v>Social Media</v>
      </c>
      <c r="AG1459" t="s">
        <v>3251</v>
      </c>
      <c r="AH1459" t="s">
        <v>1759</v>
      </c>
      <c r="AI1459" t="s">
        <v>1780</v>
      </c>
      <c r="AJ1459" s="1">
        <v>45460</v>
      </c>
      <c r="AK1459" t="s">
        <v>17</v>
      </c>
      <c r="AL1459" t="s">
        <v>18</v>
      </c>
      <c r="AM1459">
        <v>75</v>
      </c>
      <c r="AN1459">
        <v>60</v>
      </c>
      <c r="AO1459" s="24" t="str">
        <f>INDEX('Step 2-12'!$Z:$Z,MATCH('Step 2-12'!$AH1459,'Step 2-12'!$R:$R,0))</f>
        <v>Affiliate</v>
      </c>
      <c r="AP1459" s="24" t="str">
        <f>INDEX('Step 2-12'!$V:$V,MATCH('Step 2-12'!$AH1459,'Step 2-12'!$R:$R,0))</f>
        <v>North America</v>
      </c>
      <c r="AQ1459" s="24" t="str">
        <f>INDEX('Step 2-12'!$W:$W,MATCH('Step 2-12'!$AH1459,'Step 2-12'!$R:$R,0))</f>
        <v>Tech</v>
      </c>
      <c r="AR1459" s="24" t="str">
        <f>INDEX('Step 2-12'!$X:$X,MATCH('Step 2-12'!$AH1459,'Step 2-12'!$R:$R,0))</f>
        <v>SMBs</v>
      </c>
      <c r="AS1459" s="23" t="str">
        <f>INDEX('Step 2-12'!$AA:$AA,MATCH('Step 2-12'!$AH1459,'Step 2-12'!$R:$R,0))</f>
        <v>Pro</v>
      </c>
      <c r="AT1459" s="23" t="str">
        <f>INDEX('Step 2-12'!$AB:$AB,MATCH('Step 2-12'!$AH1459,'Step 2-12'!$R:$R,0))</f>
        <v>Monthly</v>
      </c>
      <c r="AU1459" s="23" t="str">
        <f>INDEX($J$20:$J$1603,MATCH($AH1459,$B$20:$B$1603,0))</f>
        <v/>
      </c>
    </row>
    <row r="1460" spans="1:47" x14ac:dyDescent="0.25">
      <c r="A1460" t="s">
        <v>1639</v>
      </c>
      <c r="B1460" t="s">
        <v>1636</v>
      </c>
      <c r="C1460" t="s">
        <v>17</v>
      </c>
      <c r="D1460" t="s">
        <v>18</v>
      </c>
      <c r="E1460" s="1">
        <v>44697</v>
      </c>
      <c r="F1460" s="1">
        <v>44727</v>
      </c>
      <c r="G1460" t="s">
        <v>73</v>
      </c>
      <c r="H1460">
        <v>75</v>
      </c>
      <c r="I1460" s="23" t="str">
        <f>IF(AND(E1460&lt;=EOMONTH('Step 1'!$C$7,0),F1460&gt;='Step 1'!$C$7),"Yes","No")</f>
        <v>No</v>
      </c>
      <c r="J1460" s="23" t="str">
        <f>IF(I1460="Yes",IF(COUNTIFS($B$21:$B1460,B1460,$I$21:$I1460,"Yes")=1,"Yes",""),"")</f>
        <v/>
      </c>
      <c r="K1460" s="23" t="str">
        <f>IF(J1460="Yes",IF(COUNTIFS($B:$B,B1460,$F:$F,"&gt;="&amp;'Step 1'!$C$8)&gt;0,"Retained","Churned"),"")</f>
        <v/>
      </c>
      <c r="L1460" s="24">
        <f>_xlfn.MINIFS($E:$E,$B:$B,B1460)</f>
        <v>44604</v>
      </c>
      <c r="M1460" s="24" t="str">
        <f>INDEX($C:$C,MATCH($L1460,$E:$E,0))</f>
        <v>Basic</v>
      </c>
      <c r="N1460" s="24" t="str">
        <f>INDEX($D:$D,MATCH($L1460,$E:$E,0))</f>
        <v>Monthly</v>
      </c>
      <c r="O1460" s="23" t="str">
        <f>INDEX('Step 2-12'!$W:$W,MATCH('Step 2-12'!$B1460,'Step 2-12'!$R:$R,0))</f>
        <v>Healthcare</v>
      </c>
      <c r="P1460" s="23" t="str">
        <f>INDEX('Step 2-12'!$Z:$Z,MATCH('Step 2-12'!$B1460,'Step 2-12'!$R:$R,0))</f>
        <v>Social Media</v>
      </c>
      <c r="AG1460" t="s">
        <v>3252</v>
      </c>
      <c r="AH1460" t="s">
        <v>1759</v>
      </c>
      <c r="AI1460" t="s">
        <v>1780</v>
      </c>
      <c r="AJ1460" s="1">
        <v>45490</v>
      </c>
      <c r="AK1460" t="s">
        <v>17</v>
      </c>
      <c r="AL1460" t="s">
        <v>18</v>
      </c>
      <c r="AM1460">
        <v>75</v>
      </c>
      <c r="AN1460">
        <v>60</v>
      </c>
      <c r="AO1460" s="24" t="str">
        <f>INDEX('Step 2-12'!$Z:$Z,MATCH('Step 2-12'!$AH1460,'Step 2-12'!$R:$R,0))</f>
        <v>Affiliate</v>
      </c>
      <c r="AP1460" s="24" t="str">
        <f>INDEX('Step 2-12'!$V:$V,MATCH('Step 2-12'!$AH1460,'Step 2-12'!$R:$R,0))</f>
        <v>North America</v>
      </c>
      <c r="AQ1460" s="24" t="str">
        <f>INDEX('Step 2-12'!$W:$W,MATCH('Step 2-12'!$AH1460,'Step 2-12'!$R:$R,0))</f>
        <v>Tech</v>
      </c>
      <c r="AR1460" s="24" t="str">
        <f>INDEX('Step 2-12'!$X:$X,MATCH('Step 2-12'!$AH1460,'Step 2-12'!$R:$R,0))</f>
        <v>SMBs</v>
      </c>
      <c r="AS1460" s="23" t="str">
        <f>INDEX('Step 2-12'!$AA:$AA,MATCH('Step 2-12'!$AH1460,'Step 2-12'!$R:$R,0))</f>
        <v>Pro</v>
      </c>
      <c r="AT1460" s="23" t="str">
        <f>INDEX('Step 2-12'!$AB:$AB,MATCH('Step 2-12'!$AH1460,'Step 2-12'!$R:$R,0))</f>
        <v>Monthly</v>
      </c>
      <c r="AU1460" s="23" t="str">
        <f>INDEX($J$20:$J$1603,MATCH($AH1460,$B$20:$B$1603,0))</f>
        <v/>
      </c>
    </row>
    <row r="1461" spans="1:47" x14ac:dyDescent="0.25">
      <c r="A1461" t="s">
        <v>1640</v>
      </c>
      <c r="B1461" t="s">
        <v>1636</v>
      </c>
      <c r="C1461" t="s">
        <v>50</v>
      </c>
      <c r="D1461" t="s">
        <v>18</v>
      </c>
      <c r="E1461" s="1">
        <v>44728</v>
      </c>
      <c r="F1461" s="1">
        <v>44758</v>
      </c>
      <c r="G1461" t="s">
        <v>19</v>
      </c>
      <c r="H1461">
        <v>135</v>
      </c>
      <c r="I1461" s="23" t="str">
        <f>IF(AND(E1461&lt;=EOMONTH('Step 1'!$C$7,0),F1461&gt;='Step 1'!$C$7),"Yes","No")</f>
        <v>No</v>
      </c>
      <c r="J1461" s="23" t="str">
        <f>IF(I1461="Yes",IF(COUNTIFS($B$21:$B1461,B1461,$I$21:$I1461,"Yes")=1,"Yes",""),"")</f>
        <v/>
      </c>
      <c r="K1461" s="23" t="str">
        <f>IF(J1461="Yes",IF(COUNTIFS($B:$B,B1461,$F:$F,"&gt;="&amp;'Step 1'!$C$8)&gt;0,"Retained","Churned"),"")</f>
        <v/>
      </c>
      <c r="L1461" s="24">
        <f>_xlfn.MINIFS($E:$E,$B:$B,B1461)</f>
        <v>44604</v>
      </c>
      <c r="M1461" s="24" t="str">
        <f>INDEX($C:$C,MATCH($L1461,$E:$E,0))</f>
        <v>Basic</v>
      </c>
      <c r="N1461" s="24" t="str">
        <f>INDEX($D:$D,MATCH($L1461,$E:$E,0))</f>
        <v>Monthly</v>
      </c>
      <c r="O1461" s="23" t="str">
        <f>INDEX('Step 2-12'!$W:$W,MATCH('Step 2-12'!$B1461,'Step 2-12'!$R:$R,0))</f>
        <v>Healthcare</v>
      </c>
      <c r="P1461" s="23" t="str">
        <f>INDEX('Step 2-12'!$Z:$Z,MATCH('Step 2-12'!$B1461,'Step 2-12'!$R:$R,0))</f>
        <v>Social Media</v>
      </c>
      <c r="AG1461" t="s">
        <v>3253</v>
      </c>
      <c r="AH1461" t="s">
        <v>1759</v>
      </c>
      <c r="AI1461" t="s">
        <v>1781</v>
      </c>
      <c r="AJ1461" s="1">
        <v>45491</v>
      </c>
      <c r="AK1461" t="s">
        <v>17</v>
      </c>
      <c r="AL1461" t="s">
        <v>18</v>
      </c>
      <c r="AM1461">
        <v>75</v>
      </c>
      <c r="AN1461">
        <v>60</v>
      </c>
      <c r="AO1461" s="24" t="str">
        <f>INDEX('Step 2-12'!$Z:$Z,MATCH('Step 2-12'!$AH1461,'Step 2-12'!$R:$R,0))</f>
        <v>Affiliate</v>
      </c>
      <c r="AP1461" s="24" t="str">
        <f>INDEX('Step 2-12'!$V:$V,MATCH('Step 2-12'!$AH1461,'Step 2-12'!$R:$R,0))</f>
        <v>North America</v>
      </c>
      <c r="AQ1461" s="24" t="str">
        <f>INDEX('Step 2-12'!$W:$W,MATCH('Step 2-12'!$AH1461,'Step 2-12'!$R:$R,0))</f>
        <v>Tech</v>
      </c>
      <c r="AR1461" s="24" t="str">
        <f>INDEX('Step 2-12'!$X:$X,MATCH('Step 2-12'!$AH1461,'Step 2-12'!$R:$R,0))</f>
        <v>SMBs</v>
      </c>
      <c r="AS1461" s="23" t="str">
        <f>INDEX('Step 2-12'!$AA:$AA,MATCH('Step 2-12'!$AH1461,'Step 2-12'!$R:$R,0))</f>
        <v>Pro</v>
      </c>
      <c r="AT1461" s="23" t="str">
        <f>INDEX('Step 2-12'!$AB:$AB,MATCH('Step 2-12'!$AH1461,'Step 2-12'!$R:$R,0))</f>
        <v>Monthly</v>
      </c>
      <c r="AU1461" s="23" t="str">
        <f>INDEX($J$20:$J$1603,MATCH($AH1461,$B$20:$B$1603,0))</f>
        <v/>
      </c>
    </row>
    <row r="1462" spans="1:47" x14ac:dyDescent="0.25">
      <c r="A1462" t="s">
        <v>1641</v>
      </c>
      <c r="B1462" t="s">
        <v>1636</v>
      </c>
      <c r="C1462" t="s">
        <v>50</v>
      </c>
      <c r="D1462" t="s">
        <v>18</v>
      </c>
      <c r="E1462" s="1">
        <v>44759</v>
      </c>
      <c r="F1462" s="1">
        <v>44789</v>
      </c>
      <c r="G1462" t="s">
        <v>19</v>
      </c>
      <c r="H1462">
        <v>135</v>
      </c>
      <c r="I1462" s="23" t="str">
        <f>IF(AND(E1462&lt;=EOMONTH('Step 1'!$C$7,0),F1462&gt;='Step 1'!$C$7),"Yes","No")</f>
        <v>No</v>
      </c>
      <c r="J1462" s="23" t="str">
        <f>IF(I1462="Yes",IF(COUNTIFS($B$21:$B1462,B1462,$I$21:$I1462,"Yes")=1,"Yes",""),"")</f>
        <v/>
      </c>
      <c r="K1462" s="23" t="str">
        <f>IF(J1462="Yes",IF(COUNTIFS($B:$B,B1462,$F:$F,"&gt;="&amp;'Step 1'!$C$8)&gt;0,"Retained","Churned"),"")</f>
        <v/>
      </c>
      <c r="L1462" s="24">
        <f>_xlfn.MINIFS($E:$E,$B:$B,B1462)</f>
        <v>44604</v>
      </c>
      <c r="M1462" s="24" t="str">
        <f>INDEX($C:$C,MATCH($L1462,$E:$E,0))</f>
        <v>Basic</v>
      </c>
      <c r="N1462" s="24" t="str">
        <f>INDEX($D:$D,MATCH($L1462,$E:$E,0))</f>
        <v>Monthly</v>
      </c>
      <c r="O1462" s="23" t="str">
        <f>INDEX('Step 2-12'!$W:$W,MATCH('Step 2-12'!$B1462,'Step 2-12'!$R:$R,0))</f>
        <v>Healthcare</v>
      </c>
      <c r="P1462" s="23" t="str">
        <f>INDEX('Step 2-12'!$Z:$Z,MATCH('Step 2-12'!$B1462,'Step 2-12'!$R:$R,0))</f>
        <v>Social Media</v>
      </c>
      <c r="AG1462" t="s">
        <v>3254</v>
      </c>
      <c r="AH1462" t="s">
        <v>1759</v>
      </c>
      <c r="AI1462" t="s">
        <v>1782</v>
      </c>
      <c r="AJ1462" s="1">
        <v>45522</v>
      </c>
      <c r="AK1462" t="s">
        <v>17</v>
      </c>
      <c r="AL1462" t="s">
        <v>18</v>
      </c>
      <c r="AM1462">
        <v>75</v>
      </c>
      <c r="AN1462">
        <v>60</v>
      </c>
      <c r="AO1462" s="24" t="str">
        <f>INDEX('Step 2-12'!$Z:$Z,MATCH('Step 2-12'!$AH1462,'Step 2-12'!$R:$R,0))</f>
        <v>Affiliate</v>
      </c>
      <c r="AP1462" s="24" t="str">
        <f>INDEX('Step 2-12'!$V:$V,MATCH('Step 2-12'!$AH1462,'Step 2-12'!$R:$R,0))</f>
        <v>North America</v>
      </c>
      <c r="AQ1462" s="24" t="str">
        <f>INDEX('Step 2-12'!$W:$W,MATCH('Step 2-12'!$AH1462,'Step 2-12'!$R:$R,0))</f>
        <v>Tech</v>
      </c>
      <c r="AR1462" s="24" t="str">
        <f>INDEX('Step 2-12'!$X:$X,MATCH('Step 2-12'!$AH1462,'Step 2-12'!$R:$R,0))</f>
        <v>SMBs</v>
      </c>
      <c r="AS1462" s="23" t="str">
        <f>INDEX('Step 2-12'!$AA:$AA,MATCH('Step 2-12'!$AH1462,'Step 2-12'!$R:$R,0))</f>
        <v>Pro</v>
      </c>
      <c r="AT1462" s="23" t="str">
        <f>INDEX('Step 2-12'!$AB:$AB,MATCH('Step 2-12'!$AH1462,'Step 2-12'!$R:$R,0))</f>
        <v>Monthly</v>
      </c>
      <c r="AU1462" s="23" t="str">
        <f>INDEX($J$20:$J$1603,MATCH($AH1462,$B$20:$B$1603,0))</f>
        <v/>
      </c>
    </row>
    <row r="1463" spans="1:47" x14ac:dyDescent="0.25">
      <c r="A1463" t="s">
        <v>1642</v>
      </c>
      <c r="B1463" t="s">
        <v>1636</v>
      </c>
      <c r="C1463" t="s">
        <v>50</v>
      </c>
      <c r="D1463" t="s">
        <v>18</v>
      </c>
      <c r="E1463" s="1">
        <v>44790</v>
      </c>
      <c r="F1463" s="1">
        <v>44820</v>
      </c>
      <c r="G1463" t="s">
        <v>19</v>
      </c>
      <c r="H1463">
        <v>135</v>
      </c>
      <c r="I1463" s="23" t="str">
        <f>IF(AND(E1463&lt;=EOMONTH('Step 1'!$C$7,0),F1463&gt;='Step 1'!$C$7),"Yes","No")</f>
        <v>No</v>
      </c>
      <c r="J1463" s="23" t="str">
        <f>IF(I1463="Yes",IF(COUNTIFS($B$21:$B1463,B1463,$I$21:$I1463,"Yes")=1,"Yes",""),"")</f>
        <v/>
      </c>
      <c r="K1463" s="23" t="str">
        <f>IF(J1463="Yes",IF(COUNTIFS($B:$B,B1463,$F:$F,"&gt;="&amp;'Step 1'!$C$8)&gt;0,"Retained","Churned"),"")</f>
        <v/>
      </c>
      <c r="L1463" s="24">
        <f>_xlfn.MINIFS($E:$E,$B:$B,B1463)</f>
        <v>44604</v>
      </c>
      <c r="M1463" s="24" t="str">
        <f>INDEX($C:$C,MATCH($L1463,$E:$E,0))</f>
        <v>Basic</v>
      </c>
      <c r="N1463" s="24" t="str">
        <f>INDEX($D:$D,MATCH($L1463,$E:$E,0))</f>
        <v>Monthly</v>
      </c>
      <c r="O1463" s="23" t="str">
        <f>INDEX('Step 2-12'!$W:$W,MATCH('Step 2-12'!$B1463,'Step 2-12'!$R:$R,0))</f>
        <v>Healthcare</v>
      </c>
      <c r="P1463" s="23" t="str">
        <f>INDEX('Step 2-12'!$Z:$Z,MATCH('Step 2-12'!$B1463,'Step 2-12'!$R:$R,0))</f>
        <v>Social Media</v>
      </c>
      <c r="AG1463" t="s">
        <v>3255</v>
      </c>
      <c r="AH1463" t="s">
        <v>1759</v>
      </c>
      <c r="AI1463" t="s">
        <v>1783</v>
      </c>
      <c r="AJ1463" s="1">
        <v>45553</v>
      </c>
      <c r="AK1463" t="s">
        <v>17</v>
      </c>
      <c r="AL1463" t="s">
        <v>18</v>
      </c>
      <c r="AM1463">
        <v>75</v>
      </c>
      <c r="AN1463">
        <v>60</v>
      </c>
      <c r="AO1463" s="24" t="str">
        <f>INDEX('Step 2-12'!$Z:$Z,MATCH('Step 2-12'!$AH1463,'Step 2-12'!$R:$R,0))</f>
        <v>Affiliate</v>
      </c>
      <c r="AP1463" s="24" t="str">
        <f>INDEX('Step 2-12'!$V:$V,MATCH('Step 2-12'!$AH1463,'Step 2-12'!$R:$R,0))</f>
        <v>North America</v>
      </c>
      <c r="AQ1463" s="24" t="str">
        <f>INDEX('Step 2-12'!$W:$W,MATCH('Step 2-12'!$AH1463,'Step 2-12'!$R:$R,0))</f>
        <v>Tech</v>
      </c>
      <c r="AR1463" s="24" t="str">
        <f>INDEX('Step 2-12'!$X:$X,MATCH('Step 2-12'!$AH1463,'Step 2-12'!$R:$R,0))</f>
        <v>SMBs</v>
      </c>
      <c r="AS1463" s="23" t="str">
        <f>INDEX('Step 2-12'!$AA:$AA,MATCH('Step 2-12'!$AH1463,'Step 2-12'!$R:$R,0))</f>
        <v>Pro</v>
      </c>
      <c r="AT1463" s="23" t="str">
        <f>INDEX('Step 2-12'!$AB:$AB,MATCH('Step 2-12'!$AH1463,'Step 2-12'!$R:$R,0))</f>
        <v>Monthly</v>
      </c>
      <c r="AU1463" s="23" t="str">
        <f>INDEX($J$20:$J$1603,MATCH($AH1463,$B$20:$B$1603,0))</f>
        <v/>
      </c>
    </row>
    <row r="1464" spans="1:47" x14ac:dyDescent="0.25">
      <c r="A1464" t="s">
        <v>1643</v>
      </c>
      <c r="B1464" t="s">
        <v>1636</v>
      </c>
      <c r="C1464" t="s">
        <v>50</v>
      </c>
      <c r="D1464" t="s">
        <v>18</v>
      </c>
      <c r="E1464" s="1">
        <v>44821</v>
      </c>
      <c r="F1464" s="1">
        <v>44851</v>
      </c>
      <c r="G1464" t="s">
        <v>55</v>
      </c>
      <c r="H1464">
        <v>135</v>
      </c>
      <c r="I1464" s="23" t="str">
        <f>IF(AND(E1464&lt;=EOMONTH('Step 1'!$C$7,0),F1464&gt;='Step 1'!$C$7),"Yes","No")</f>
        <v>No</v>
      </c>
      <c r="J1464" s="23" t="str">
        <f>IF(I1464="Yes",IF(COUNTIFS($B$21:$B1464,B1464,$I$21:$I1464,"Yes")=1,"Yes",""),"")</f>
        <v/>
      </c>
      <c r="K1464" s="23" t="str">
        <f>IF(J1464="Yes",IF(COUNTIFS($B:$B,B1464,$F:$F,"&gt;="&amp;'Step 1'!$C$8)&gt;0,"Retained","Churned"),"")</f>
        <v/>
      </c>
      <c r="L1464" s="24">
        <f>_xlfn.MINIFS($E:$E,$B:$B,B1464)</f>
        <v>44604</v>
      </c>
      <c r="M1464" s="24" t="str">
        <f>INDEX($C:$C,MATCH($L1464,$E:$E,0))</f>
        <v>Basic</v>
      </c>
      <c r="N1464" s="24" t="str">
        <f>INDEX($D:$D,MATCH($L1464,$E:$E,0))</f>
        <v>Monthly</v>
      </c>
      <c r="O1464" s="23" t="str">
        <f>INDEX('Step 2-12'!$W:$W,MATCH('Step 2-12'!$B1464,'Step 2-12'!$R:$R,0))</f>
        <v>Healthcare</v>
      </c>
      <c r="P1464" s="23" t="str">
        <f>INDEX('Step 2-12'!$Z:$Z,MATCH('Step 2-12'!$B1464,'Step 2-12'!$R:$R,0))</f>
        <v>Social Media</v>
      </c>
      <c r="AG1464" t="s">
        <v>3256</v>
      </c>
      <c r="AH1464" t="s">
        <v>1759</v>
      </c>
      <c r="AI1464" t="s">
        <v>1783</v>
      </c>
      <c r="AJ1464" s="1">
        <v>45583</v>
      </c>
      <c r="AK1464" t="s">
        <v>17</v>
      </c>
      <c r="AL1464" t="s">
        <v>18</v>
      </c>
      <c r="AM1464">
        <v>75</v>
      </c>
      <c r="AN1464">
        <v>60</v>
      </c>
      <c r="AO1464" s="24" t="str">
        <f>INDEX('Step 2-12'!$Z:$Z,MATCH('Step 2-12'!$AH1464,'Step 2-12'!$R:$R,0))</f>
        <v>Affiliate</v>
      </c>
      <c r="AP1464" s="24" t="str">
        <f>INDEX('Step 2-12'!$V:$V,MATCH('Step 2-12'!$AH1464,'Step 2-12'!$R:$R,0))</f>
        <v>North America</v>
      </c>
      <c r="AQ1464" s="24" t="str">
        <f>INDEX('Step 2-12'!$W:$W,MATCH('Step 2-12'!$AH1464,'Step 2-12'!$R:$R,0))</f>
        <v>Tech</v>
      </c>
      <c r="AR1464" s="24" t="str">
        <f>INDEX('Step 2-12'!$X:$X,MATCH('Step 2-12'!$AH1464,'Step 2-12'!$R:$R,0))</f>
        <v>SMBs</v>
      </c>
      <c r="AS1464" s="23" t="str">
        <f>INDEX('Step 2-12'!$AA:$AA,MATCH('Step 2-12'!$AH1464,'Step 2-12'!$R:$R,0))</f>
        <v>Pro</v>
      </c>
      <c r="AT1464" s="23" t="str">
        <f>INDEX('Step 2-12'!$AB:$AB,MATCH('Step 2-12'!$AH1464,'Step 2-12'!$R:$R,0))</f>
        <v>Monthly</v>
      </c>
      <c r="AU1464" s="23" t="str">
        <f>INDEX($J$20:$J$1603,MATCH($AH1464,$B$20:$B$1603,0))</f>
        <v/>
      </c>
    </row>
    <row r="1465" spans="1:47" x14ac:dyDescent="0.25">
      <c r="A1465" t="s">
        <v>1644</v>
      </c>
      <c r="B1465" t="s">
        <v>1636</v>
      </c>
      <c r="C1465" t="s">
        <v>17</v>
      </c>
      <c r="D1465" t="s">
        <v>18</v>
      </c>
      <c r="E1465" s="1">
        <v>44852</v>
      </c>
      <c r="F1465" s="1">
        <v>44882</v>
      </c>
      <c r="G1465" t="s">
        <v>19</v>
      </c>
      <c r="H1465">
        <v>75</v>
      </c>
      <c r="I1465" s="23" t="str">
        <f>IF(AND(E1465&lt;=EOMONTH('Step 1'!$C$7,0),F1465&gt;='Step 1'!$C$7),"Yes","No")</f>
        <v>No</v>
      </c>
      <c r="J1465" s="23" t="str">
        <f>IF(I1465="Yes",IF(COUNTIFS($B$21:$B1465,B1465,$I$21:$I1465,"Yes")=1,"Yes",""),"")</f>
        <v/>
      </c>
      <c r="K1465" s="23" t="str">
        <f>IF(J1465="Yes",IF(COUNTIFS($B:$B,B1465,$F:$F,"&gt;="&amp;'Step 1'!$C$8)&gt;0,"Retained","Churned"),"")</f>
        <v/>
      </c>
      <c r="L1465" s="24">
        <f>_xlfn.MINIFS($E:$E,$B:$B,B1465)</f>
        <v>44604</v>
      </c>
      <c r="M1465" s="24" t="str">
        <f>INDEX($C:$C,MATCH($L1465,$E:$E,0))</f>
        <v>Basic</v>
      </c>
      <c r="N1465" s="24" t="str">
        <f>INDEX($D:$D,MATCH($L1465,$E:$E,0))</f>
        <v>Monthly</v>
      </c>
      <c r="O1465" s="23" t="str">
        <f>INDEX('Step 2-12'!$W:$W,MATCH('Step 2-12'!$B1465,'Step 2-12'!$R:$R,0))</f>
        <v>Healthcare</v>
      </c>
      <c r="P1465" s="23" t="str">
        <f>INDEX('Step 2-12'!$Z:$Z,MATCH('Step 2-12'!$B1465,'Step 2-12'!$R:$R,0))</f>
        <v>Social Media</v>
      </c>
      <c r="AG1465" t="s">
        <v>3257</v>
      </c>
      <c r="AH1465" t="s">
        <v>1759</v>
      </c>
      <c r="AI1465" t="s">
        <v>1784</v>
      </c>
      <c r="AJ1465" s="1">
        <v>45584</v>
      </c>
      <c r="AK1465" t="s">
        <v>17</v>
      </c>
      <c r="AL1465" t="s">
        <v>18</v>
      </c>
      <c r="AM1465">
        <v>75</v>
      </c>
      <c r="AN1465">
        <v>60</v>
      </c>
      <c r="AO1465" s="24" t="str">
        <f>INDEX('Step 2-12'!$Z:$Z,MATCH('Step 2-12'!$AH1465,'Step 2-12'!$R:$R,0))</f>
        <v>Affiliate</v>
      </c>
      <c r="AP1465" s="24" t="str">
        <f>INDEX('Step 2-12'!$V:$V,MATCH('Step 2-12'!$AH1465,'Step 2-12'!$R:$R,0))</f>
        <v>North America</v>
      </c>
      <c r="AQ1465" s="24" t="str">
        <f>INDEX('Step 2-12'!$W:$W,MATCH('Step 2-12'!$AH1465,'Step 2-12'!$R:$R,0))</f>
        <v>Tech</v>
      </c>
      <c r="AR1465" s="24" t="str">
        <f>INDEX('Step 2-12'!$X:$X,MATCH('Step 2-12'!$AH1465,'Step 2-12'!$R:$R,0))</f>
        <v>SMBs</v>
      </c>
      <c r="AS1465" s="23" t="str">
        <f>INDEX('Step 2-12'!$AA:$AA,MATCH('Step 2-12'!$AH1465,'Step 2-12'!$R:$R,0))</f>
        <v>Pro</v>
      </c>
      <c r="AT1465" s="23" t="str">
        <f>INDEX('Step 2-12'!$AB:$AB,MATCH('Step 2-12'!$AH1465,'Step 2-12'!$R:$R,0))</f>
        <v>Monthly</v>
      </c>
      <c r="AU1465" s="23" t="str">
        <f>INDEX($J$20:$J$1603,MATCH($AH1465,$B$20:$B$1603,0))</f>
        <v/>
      </c>
    </row>
    <row r="1466" spans="1:47" x14ac:dyDescent="0.25">
      <c r="A1466" t="s">
        <v>1645</v>
      </c>
      <c r="B1466" t="s">
        <v>1636</v>
      </c>
      <c r="C1466" t="s">
        <v>17</v>
      </c>
      <c r="D1466" t="s">
        <v>18</v>
      </c>
      <c r="E1466" s="1">
        <v>44883</v>
      </c>
      <c r="F1466" s="1">
        <v>44913</v>
      </c>
      <c r="G1466" t="s">
        <v>19</v>
      </c>
      <c r="H1466">
        <v>75</v>
      </c>
      <c r="I1466" s="23" t="str">
        <f>IF(AND(E1466&lt;=EOMONTH('Step 1'!$C$7,0),F1466&gt;='Step 1'!$C$7),"Yes","No")</f>
        <v>No</v>
      </c>
      <c r="J1466" s="23" t="str">
        <f>IF(I1466="Yes",IF(COUNTIFS($B$21:$B1466,B1466,$I$21:$I1466,"Yes")=1,"Yes",""),"")</f>
        <v/>
      </c>
      <c r="K1466" s="23" t="str">
        <f>IF(J1466="Yes",IF(COUNTIFS($B:$B,B1466,$F:$F,"&gt;="&amp;'Step 1'!$C$8)&gt;0,"Retained","Churned"),"")</f>
        <v/>
      </c>
      <c r="L1466" s="24">
        <f>_xlfn.MINIFS($E:$E,$B:$B,B1466)</f>
        <v>44604</v>
      </c>
      <c r="M1466" s="24" t="str">
        <f>INDEX($C:$C,MATCH($L1466,$E:$E,0))</f>
        <v>Basic</v>
      </c>
      <c r="N1466" s="24" t="str">
        <f>INDEX($D:$D,MATCH($L1466,$E:$E,0))</f>
        <v>Monthly</v>
      </c>
      <c r="O1466" s="23" t="str">
        <f>INDEX('Step 2-12'!$W:$W,MATCH('Step 2-12'!$B1466,'Step 2-12'!$R:$R,0))</f>
        <v>Healthcare</v>
      </c>
      <c r="P1466" s="23" t="str">
        <f>INDEX('Step 2-12'!$Z:$Z,MATCH('Step 2-12'!$B1466,'Step 2-12'!$R:$R,0))</f>
        <v>Social Media</v>
      </c>
      <c r="AG1466" t="s">
        <v>3258</v>
      </c>
      <c r="AH1466" t="s">
        <v>1759</v>
      </c>
      <c r="AI1466" t="s">
        <v>1785</v>
      </c>
      <c r="AJ1466" s="1">
        <v>45615</v>
      </c>
      <c r="AK1466" t="s">
        <v>17</v>
      </c>
      <c r="AL1466" t="s">
        <v>18</v>
      </c>
      <c r="AM1466">
        <v>75</v>
      </c>
      <c r="AN1466">
        <v>60</v>
      </c>
      <c r="AO1466" s="24" t="str">
        <f>INDEX('Step 2-12'!$Z:$Z,MATCH('Step 2-12'!$AH1466,'Step 2-12'!$R:$R,0))</f>
        <v>Affiliate</v>
      </c>
      <c r="AP1466" s="24" t="str">
        <f>INDEX('Step 2-12'!$V:$V,MATCH('Step 2-12'!$AH1466,'Step 2-12'!$R:$R,0))</f>
        <v>North America</v>
      </c>
      <c r="AQ1466" s="24" t="str">
        <f>INDEX('Step 2-12'!$W:$W,MATCH('Step 2-12'!$AH1466,'Step 2-12'!$R:$R,0))</f>
        <v>Tech</v>
      </c>
      <c r="AR1466" s="24" t="str">
        <f>INDEX('Step 2-12'!$X:$X,MATCH('Step 2-12'!$AH1466,'Step 2-12'!$R:$R,0))</f>
        <v>SMBs</v>
      </c>
      <c r="AS1466" s="23" t="str">
        <f>INDEX('Step 2-12'!$AA:$AA,MATCH('Step 2-12'!$AH1466,'Step 2-12'!$R:$R,0))</f>
        <v>Pro</v>
      </c>
      <c r="AT1466" s="23" t="str">
        <f>INDEX('Step 2-12'!$AB:$AB,MATCH('Step 2-12'!$AH1466,'Step 2-12'!$R:$R,0))</f>
        <v>Monthly</v>
      </c>
      <c r="AU1466" s="23" t="str">
        <f>INDEX($J$20:$J$1603,MATCH($AH1466,$B$20:$B$1603,0))</f>
        <v/>
      </c>
    </row>
    <row r="1467" spans="1:47" x14ac:dyDescent="0.25">
      <c r="A1467" t="s">
        <v>1646</v>
      </c>
      <c r="B1467" t="s">
        <v>1636</v>
      </c>
      <c r="C1467" t="s">
        <v>17</v>
      </c>
      <c r="D1467" t="s">
        <v>18</v>
      </c>
      <c r="E1467" s="1">
        <v>44914</v>
      </c>
      <c r="F1467" s="1">
        <v>44944</v>
      </c>
      <c r="G1467" t="s">
        <v>19</v>
      </c>
      <c r="H1467">
        <v>75</v>
      </c>
      <c r="I1467" s="23" t="str">
        <f>IF(AND(E1467&lt;=EOMONTH('Step 1'!$C$7,0),F1467&gt;='Step 1'!$C$7),"Yes","No")</f>
        <v>Yes</v>
      </c>
      <c r="J1467" s="23" t="str">
        <f>IF(I1467="Yes",IF(COUNTIFS($B$21:$B1467,B1467,$I$21:$I1467,"Yes")=1,"Yes",""),"")</f>
        <v>Yes</v>
      </c>
      <c r="K1467" s="23" t="str">
        <f>IF(J1467="Yes",IF(COUNTIFS($B:$B,B1467,$F:$F,"&gt;="&amp;'Step 1'!$C$8)&gt;0,"Retained","Churned"),"")</f>
        <v>Retained</v>
      </c>
      <c r="L1467" s="24">
        <f>_xlfn.MINIFS($E:$E,$B:$B,B1467)</f>
        <v>44604</v>
      </c>
      <c r="M1467" s="24" t="str">
        <f>INDEX($C:$C,MATCH($L1467,$E:$E,0))</f>
        <v>Basic</v>
      </c>
      <c r="N1467" s="24" t="str">
        <f>INDEX($D:$D,MATCH($L1467,$E:$E,0))</f>
        <v>Monthly</v>
      </c>
      <c r="O1467" s="23" t="str">
        <f>INDEX('Step 2-12'!$W:$W,MATCH('Step 2-12'!$B1467,'Step 2-12'!$R:$R,0))</f>
        <v>Healthcare</v>
      </c>
      <c r="P1467" s="23" t="str">
        <f>INDEX('Step 2-12'!$Z:$Z,MATCH('Step 2-12'!$B1467,'Step 2-12'!$R:$R,0))</f>
        <v>Social Media</v>
      </c>
      <c r="AG1467" t="s">
        <v>3259</v>
      </c>
      <c r="AH1467" t="s">
        <v>1759</v>
      </c>
      <c r="AI1467" t="s">
        <v>1785</v>
      </c>
      <c r="AJ1467" s="1">
        <v>45645</v>
      </c>
      <c r="AK1467" t="s">
        <v>17</v>
      </c>
      <c r="AL1467" t="s">
        <v>18</v>
      </c>
      <c r="AM1467">
        <v>75</v>
      </c>
      <c r="AN1467">
        <v>60</v>
      </c>
      <c r="AO1467" s="24" t="str">
        <f>INDEX('Step 2-12'!$Z:$Z,MATCH('Step 2-12'!$AH1467,'Step 2-12'!$R:$R,0))</f>
        <v>Affiliate</v>
      </c>
      <c r="AP1467" s="24" t="str">
        <f>INDEX('Step 2-12'!$V:$V,MATCH('Step 2-12'!$AH1467,'Step 2-12'!$R:$R,0))</f>
        <v>North America</v>
      </c>
      <c r="AQ1467" s="24" t="str">
        <f>INDEX('Step 2-12'!$W:$W,MATCH('Step 2-12'!$AH1467,'Step 2-12'!$R:$R,0))</f>
        <v>Tech</v>
      </c>
      <c r="AR1467" s="24" t="str">
        <f>INDEX('Step 2-12'!$X:$X,MATCH('Step 2-12'!$AH1467,'Step 2-12'!$R:$R,0))</f>
        <v>SMBs</v>
      </c>
      <c r="AS1467" s="23" t="str">
        <f>INDEX('Step 2-12'!$AA:$AA,MATCH('Step 2-12'!$AH1467,'Step 2-12'!$R:$R,0))</f>
        <v>Pro</v>
      </c>
      <c r="AT1467" s="23" t="str">
        <f>INDEX('Step 2-12'!$AB:$AB,MATCH('Step 2-12'!$AH1467,'Step 2-12'!$R:$R,0))</f>
        <v>Monthly</v>
      </c>
      <c r="AU1467" s="23" t="str">
        <f>INDEX($J$20:$J$1603,MATCH($AH1467,$B$20:$B$1603,0))</f>
        <v/>
      </c>
    </row>
    <row r="1468" spans="1:47" x14ac:dyDescent="0.25">
      <c r="A1468" t="s">
        <v>1647</v>
      </c>
      <c r="B1468" t="s">
        <v>1636</v>
      </c>
      <c r="C1468" t="s">
        <v>17</v>
      </c>
      <c r="D1468" t="s">
        <v>18</v>
      </c>
      <c r="E1468" s="1">
        <v>44945</v>
      </c>
      <c r="F1468" s="1">
        <v>44975</v>
      </c>
      <c r="G1468" t="s">
        <v>19</v>
      </c>
      <c r="H1468">
        <v>75</v>
      </c>
      <c r="I1468" s="23" t="str">
        <f>IF(AND(E1468&lt;=EOMONTH('Step 1'!$C$7,0),F1468&gt;='Step 1'!$C$7),"Yes","No")</f>
        <v>Yes</v>
      </c>
      <c r="J1468" s="23" t="str">
        <f>IF(I1468="Yes",IF(COUNTIFS($B$21:$B1468,B1468,$I$21:$I1468,"Yes")=1,"Yes",""),"")</f>
        <v/>
      </c>
      <c r="K1468" s="23" t="str">
        <f>IF(J1468="Yes",IF(COUNTIFS($B:$B,B1468,$F:$F,"&gt;="&amp;'Step 1'!$C$8)&gt;0,"Retained","Churned"),"")</f>
        <v/>
      </c>
      <c r="L1468" s="24">
        <f>_xlfn.MINIFS($E:$E,$B:$B,B1468)</f>
        <v>44604</v>
      </c>
      <c r="M1468" s="24" t="str">
        <f>INDEX($C:$C,MATCH($L1468,$E:$E,0))</f>
        <v>Basic</v>
      </c>
      <c r="N1468" s="24" t="str">
        <f>INDEX($D:$D,MATCH($L1468,$E:$E,0))</f>
        <v>Monthly</v>
      </c>
      <c r="O1468" s="23" t="str">
        <f>INDEX('Step 2-12'!$W:$W,MATCH('Step 2-12'!$B1468,'Step 2-12'!$R:$R,0))</f>
        <v>Healthcare</v>
      </c>
      <c r="P1468" s="23" t="str">
        <f>INDEX('Step 2-12'!$Z:$Z,MATCH('Step 2-12'!$B1468,'Step 2-12'!$R:$R,0))</f>
        <v>Social Media</v>
      </c>
      <c r="AG1468" t="s">
        <v>3260</v>
      </c>
      <c r="AH1468" t="s">
        <v>1759</v>
      </c>
      <c r="AI1468" t="s">
        <v>1786</v>
      </c>
      <c r="AJ1468" s="1">
        <v>45646</v>
      </c>
      <c r="AK1468" t="s">
        <v>17</v>
      </c>
      <c r="AL1468" t="s">
        <v>18</v>
      </c>
      <c r="AM1468">
        <v>75</v>
      </c>
      <c r="AN1468">
        <v>60</v>
      </c>
      <c r="AO1468" s="24" t="str">
        <f>INDEX('Step 2-12'!$Z:$Z,MATCH('Step 2-12'!$AH1468,'Step 2-12'!$R:$R,0))</f>
        <v>Affiliate</v>
      </c>
      <c r="AP1468" s="24" t="str">
        <f>INDEX('Step 2-12'!$V:$V,MATCH('Step 2-12'!$AH1468,'Step 2-12'!$R:$R,0))</f>
        <v>North America</v>
      </c>
      <c r="AQ1468" s="24" t="str">
        <f>INDEX('Step 2-12'!$W:$W,MATCH('Step 2-12'!$AH1468,'Step 2-12'!$R:$R,0))</f>
        <v>Tech</v>
      </c>
      <c r="AR1468" s="24" t="str">
        <f>INDEX('Step 2-12'!$X:$X,MATCH('Step 2-12'!$AH1468,'Step 2-12'!$R:$R,0))</f>
        <v>SMBs</v>
      </c>
      <c r="AS1468" s="23" t="str">
        <f>INDEX('Step 2-12'!$AA:$AA,MATCH('Step 2-12'!$AH1468,'Step 2-12'!$R:$R,0))</f>
        <v>Pro</v>
      </c>
      <c r="AT1468" s="23" t="str">
        <f>INDEX('Step 2-12'!$AB:$AB,MATCH('Step 2-12'!$AH1468,'Step 2-12'!$R:$R,0))</f>
        <v>Monthly</v>
      </c>
      <c r="AU1468" s="23" t="str">
        <f>INDEX($J$20:$J$1603,MATCH($AH1468,$B$20:$B$1603,0))</f>
        <v/>
      </c>
    </row>
    <row r="1469" spans="1:47" x14ac:dyDescent="0.25">
      <c r="A1469" t="s">
        <v>1648</v>
      </c>
      <c r="B1469" t="s">
        <v>1636</v>
      </c>
      <c r="C1469" t="s">
        <v>17</v>
      </c>
      <c r="D1469" t="s">
        <v>18</v>
      </c>
      <c r="E1469" s="1">
        <v>44976</v>
      </c>
      <c r="F1469" s="1">
        <v>45006</v>
      </c>
      <c r="G1469" t="s">
        <v>19</v>
      </c>
      <c r="H1469">
        <v>75</v>
      </c>
      <c r="I1469" s="23" t="str">
        <f>IF(AND(E1469&lt;=EOMONTH('Step 1'!$C$7,0),F1469&gt;='Step 1'!$C$7),"Yes","No")</f>
        <v>No</v>
      </c>
      <c r="J1469" s="23" t="str">
        <f>IF(I1469="Yes",IF(COUNTIFS($B$21:$B1469,B1469,$I$21:$I1469,"Yes")=1,"Yes",""),"")</f>
        <v/>
      </c>
      <c r="K1469" s="23" t="str">
        <f>IF(J1469="Yes",IF(COUNTIFS($B:$B,B1469,$F:$F,"&gt;="&amp;'Step 1'!$C$8)&gt;0,"Retained","Churned"),"")</f>
        <v/>
      </c>
      <c r="L1469" s="24">
        <f>_xlfn.MINIFS($E:$E,$B:$B,B1469)</f>
        <v>44604</v>
      </c>
      <c r="M1469" s="24" t="str">
        <f>INDEX($C:$C,MATCH($L1469,$E:$E,0))</f>
        <v>Basic</v>
      </c>
      <c r="N1469" s="24" t="str">
        <f>INDEX($D:$D,MATCH($L1469,$E:$E,0))</f>
        <v>Monthly</v>
      </c>
      <c r="O1469" s="23" t="str">
        <f>INDEX('Step 2-12'!$W:$W,MATCH('Step 2-12'!$B1469,'Step 2-12'!$R:$R,0))</f>
        <v>Healthcare</v>
      </c>
      <c r="P1469" s="23" t="str">
        <f>INDEX('Step 2-12'!$Z:$Z,MATCH('Step 2-12'!$B1469,'Step 2-12'!$R:$R,0))</f>
        <v>Social Media</v>
      </c>
      <c r="AG1469" t="s">
        <v>3261</v>
      </c>
      <c r="AH1469" t="s">
        <v>600</v>
      </c>
      <c r="AI1469" t="s">
        <v>599</v>
      </c>
      <c r="AJ1469" s="1">
        <v>45160</v>
      </c>
      <c r="AK1469" t="s">
        <v>17</v>
      </c>
      <c r="AL1469" t="s">
        <v>18</v>
      </c>
      <c r="AM1469">
        <v>75</v>
      </c>
      <c r="AN1469">
        <v>60</v>
      </c>
      <c r="AO1469" s="24" t="str">
        <f>INDEX('Step 2-12'!$Z:$Z,MATCH('Step 2-12'!$AH1469,'Step 2-12'!$R:$R,0))</f>
        <v>Social Media</v>
      </c>
      <c r="AP1469" s="24" t="str">
        <f>INDEX('Step 2-12'!$V:$V,MATCH('Step 2-12'!$AH1469,'Step 2-12'!$R:$R,0))</f>
        <v>Asia-Pacific</v>
      </c>
      <c r="AQ1469" s="24" t="str">
        <f>INDEX('Step 2-12'!$W:$W,MATCH('Step 2-12'!$AH1469,'Step 2-12'!$R:$R,0))</f>
        <v>Retail</v>
      </c>
      <c r="AR1469" s="24" t="str">
        <f>INDEX('Step 2-12'!$X:$X,MATCH('Step 2-12'!$AH1469,'Step 2-12'!$R:$R,0))</f>
        <v>SMBs</v>
      </c>
      <c r="AS1469" s="23" t="str">
        <f>INDEX('Step 2-12'!$AA:$AA,MATCH('Step 2-12'!$AH1469,'Step 2-12'!$R:$R,0))</f>
        <v>Basic</v>
      </c>
      <c r="AT1469" s="23" t="str">
        <f>INDEX('Step 2-12'!$AB:$AB,MATCH('Step 2-12'!$AH1469,'Step 2-12'!$R:$R,0))</f>
        <v>Monthly</v>
      </c>
      <c r="AU1469" s="23" t="str">
        <f>INDEX($J$20:$J$1603,MATCH($AH1469,$B$20:$B$1603,0))</f>
        <v/>
      </c>
    </row>
    <row r="1470" spans="1:47" x14ac:dyDescent="0.25">
      <c r="A1470" t="s">
        <v>1649</v>
      </c>
      <c r="B1470" t="s">
        <v>1636</v>
      </c>
      <c r="C1470" t="s">
        <v>17</v>
      </c>
      <c r="D1470" t="s">
        <v>18</v>
      </c>
      <c r="E1470" s="1">
        <v>45007</v>
      </c>
      <c r="F1470" s="1">
        <v>45037</v>
      </c>
      <c r="G1470" t="s">
        <v>19</v>
      </c>
      <c r="H1470">
        <v>75</v>
      </c>
      <c r="I1470" s="23" t="str">
        <f>IF(AND(E1470&lt;=EOMONTH('Step 1'!$C$7,0),F1470&gt;='Step 1'!$C$7),"Yes","No")</f>
        <v>No</v>
      </c>
      <c r="J1470" s="23" t="str">
        <f>IF(I1470="Yes",IF(COUNTIFS($B$21:$B1470,B1470,$I$21:$I1470,"Yes")=1,"Yes",""),"")</f>
        <v/>
      </c>
      <c r="K1470" s="23" t="str">
        <f>IF(J1470="Yes",IF(COUNTIFS($B:$B,B1470,$F:$F,"&gt;="&amp;'Step 1'!$C$8)&gt;0,"Retained","Churned"),"")</f>
        <v/>
      </c>
      <c r="L1470" s="24">
        <f>_xlfn.MINIFS($E:$E,$B:$B,B1470)</f>
        <v>44604</v>
      </c>
      <c r="M1470" s="24" t="str">
        <f>INDEX($C:$C,MATCH($L1470,$E:$E,0))</f>
        <v>Basic</v>
      </c>
      <c r="N1470" s="24" t="str">
        <f>INDEX($D:$D,MATCH($L1470,$E:$E,0))</f>
        <v>Monthly</v>
      </c>
      <c r="O1470" s="23" t="str">
        <f>INDEX('Step 2-12'!$W:$W,MATCH('Step 2-12'!$B1470,'Step 2-12'!$R:$R,0))</f>
        <v>Healthcare</v>
      </c>
      <c r="P1470" s="23" t="str">
        <f>INDEX('Step 2-12'!$Z:$Z,MATCH('Step 2-12'!$B1470,'Step 2-12'!$R:$R,0))</f>
        <v>Social Media</v>
      </c>
      <c r="AG1470" t="s">
        <v>3262</v>
      </c>
      <c r="AH1470" t="s">
        <v>600</v>
      </c>
      <c r="AI1470" t="s">
        <v>601</v>
      </c>
      <c r="AJ1470" s="1">
        <v>45191</v>
      </c>
      <c r="AK1470" t="s">
        <v>17</v>
      </c>
      <c r="AL1470" t="s">
        <v>18</v>
      </c>
      <c r="AM1470">
        <v>75</v>
      </c>
      <c r="AN1470">
        <v>60</v>
      </c>
      <c r="AO1470" s="24" t="str">
        <f>INDEX('Step 2-12'!$Z:$Z,MATCH('Step 2-12'!$AH1470,'Step 2-12'!$R:$R,0))</f>
        <v>Social Media</v>
      </c>
      <c r="AP1470" s="24" t="str">
        <f>INDEX('Step 2-12'!$V:$V,MATCH('Step 2-12'!$AH1470,'Step 2-12'!$R:$R,0))</f>
        <v>Asia-Pacific</v>
      </c>
      <c r="AQ1470" s="24" t="str">
        <f>INDEX('Step 2-12'!$W:$W,MATCH('Step 2-12'!$AH1470,'Step 2-12'!$R:$R,0))</f>
        <v>Retail</v>
      </c>
      <c r="AR1470" s="24" t="str">
        <f>INDEX('Step 2-12'!$X:$X,MATCH('Step 2-12'!$AH1470,'Step 2-12'!$R:$R,0))</f>
        <v>SMBs</v>
      </c>
      <c r="AS1470" s="23" t="str">
        <f>INDEX('Step 2-12'!$AA:$AA,MATCH('Step 2-12'!$AH1470,'Step 2-12'!$R:$R,0))</f>
        <v>Basic</v>
      </c>
      <c r="AT1470" s="23" t="str">
        <f>INDEX('Step 2-12'!$AB:$AB,MATCH('Step 2-12'!$AH1470,'Step 2-12'!$R:$R,0))</f>
        <v>Monthly</v>
      </c>
      <c r="AU1470" s="23" t="str">
        <f>INDEX($J$20:$J$1603,MATCH($AH1470,$B$20:$B$1603,0))</f>
        <v/>
      </c>
    </row>
    <row r="1471" spans="1:47" x14ac:dyDescent="0.25">
      <c r="A1471" t="s">
        <v>1650</v>
      </c>
      <c r="B1471" t="s">
        <v>1636</v>
      </c>
      <c r="C1471" t="s">
        <v>17</v>
      </c>
      <c r="D1471" t="s">
        <v>18</v>
      </c>
      <c r="E1471" s="1">
        <v>45038</v>
      </c>
      <c r="F1471" s="1">
        <v>45068</v>
      </c>
      <c r="G1471" t="s">
        <v>73</v>
      </c>
      <c r="H1471">
        <v>75</v>
      </c>
      <c r="I1471" s="23" t="str">
        <f>IF(AND(E1471&lt;=EOMONTH('Step 1'!$C$7,0),F1471&gt;='Step 1'!$C$7),"Yes","No")</f>
        <v>No</v>
      </c>
      <c r="J1471" s="23" t="str">
        <f>IF(I1471="Yes",IF(COUNTIFS($B$21:$B1471,B1471,$I$21:$I1471,"Yes")=1,"Yes",""),"")</f>
        <v/>
      </c>
      <c r="K1471" s="23" t="str">
        <f>IF(J1471="Yes",IF(COUNTIFS($B:$B,B1471,$F:$F,"&gt;="&amp;'Step 1'!$C$8)&gt;0,"Retained","Churned"),"")</f>
        <v/>
      </c>
      <c r="L1471" s="24">
        <f>_xlfn.MINIFS($E:$E,$B:$B,B1471)</f>
        <v>44604</v>
      </c>
      <c r="M1471" s="24" t="str">
        <f>INDEX($C:$C,MATCH($L1471,$E:$E,0))</f>
        <v>Basic</v>
      </c>
      <c r="N1471" s="24" t="str">
        <f>INDEX($D:$D,MATCH($L1471,$E:$E,0))</f>
        <v>Monthly</v>
      </c>
      <c r="O1471" s="23" t="str">
        <f>INDEX('Step 2-12'!$W:$W,MATCH('Step 2-12'!$B1471,'Step 2-12'!$R:$R,0))</f>
        <v>Healthcare</v>
      </c>
      <c r="P1471" s="23" t="str">
        <f>INDEX('Step 2-12'!$Z:$Z,MATCH('Step 2-12'!$B1471,'Step 2-12'!$R:$R,0))</f>
        <v>Social Media</v>
      </c>
      <c r="AG1471" t="s">
        <v>3263</v>
      </c>
      <c r="AH1471" t="s">
        <v>600</v>
      </c>
      <c r="AI1471" t="s">
        <v>601</v>
      </c>
      <c r="AJ1471" s="1">
        <v>45221</v>
      </c>
      <c r="AK1471" t="s">
        <v>17</v>
      </c>
      <c r="AL1471" t="s">
        <v>18</v>
      </c>
      <c r="AM1471">
        <v>75</v>
      </c>
      <c r="AN1471">
        <v>60</v>
      </c>
      <c r="AO1471" s="24" t="str">
        <f>INDEX('Step 2-12'!$Z:$Z,MATCH('Step 2-12'!$AH1471,'Step 2-12'!$R:$R,0))</f>
        <v>Social Media</v>
      </c>
      <c r="AP1471" s="24" t="str">
        <f>INDEX('Step 2-12'!$V:$V,MATCH('Step 2-12'!$AH1471,'Step 2-12'!$R:$R,0))</f>
        <v>Asia-Pacific</v>
      </c>
      <c r="AQ1471" s="24" t="str">
        <f>INDEX('Step 2-12'!$W:$W,MATCH('Step 2-12'!$AH1471,'Step 2-12'!$R:$R,0))</f>
        <v>Retail</v>
      </c>
      <c r="AR1471" s="24" t="str">
        <f>INDEX('Step 2-12'!$X:$X,MATCH('Step 2-12'!$AH1471,'Step 2-12'!$R:$R,0))</f>
        <v>SMBs</v>
      </c>
      <c r="AS1471" s="23" t="str">
        <f>INDEX('Step 2-12'!$AA:$AA,MATCH('Step 2-12'!$AH1471,'Step 2-12'!$R:$R,0))</f>
        <v>Basic</v>
      </c>
      <c r="AT1471" s="23" t="str">
        <f>INDEX('Step 2-12'!$AB:$AB,MATCH('Step 2-12'!$AH1471,'Step 2-12'!$R:$R,0))</f>
        <v>Monthly</v>
      </c>
      <c r="AU1471" s="23" t="str">
        <f>INDEX($J$20:$J$1603,MATCH($AH1471,$B$20:$B$1603,0))</f>
        <v/>
      </c>
    </row>
    <row r="1472" spans="1:47" x14ac:dyDescent="0.25">
      <c r="A1472" t="s">
        <v>1651</v>
      </c>
      <c r="B1472" t="s">
        <v>1636</v>
      </c>
      <c r="C1472" t="s">
        <v>50</v>
      </c>
      <c r="D1472" t="s">
        <v>18</v>
      </c>
      <c r="E1472" s="1">
        <v>45069</v>
      </c>
      <c r="F1472" s="1">
        <v>45099</v>
      </c>
      <c r="G1472" t="s">
        <v>19</v>
      </c>
      <c r="H1472">
        <v>135</v>
      </c>
      <c r="I1472" s="23" t="str">
        <f>IF(AND(E1472&lt;=EOMONTH('Step 1'!$C$7,0),F1472&gt;='Step 1'!$C$7),"Yes","No")</f>
        <v>No</v>
      </c>
      <c r="J1472" s="23" t="str">
        <f>IF(I1472="Yes",IF(COUNTIFS($B$21:$B1472,B1472,$I$21:$I1472,"Yes")=1,"Yes",""),"")</f>
        <v/>
      </c>
      <c r="K1472" s="23" t="str">
        <f>IF(J1472="Yes",IF(COUNTIFS($B:$B,B1472,$F:$F,"&gt;="&amp;'Step 1'!$C$8)&gt;0,"Retained","Churned"),"")</f>
        <v/>
      </c>
      <c r="L1472" s="24">
        <f>_xlfn.MINIFS($E:$E,$B:$B,B1472)</f>
        <v>44604</v>
      </c>
      <c r="M1472" s="24" t="str">
        <f>INDEX($C:$C,MATCH($L1472,$E:$E,0))</f>
        <v>Basic</v>
      </c>
      <c r="N1472" s="24" t="str">
        <f>INDEX($D:$D,MATCH($L1472,$E:$E,0))</f>
        <v>Monthly</v>
      </c>
      <c r="O1472" s="23" t="str">
        <f>INDEX('Step 2-12'!$W:$W,MATCH('Step 2-12'!$B1472,'Step 2-12'!$R:$R,0))</f>
        <v>Healthcare</v>
      </c>
      <c r="P1472" s="23" t="str">
        <f>INDEX('Step 2-12'!$Z:$Z,MATCH('Step 2-12'!$B1472,'Step 2-12'!$R:$R,0))</f>
        <v>Social Media</v>
      </c>
      <c r="AG1472" t="s">
        <v>3264</v>
      </c>
      <c r="AH1472" t="s">
        <v>600</v>
      </c>
      <c r="AI1472" t="s">
        <v>602</v>
      </c>
      <c r="AJ1472" s="1">
        <v>45222</v>
      </c>
      <c r="AK1472" t="s">
        <v>17</v>
      </c>
      <c r="AL1472" t="s">
        <v>18</v>
      </c>
      <c r="AM1472">
        <v>75</v>
      </c>
      <c r="AN1472">
        <v>60</v>
      </c>
      <c r="AO1472" s="24" t="str">
        <f>INDEX('Step 2-12'!$Z:$Z,MATCH('Step 2-12'!$AH1472,'Step 2-12'!$R:$R,0))</f>
        <v>Social Media</v>
      </c>
      <c r="AP1472" s="24" t="str">
        <f>INDEX('Step 2-12'!$V:$V,MATCH('Step 2-12'!$AH1472,'Step 2-12'!$R:$R,0))</f>
        <v>Asia-Pacific</v>
      </c>
      <c r="AQ1472" s="24" t="str">
        <f>INDEX('Step 2-12'!$W:$W,MATCH('Step 2-12'!$AH1472,'Step 2-12'!$R:$R,0))</f>
        <v>Retail</v>
      </c>
      <c r="AR1472" s="24" t="str">
        <f>INDEX('Step 2-12'!$X:$X,MATCH('Step 2-12'!$AH1472,'Step 2-12'!$R:$R,0))</f>
        <v>SMBs</v>
      </c>
      <c r="AS1472" s="23" t="str">
        <f>INDEX('Step 2-12'!$AA:$AA,MATCH('Step 2-12'!$AH1472,'Step 2-12'!$R:$R,0))</f>
        <v>Basic</v>
      </c>
      <c r="AT1472" s="23" t="str">
        <f>INDEX('Step 2-12'!$AB:$AB,MATCH('Step 2-12'!$AH1472,'Step 2-12'!$R:$R,0))</f>
        <v>Monthly</v>
      </c>
      <c r="AU1472" s="23" t="str">
        <f>INDEX($J$20:$J$1603,MATCH($AH1472,$B$20:$B$1603,0))</f>
        <v/>
      </c>
    </row>
    <row r="1473" spans="1:47" x14ac:dyDescent="0.25">
      <c r="A1473" t="s">
        <v>1652</v>
      </c>
      <c r="B1473" t="s">
        <v>1636</v>
      </c>
      <c r="C1473" t="s">
        <v>50</v>
      </c>
      <c r="D1473" t="s">
        <v>18</v>
      </c>
      <c r="E1473" s="1">
        <v>45100</v>
      </c>
      <c r="F1473" s="1">
        <v>45130</v>
      </c>
      <c r="G1473" t="s">
        <v>19</v>
      </c>
      <c r="H1473">
        <v>135</v>
      </c>
      <c r="I1473" s="23" t="str">
        <f>IF(AND(E1473&lt;=EOMONTH('Step 1'!$C$7,0),F1473&gt;='Step 1'!$C$7),"Yes","No")</f>
        <v>No</v>
      </c>
      <c r="J1473" s="23" t="str">
        <f>IF(I1473="Yes",IF(COUNTIFS($B$21:$B1473,B1473,$I$21:$I1473,"Yes")=1,"Yes",""),"")</f>
        <v/>
      </c>
      <c r="K1473" s="23" t="str">
        <f>IF(J1473="Yes",IF(COUNTIFS($B:$B,B1473,$F:$F,"&gt;="&amp;'Step 1'!$C$8)&gt;0,"Retained","Churned"),"")</f>
        <v/>
      </c>
      <c r="L1473" s="24">
        <f>_xlfn.MINIFS($E:$E,$B:$B,B1473)</f>
        <v>44604</v>
      </c>
      <c r="M1473" s="24" t="str">
        <f>INDEX($C:$C,MATCH($L1473,$E:$E,0))</f>
        <v>Basic</v>
      </c>
      <c r="N1473" s="24" t="str">
        <f>INDEX($D:$D,MATCH($L1473,$E:$E,0))</f>
        <v>Monthly</v>
      </c>
      <c r="O1473" s="23" t="str">
        <f>INDEX('Step 2-12'!$W:$W,MATCH('Step 2-12'!$B1473,'Step 2-12'!$R:$R,0))</f>
        <v>Healthcare</v>
      </c>
      <c r="P1473" s="23" t="str">
        <f>INDEX('Step 2-12'!$Z:$Z,MATCH('Step 2-12'!$B1473,'Step 2-12'!$R:$R,0))</f>
        <v>Social Media</v>
      </c>
      <c r="AG1473" t="s">
        <v>3265</v>
      </c>
      <c r="AH1473" t="s">
        <v>600</v>
      </c>
      <c r="AI1473" t="s">
        <v>603</v>
      </c>
      <c r="AJ1473" s="1">
        <v>45253</v>
      </c>
      <c r="AK1473" t="s">
        <v>17</v>
      </c>
      <c r="AL1473" t="s">
        <v>18</v>
      </c>
      <c r="AM1473">
        <v>75</v>
      </c>
      <c r="AN1473">
        <v>60</v>
      </c>
      <c r="AO1473" s="24" t="str">
        <f>INDEX('Step 2-12'!$Z:$Z,MATCH('Step 2-12'!$AH1473,'Step 2-12'!$R:$R,0))</f>
        <v>Social Media</v>
      </c>
      <c r="AP1473" s="24" t="str">
        <f>INDEX('Step 2-12'!$V:$V,MATCH('Step 2-12'!$AH1473,'Step 2-12'!$R:$R,0))</f>
        <v>Asia-Pacific</v>
      </c>
      <c r="AQ1473" s="24" t="str">
        <f>INDEX('Step 2-12'!$W:$W,MATCH('Step 2-12'!$AH1473,'Step 2-12'!$R:$R,0))</f>
        <v>Retail</v>
      </c>
      <c r="AR1473" s="24" t="str">
        <f>INDEX('Step 2-12'!$X:$X,MATCH('Step 2-12'!$AH1473,'Step 2-12'!$R:$R,0))</f>
        <v>SMBs</v>
      </c>
      <c r="AS1473" s="23" t="str">
        <f>INDEX('Step 2-12'!$AA:$AA,MATCH('Step 2-12'!$AH1473,'Step 2-12'!$R:$R,0))</f>
        <v>Basic</v>
      </c>
      <c r="AT1473" s="23" t="str">
        <f>INDEX('Step 2-12'!$AB:$AB,MATCH('Step 2-12'!$AH1473,'Step 2-12'!$R:$R,0))</f>
        <v>Monthly</v>
      </c>
      <c r="AU1473" s="23" t="str">
        <f>INDEX($J$20:$J$1603,MATCH($AH1473,$B$20:$B$1603,0))</f>
        <v/>
      </c>
    </row>
    <row r="1474" spans="1:47" x14ac:dyDescent="0.25">
      <c r="A1474" t="s">
        <v>1653</v>
      </c>
      <c r="B1474" t="s">
        <v>1636</v>
      </c>
      <c r="C1474" t="s">
        <v>50</v>
      </c>
      <c r="D1474" t="s">
        <v>18</v>
      </c>
      <c r="E1474" s="1">
        <v>45131</v>
      </c>
      <c r="F1474" s="1">
        <v>45161</v>
      </c>
      <c r="G1474" t="s">
        <v>19</v>
      </c>
      <c r="H1474">
        <v>135</v>
      </c>
      <c r="I1474" s="23" t="str">
        <f>IF(AND(E1474&lt;=EOMONTH('Step 1'!$C$7,0),F1474&gt;='Step 1'!$C$7),"Yes","No")</f>
        <v>No</v>
      </c>
      <c r="J1474" s="23" t="str">
        <f>IF(I1474="Yes",IF(COUNTIFS($B$21:$B1474,B1474,$I$21:$I1474,"Yes")=1,"Yes",""),"")</f>
        <v/>
      </c>
      <c r="K1474" s="23" t="str">
        <f>IF(J1474="Yes",IF(COUNTIFS($B:$B,B1474,$F:$F,"&gt;="&amp;'Step 1'!$C$8)&gt;0,"Retained","Churned"),"")</f>
        <v/>
      </c>
      <c r="L1474" s="24">
        <f>_xlfn.MINIFS($E:$E,$B:$B,B1474)</f>
        <v>44604</v>
      </c>
      <c r="M1474" s="24" t="str">
        <f>INDEX($C:$C,MATCH($L1474,$E:$E,0))</f>
        <v>Basic</v>
      </c>
      <c r="N1474" s="24" t="str">
        <f>INDEX($D:$D,MATCH($L1474,$E:$E,0))</f>
        <v>Monthly</v>
      </c>
      <c r="O1474" s="23" t="str">
        <f>INDEX('Step 2-12'!$W:$W,MATCH('Step 2-12'!$B1474,'Step 2-12'!$R:$R,0))</f>
        <v>Healthcare</v>
      </c>
      <c r="P1474" s="23" t="str">
        <f>INDEX('Step 2-12'!$Z:$Z,MATCH('Step 2-12'!$B1474,'Step 2-12'!$R:$R,0))</f>
        <v>Social Media</v>
      </c>
      <c r="AG1474" t="s">
        <v>3266</v>
      </c>
      <c r="AH1474" t="s">
        <v>600</v>
      </c>
      <c r="AI1474" t="s">
        <v>603</v>
      </c>
      <c r="AJ1474" s="1">
        <v>45283</v>
      </c>
      <c r="AK1474" t="s">
        <v>17</v>
      </c>
      <c r="AL1474" t="s">
        <v>18</v>
      </c>
      <c r="AM1474">
        <v>75</v>
      </c>
      <c r="AN1474">
        <v>60</v>
      </c>
      <c r="AO1474" s="24" t="str">
        <f>INDEX('Step 2-12'!$Z:$Z,MATCH('Step 2-12'!$AH1474,'Step 2-12'!$R:$R,0))</f>
        <v>Social Media</v>
      </c>
      <c r="AP1474" s="24" t="str">
        <f>INDEX('Step 2-12'!$V:$V,MATCH('Step 2-12'!$AH1474,'Step 2-12'!$R:$R,0))</f>
        <v>Asia-Pacific</v>
      </c>
      <c r="AQ1474" s="24" t="str">
        <f>INDEX('Step 2-12'!$W:$W,MATCH('Step 2-12'!$AH1474,'Step 2-12'!$R:$R,0))</f>
        <v>Retail</v>
      </c>
      <c r="AR1474" s="24" t="str">
        <f>INDEX('Step 2-12'!$X:$X,MATCH('Step 2-12'!$AH1474,'Step 2-12'!$R:$R,0))</f>
        <v>SMBs</v>
      </c>
      <c r="AS1474" s="23" t="str">
        <f>INDEX('Step 2-12'!$AA:$AA,MATCH('Step 2-12'!$AH1474,'Step 2-12'!$R:$R,0))</f>
        <v>Basic</v>
      </c>
      <c r="AT1474" s="23" t="str">
        <f>INDEX('Step 2-12'!$AB:$AB,MATCH('Step 2-12'!$AH1474,'Step 2-12'!$R:$R,0))</f>
        <v>Monthly</v>
      </c>
      <c r="AU1474" s="23" t="str">
        <f>INDEX($J$20:$J$1603,MATCH($AH1474,$B$20:$B$1603,0))</f>
        <v/>
      </c>
    </row>
    <row r="1475" spans="1:47" x14ac:dyDescent="0.25">
      <c r="A1475" t="s">
        <v>1654</v>
      </c>
      <c r="B1475" t="s">
        <v>1636</v>
      </c>
      <c r="C1475" t="s">
        <v>50</v>
      </c>
      <c r="D1475" t="s">
        <v>18</v>
      </c>
      <c r="E1475" s="1">
        <v>45162</v>
      </c>
      <c r="F1475" s="1">
        <v>45192</v>
      </c>
      <c r="G1475" t="s">
        <v>19</v>
      </c>
      <c r="H1475">
        <v>135</v>
      </c>
      <c r="I1475" s="23" t="str">
        <f>IF(AND(E1475&lt;=EOMONTH('Step 1'!$C$7,0),F1475&gt;='Step 1'!$C$7),"Yes","No")</f>
        <v>No</v>
      </c>
      <c r="J1475" s="23" t="str">
        <f>IF(I1475="Yes",IF(COUNTIFS($B$21:$B1475,B1475,$I$21:$I1475,"Yes")=1,"Yes",""),"")</f>
        <v/>
      </c>
      <c r="K1475" s="23" t="str">
        <f>IF(J1475="Yes",IF(COUNTIFS($B:$B,B1475,$F:$F,"&gt;="&amp;'Step 1'!$C$8)&gt;0,"Retained","Churned"),"")</f>
        <v/>
      </c>
      <c r="L1475" s="24">
        <f>_xlfn.MINIFS($E:$E,$B:$B,B1475)</f>
        <v>44604</v>
      </c>
      <c r="M1475" s="24" t="str">
        <f>INDEX($C:$C,MATCH($L1475,$E:$E,0))</f>
        <v>Basic</v>
      </c>
      <c r="N1475" s="24" t="str">
        <f>INDEX($D:$D,MATCH($L1475,$E:$E,0))</f>
        <v>Monthly</v>
      </c>
      <c r="O1475" s="23" t="str">
        <f>INDEX('Step 2-12'!$W:$W,MATCH('Step 2-12'!$B1475,'Step 2-12'!$R:$R,0))</f>
        <v>Healthcare</v>
      </c>
      <c r="P1475" s="23" t="str">
        <f>INDEX('Step 2-12'!$Z:$Z,MATCH('Step 2-12'!$B1475,'Step 2-12'!$R:$R,0))</f>
        <v>Social Media</v>
      </c>
      <c r="AG1475" t="s">
        <v>3267</v>
      </c>
      <c r="AH1475" t="s">
        <v>600</v>
      </c>
      <c r="AI1475" t="s">
        <v>604</v>
      </c>
      <c r="AJ1475" s="1">
        <v>45284</v>
      </c>
      <c r="AK1475" t="s">
        <v>17</v>
      </c>
      <c r="AL1475" t="s">
        <v>18</v>
      </c>
      <c r="AM1475">
        <v>75</v>
      </c>
      <c r="AN1475">
        <v>60</v>
      </c>
      <c r="AO1475" s="24" t="str">
        <f>INDEX('Step 2-12'!$Z:$Z,MATCH('Step 2-12'!$AH1475,'Step 2-12'!$R:$R,0))</f>
        <v>Social Media</v>
      </c>
      <c r="AP1475" s="24" t="str">
        <f>INDEX('Step 2-12'!$V:$V,MATCH('Step 2-12'!$AH1475,'Step 2-12'!$R:$R,0))</f>
        <v>Asia-Pacific</v>
      </c>
      <c r="AQ1475" s="24" t="str">
        <f>INDEX('Step 2-12'!$W:$W,MATCH('Step 2-12'!$AH1475,'Step 2-12'!$R:$R,0))</f>
        <v>Retail</v>
      </c>
      <c r="AR1475" s="24" t="str">
        <f>INDEX('Step 2-12'!$X:$X,MATCH('Step 2-12'!$AH1475,'Step 2-12'!$R:$R,0))</f>
        <v>SMBs</v>
      </c>
      <c r="AS1475" s="23" t="str">
        <f>INDEX('Step 2-12'!$AA:$AA,MATCH('Step 2-12'!$AH1475,'Step 2-12'!$R:$R,0))</f>
        <v>Basic</v>
      </c>
      <c r="AT1475" s="23" t="str">
        <f>INDEX('Step 2-12'!$AB:$AB,MATCH('Step 2-12'!$AH1475,'Step 2-12'!$R:$R,0))</f>
        <v>Monthly</v>
      </c>
      <c r="AU1475" s="23" t="str">
        <f>INDEX($J$20:$J$1603,MATCH($AH1475,$B$20:$B$1603,0))</f>
        <v/>
      </c>
    </row>
    <row r="1476" spans="1:47" x14ac:dyDescent="0.25">
      <c r="A1476" t="s">
        <v>1655</v>
      </c>
      <c r="B1476" t="s">
        <v>1636</v>
      </c>
      <c r="C1476" t="s">
        <v>50</v>
      </c>
      <c r="D1476" t="s">
        <v>18</v>
      </c>
      <c r="E1476" s="1">
        <v>45193</v>
      </c>
      <c r="F1476" s="1">
        <v>45223</v>
      </c>
      <c r="G1476" t="s">
        <v>19</v>
      </c>
      <c r="H1476">
        <v>135</v>
      </c>
      <c r="I1476" s="23" t="str">
        <f>IF(AND(E1476&lt;=EOMONTH('Step 1'!$C$7,0),F1476&gt;='Step 1'!$C$7),"Yes","No")</f>
        <v>No</v>
      </c>
      <c r="J1476" s="23" t="str">
        <f>IF(I1476="Yes",IF(COUNTIFS($B$21:$B1476,B1476,$I$21:$I1476,"Yes")=1,"Yes",""),"")</f>
        <v/>
      </c>
      <c r="K1476" s="23" t="str">
        <f>IF(J1476="Yes",IF(COUNTIFS($B:$B,B1476,$F:$F,"&gt;="&amp;'Step 1'!$C$8)&gt;0,"Retained","Churned"),"")</f>
        <v/>
      </c>
      <c r="L1476" s="24">
        <f>_xlfn.MINIFS($E:$E,$B:$B,B1476)</f>
        <v>44604</v>
      </c>
      <c r="M1476" s="24" t="str">
        <f>INDEX($C:$C,MATCH($L1476,$E:$E,0))</f>
        <v>Basic</v>
      </c>
      <c r="N1476" s="24" t="str">
        <f>INDEX($D:$D,MATCH($L1476,$E:$E,0))</f>
        <v>Monthly</v>
      </c>
      <c r="O1476" s="23" t="str">
        <f>INDEX('Step 2-12'!$W:$W,MATCH('Step 2-12'!$B1476,'Step 2-12'!$R:$R,0))</f>
        <v>Healthcare</v>
      </c>
      <c r="P1476" s="23" t="str">
        <f>INDEX('Step 2-12'!$Z:$Z,MATCH('Step 2-12'!$B1476,'Step 2-12'!$R:$R,0))</f>
        <v>Social Media</v>
      </c>
      <c r="AG1476" t="s">
        <v>3268</v>
      </c>
      <c r="AH1476" t="s">
        <v>600</v>
      </c>
      <c r="AI1476" t="s">
        <v>605</v>
      </c>
      <c r="AJ1476" s="1">
        <v>45315</v>
      </c>
      <c r="AK1476" t="s">
        <v>17</v>
      </c>
      <c r="AL1476" t="s">
        <v>18</v>
      </c>
      <c r="AM1476">
        <v>75</v>
      </c>
      <c r="AN1476">
        <v>60</v>
      </c>
      <c r="AO1476" s="24" t="str">
        <f>INDEX('Step 2-12'!$Z:$Z,MATCH('Step 2-12'!$AH1476,'Step 2-12'!$R:$R,0))</f>
        <v>Social Media</v>
      </c>
      <c r="AP1476" s="24" t="str">
        <f>INDEX('Step 2-12'!$V:$V,MATCH('Step 2-12'!$AH1476,'Step 2-12'!$R:$R,0))</f>
        <v>Asia-Pacific</v>
      </c>
      <c r="AQ1476" s="24" t="str">
        <f>INDEX('Step 2-12'!$W:$W,MATCH('Step 2-12'!$AH1476,'Step 2-12'!$R:$R,0))</f>
        <v>Retail</v>
      </c>
      <c r="AR1476" s="24" t="str">
        <f>INDEX('Step 2-12'!$X:$X,MATCH('Step 2-12'!$AH1476,'Step 2-12'!$R:$R,0))</f>
        <v>SMBs</v>
      </c>
      <c r="AS1476" s="23" t="str">
        <f>INDEX('Step 2-12'!$AA:$AA,MATCH('Step 2-12'!$AH1476,'Step 2-12'!$R:$R,0))</f>
        <v>Basic</v>
      </c>
      <c r="AT1476" s="23" t="str">
        <f>INDEX('Step 2-12'!$AB:$AB,MATCH('Step 2-12'!$AH1476,'Step 2-12'!$R:$R,0))</f>
        <v>Monthly</v>
      </c>
      <c r="AU1476" s="23" t="str">
        <f>INDEX($J$20:$J$1603,MATCH($AH1476,$B$20:$B$1603,0))</f>
        <v/>
      </c>
    </row>
    <row r="1477" spans="1:47" x14ac:dyDescent="0.25">
      <c r="A1477" t="s">
        <v>1656</v>
      </c>
      <c r="B1477" t="s">
        <v>1636</v>
      </c>
      <c r="C1477" t="s">
        <v>50</v>
      </c>
      <c r="D1477" t="s">
        <v>18</v>
      </c>
      <c r="E1477" s="1">
        <v>45224</v>
      </c>
      <c r="F1477" s="1">
        <v>45254</v>
      </c>
      <c r="G1477" t="s">
        <v>19</v>
      </c>
      <c r="H1477">
        <v>135</v>
      </c>
      <c r="I1477" s="23" t="str">
        <f>IF(AND(E1477&lt;=EOMONTH('Step 1'!$C$7,0),F1477&gt;='Step 1'!$C$7),"Yes","No")</f>
        <v>No</v>
      </c>
      <c r="J1477" s="23" t="str">
        <f>IF(I1477="Yes",IF(COUNTIFS($B$21:$B1477,B1477,$I$21:$I1477,"Yes")=1,"Yes",""),"")</f>
        <v/>
      </c>
      <c r="K1477" s="23" t="str">
        <f>IF(J1477="Yes",IF(COUNTIFS($B:$B,B1477,$F:$F,"&gt;="&amp;'Step 1'!$C$8)&gt;0,"Retained","Churned"),"")</f>
        <v/>
      </c>
      <c r="L1477" s="24">
        <f>_xlfn.MINIFS($E:$E,$B:$B,B1477)</f>
        <v>44604</v>
      </c>
      <c r="M1477" s="24" t="str">
        <f>INDEX($C:$C,MATCH($L1477,$E:$E,0))</f>
        <v>Basic</v>
      </c>
      <c r="N1477" s="24" t="str">
        <f>INDEX($D:$D,MATCH($L1477,$E:$E,0))</f>
        <v>Monthly</v>
      </c>
      <c r="O1477" s="23" t="str">
        <f>INDEX('Step 2-12'!$W:$W,MATCH('Step 2-12'!$B1477,'Step 2-12'!$R:$R,0))</f>
        <v>Healthcare</v>
      </c>
      <c r="P1477" s="23" t="str">
        <f>INDEX('Step 2-12'!$Z:$Z,MATCH('Step 2-12'!$B1477,'Step 2-12'!$R:$R,0))</f>
        <v>Social Media</v>
      </c>
      <c r="AG1477" t="s">
        <v>3269</v>
      </c>
      <c r="AH1477" t="s">
        <v>600</v>
      </c>
      <c r="AI1477" t="s">
        <v>606</v>
      </c>
      <c r="AJ1477" s="1">
        <v>45346</v>
      </c>
      <c r="AK1477" t="s">
        <v>17</v>
      </c>
      <c r="AL1477" t="s">
        <v>18</v>
      </c>
      <c r="AM1477">
        <v>75</v>
      </c>
      <c r="AN1477">
        <v>60</v>
      </c>
      <c r="AO1477" s="24" t="str">
        <f>INDEX('Step 2-12'!$Z:$Z,MATCH('Step 2-12'!$AH1477,'Step 2-12'!$R:$R,0))</f>
        <v>Social Media</v>
      </c>
      <c r="AP1477" s="24" t="str">
        <f>INDEX('Step 2-12'!$V:$V,MATCH('Step 2-12'!$AH1477,'Step 2-12'!$R:$R,0))</f>
        <v>Asia-Pacific</v>
      </c>
      <c r="AQ1477" s="24" t="str">
        <f>INDEX('Step 2-12'!$W:$W,MATCH('Step 2-12'!$AH1477,'Step 2-12'!$R:$R,0))</f>
        <v>Retail</v>
      </c>
      <c r="AR1477" s="24" t="str">
        <f>INDEX('Step 2-12'!$X:$X,MATCH('Step 2-12'!$AH1477,'Step 2-12'!$R:$R,0))</f>
        <v>SMBs</v>
      </c>
      <c r="AS1477" s="23" t="str">
        <f>INDEX('Step 2-12'!$AA:$AA,MATCH('Step 2-12'!$AH1477,'Step 2-12'!$R:$R,0))</f>
        <v>Basic</v>
      </c>
      <c r="AT1477" s="23" t="str">
        <f>INDEX('Step 2-12'!$AB:$AB,MATCH('Step 2-12'!$AH1477,'Step 2-12'!$R:$R,0))</f>
        <v>Monthly</v>
      </c>
      <c r="AU1477" s="23" t="str">
        <f>INDEX($J$20:$J$1603,MATCH($AH1477,$B$20:$B$1603,0))</f>
        <v/>
      </c>
    </row>
    <row r="1478" spans="1:47" x14ac:dyDescent="0.25">
      <c r="A1478" t="s">
        <v>1657</v>
      </c>
      <c r="B1478" t="s">
        <v>1636</v>
      </c>
      <c r="C1478" t="s">
        <v>50</v>
      </c>
      <c r="D1478" t="s">
        <v>18</v>
      </c>
      <c r="E1478" s="1">
        <v>45255</v>
      </c>
      <c r="F1478" s="1">
        <v>45285</v>
      </c>
      <c r="G1478" t="s">
        <v>19</v>
      </c>
      <c r="H1478">
        <v>135</v>
      </c>
      <c r="I1478" s="23" t="str">
        <f>IF(AND(E1478&lt;=EOMONTH('Step 1'!$C$7,0),F1478&gt;='Step 1'!$C$7),"Yes","No")</f>
        <v>No</v>
      </c>
      <c r="J1478" s="23" t="str">
        <f>IF(I1478="Yes",IF(COUNTIFS($B$21:$B1478,B1478,$I$21:$I1478,"Yes")=1,"Yes",""),"")</f>
        <v/>
      </c>
      <c r="K1478" s="23" t="str">
        <f>IF(J1478="Yes",IF(COUNTIFS($B:$B,B1478,$F:$F,"&gt;="&amp;'Step 1'!$C$8)&gt;0,"Retained","Churned"),"")</f>
        <v/>
      </c>
      <c r="L1478" s="24">
        <f>_xlfn.MINIFS($E:$E,$B:$B,B1478)</f>
        <v>44604</v>
      </c>
      <c r="M1478" s="24" t="str">
        <f>INDEX($C:$C,MATCH($L1478,$E:$E,0))</f>
        <v>Basic</v>
      </c>
      <c r="N1478" s="24" t="str">
        <f>INDEX($D:$D,MATCH($L1478,$E:$E,0))</f>
        <v>Monthly</v>
      </c>
      <c r="O1478" s="23" t="str">
        <f>INDEX('Step 2-12'!$W:$W,MATCH('Step 2-12'!$B1478,'Step 2-12'!$R:$R,0))</f>
        <v>Healthcare</v>
      </c>
      <c r="P1478" s="23" t="str">
        <f>INDEX('Step 2-12'!$Z:$Z,MATCH('Step 2-12'!$B1478,'Step 2-12'!$R:$R,0))</f>
        <v>Social Media</v>
      </c>
      <c r="AG1478" t="s">
        <v>3270</v>
      </c>
      <c r="AH1478" t="s">
        <v>600</v>
      </c>
      <c r="AI1478" t="s">
        <v>606</v>
      </c>
      <c r="AJ1478" s="1">
        <v>45375</v>
      </c>
      <c r="AK1478" t="s">
        <v>17</v>
      </c>
      <c r="AL1478" t="s">
        <v>18</v>
      </c>
      <c r="AM1478">
        <v>75</v>
      </c>
      <c r="AN1478">
        <v>60</v>
      </c>
      <c r="AO1478" s="24" t="str">
        <f>INDEX('Step 2-12'!$Z:$Z,MATCH('Step 2-12'!$AH1478,'Step 2-12'!$R:$R,0))</f>
        <v>Social Media</v>
      </c>
      <c r="AP1478" s="24" t="str">
        <f>INDEX('Step 2-12'!$V:$V,MATCH('Step 2-12'!$AH1478,'Step 2-12'!$R:$R,0))</f>
        <v>Asia-Pacific</v>
      </c>
      <c r="AQ1478" s="24" t="str">
        <f>INDEX('Step 2-12'!$W:$W,MATCH('Step 2-12'!$AH1478,'Step 2-12'!$R:$R,0))</f>
        <v>Retail</v>
      </c>
      <c r="AR1478" s="24" t="str">
        <f>INDEX('Step 2-12'!$X:$X,MATCH('Step 2-12'!$AH1478,'Step 2-12'!$R:$R,0))</f>
        <v>SMBs</v>
      </c>
      <c r="AS1478" s="23" t="str">
        <f>INDEX('Step 2-12'!$AA:$AA,MATCH('Step 2-12'!$AH1478,'Step 2-12'!$R:$R,0))</f>
        <v>Basic</v>
      </c>
      <c r="AT1478" s="23" t="str">
        <f>INDEX('Step 2-12'!$AB:$AB,MATCH('Step 2-12'!$AH1478,'Step 2-12'!$R:$R,0))</f>
        <v>Monthly</v>
      </c>
      <c r="AU1478" s="23" t="str">
        <f>INDEX($J$20:$J$1603,MATCH($AH1478,$B$20:$B$1603,0))</f>
        <v/>
      </c>
    </row>
    <row r="1479" spans="1:47" x14ac:dyDescent="0.25">
      <c r="A1479" t="s">
        <v>1658</v>
      </c>
      <c r="B1479" t="s">
        <v>1636</v>
      </c>
      <c r="C1479" t="s">
        <v>50</v>
      </c>
      <c r="D1479" t="s">
        <v>18</v>
      </c>
      <c r="E1479" s="1">
        <v>45286</v>
      </c>
      <c r="F1479" s="1">
        <v>45316</v>
      </c>
      <c r="G1479" t="s">
        <v>19</v>
      </c>
      <c r="H1479">
        <v>135</v>
      </c>
      <c r="I1479" s="23" t="str">
        <f>IF(AND(E1479&lt;=EOMONTH('Step 1'!$C$7,0),F1479&gt;='Step 1'!$C$7),"Yes","No")</f>
        <v>No</v>
      </c>
      <c r="J1479" s="23" t="str">
        <f>IF(I1479="Yes",IF(COUNTIFS($B$21:$B1479,B1479,$I$21:$I1479,"Yes")=1,"Yes",""),"")</f>
        <v/>
      </c>
      <c r="K1479" s="23" t="str">
        <f>IF(J1479="Yes",IF(COUNTIFS($B:$B,B1479,$F:$F,"&gt;="&amp;'Step 1'!$C$8)&gt;0,"Retained","Churned"),"")</f>
        <v/>
      </c>
      <c r="L1479" s="24">
        <f>_xlfn.MINIFS($E:$E,$B:$B,B1479)</f>
        <v>44604</v>
      </c>
      <c r="M1479" s="24" t="str">
        <f>INDEX($C:$C,MATCH($L1479,$E:$E,0))</f>
        <v>Basic</v>
      </c>
      <c r="N1479" s="24" t="str">
        <f>INDEX($D:$D,MATCH($L1479,$E:$E,0))</f>
        <v>Monthly</v>
      </c>
      <c r="O1479" s="23" t="str">
        <f>INDEX('Step 2-12'!$W:$W,MATCH('Step 2-12'!$B1479,'Step 2-12'!$R:$R,0))</f>
        <v>Healthcare</v>
      </c>
      <c r="P1479" s="23" t="str">
        <f>INDEX('Step 2-12'!$Z:$Z,MATCH('Step 2-12'!$B1479,'Step 2-12'!$R:$R,0))</f>
        <v>Social Media</v>
      </c>
      <c r="AG1479" t="s">
        <v>3271</v>
      </c>
      <c r="AH1479" t="s">
        <v>600</v>
      </c>
      <c r="AI1479" t="s">
        <v>607</v>
      </c>
      <c r="AJ1479" s="1">
        <v>45377</v>
      </c>
      <c r="AK1479" t="s">
        <v>17</v>
      </c>
      <c r="AL1479" t="s">
        <v>18</v>
      </c>
      <c r="AM1479">
        <v>75</v>
      </c>
      <c r="AN1479">
        <v>60</v>
      </c>
      <c r="AO1479" s="24" t="str">
        <f>INDEX('Step 2-12'!$Z:$Z,MATCH('Step 2-12'!$AH1479,'Step 2-12'!$R:$R,0))</f>
        <v>Social Media</v>
      </c>
      <c r="AP1479" s="24" t="str">
        <f>INDEX('Step 2-12'!$V:$V,MATCH('Step 2-12'!$AH1479,'Step 2-12'!$R:$R,0))</f>
        <v>Asia-Pacific</v>
      </c>
      <c r="AQ1479" s="24" t="str">
        <f>INDEX('Step 2-12'!$W:$W,MATCH('Step 2-12'!$AH1479,'Step 2-12'!$R:$R,0))</f>
        <v>Retail</v>
      </c>
      <c r="AR1479" s="24" t="str">
        <f>INDEX('Step 2-12'!$X:$X,MATCH('Step 2-12'!$AH1479,'Step 2-12'!$R:$R,0))</f>
        <v>SMBs</v>
      </c>
      <c r="AS1479" s="23" t="str">
        <f>INDEX('Step 2-12'!$AA:$AA,MATCH('Step 2-12'!$AH1479,'Step 2-12'!$R:$R,0))</f>
        <v>Basic</v>
      </c>
      <c r="AT1479" s="23" t="str">
        <f>INDEX('Step 2-12'!$AB:$AB,MATCH('Step 2-12'!$AH1479,'Step 2-12'!$R:$R,0))</f>
        <v>Monthly</v>
      </c>
      <c r="AU1479" s="23" t="str">
        <f>INDEX($J$20:$J$1603,MATCH($AH1479,$B$20:$B$1603,0))</f>
        <v/>
      </c>
    </row>
    <row r="1480" spans="1:47" x14ac:dyDescent="0.25">
      <c r="A1480" t="s">
        <v>1659</v>
      </c>
      <c r="B1480" t="s">
        <v>1636</v>
      </c>
      <c r="C1480" t="s">
        <v>50</v>
      </c>
      <c r="D1480" t="s">
        <v>18</v>
      </c>
      <c r="E1480" s="1">
        <v>45317</v>
      </c>
      <c r="F1480" s="1">
        <v>45347</v>
      </c>
      <c r="G1480" t="s">
        <v>19</v>
      </c>
      <c r="H1480">
        <v>135</v>
      </c>
      <c r="I1480" s="23" t="str">
        <f>IF(AND(E1480&lt;=EOMONTH('Step 1'!$C$7,0),F1480&gt;='Step 1'!$C$7),"Yes","No")</f>
        <v>No</v>
      </c>
      <c r="J1480" s="23" t="str">
        <f>IF(I1480="Yes",IF(COUNTIFS($B$21:$B1480,B1480,$I$21:$I1480,"Yes")=1,"Yes",""),"")</f>
        <v/>
      </c>
      <c r="K1480" s="23" t="str">
        <f>IF(J1480="Yes",IF(COUNTIFS($B:$B,B1480,$F:$F,"&gt;="&amp;'Step 1'!$C$8)&gt;0,"Retained","Churned"),"")</f>
        <v/>
      </c>
      <c r="L1480" s="24">
        <f>_xlfn.MINIFS($E:$E,$B:$B,B1480)</f>
        <v>44604</v>
      </c>
      <c r="M1480" s="24" t="str">
        <f>INDEX($C:$C,MATCH($L1480,$E:$E,0))</f>
        <v>Basic</v>
      </c>
      <c r="N1480" s="24" t="str">
        <f>INDEX($D:$D,MATCH($L1480,$E:$E,0))</f>
        <v>Monthly</v>
      </c>
      <c r="O1480" s="23" t="str">
        <f>INDEX('Step 2-12'!$W:$W,MATCH('Step 2-12'!$B1480,'Step 2-12'!$R:$R,0))</f>
        <v>Healthcare</v>
      </c>
      <c r="P1480" s="23" t="str">
        <f>INDEX('Step 2-12'!$Z:$Z,MATCH('Step 2-12'!$B1480,'Step 2-12'!$R:$R,0))</f>
        <v>Social Media</v>
      </c>
      <c r="AG1480" t="s">
        <v>3272</v>
      </c>
      <c r="AH1480" t="s">
        <v>600</v>
      </c>
      <c r="AI1480" t="s">
        <v>608</v>
      </c>
      <c r="AJ1480" s="1">
        <v>45408</v>
      </c>
      <c r="AK1480" t="s">
        <v>17</v>
      </c>
      <c r="AL1480" t="s">
        <v>18</v>
      </c>
      <c r="AM1480">
        <v>75</v>
      </c>
      <c r="AN1480">
        <v>60</v>
      </c>
      <c r="AO1480" s="24" t="str">
        <f>INDEX('Step 2-12'!$Z:$Z,MATCH('Step 2-12'!$AH1480,'Step 2-12'!$R:$R,0))</f>
        <v>Social Media</v>
      </c>
      <c r="AP1480" s="24" t="str">
        <f>INDEX('Step 2-12'!$V:$V,MATCH('Step 2-12'!$AH1480,'Step 2-12'!$R:$R,0))</f>
        <v>Asia-Pacific</v>
      </c>
      <c r="AQ1480" s="24" t="str">
        <f>INDEX('Step 2-12'!$W:$W,MATCH('Step 2-12'!$AH1480,'Step 2-12'!$R:$R,0))</f>
        <v>Retail</v>
      </c>
      <c r="AR1480" s="24" t="str">
        <f>INDEX('Step 2-12'!$X:$X,MATCH('Step 2-12'!$AH1480,'Step 2-12'!$R:$R,0))</f>
        <v>SMBs</v>
      </c>
      <c r="AS1480" s="23" t="str">
        <f>INDEX('Step 2-12'!$AA:$AA,MATCH('Step 2-12'!$AH1480,'Step 2-12'!$R:$R,0))</f>
        <v>Basic</v>
      </c>
      <c r="AT1480" s="23" t="str">
        <f>INDEX('Step 2-12'!$AB:$AB,MATCH('Step 2-12'!$AH1480,'Step 2-12'!$R:$R,0))</f>
        <v>Monthly</v>
      </c>
      <c r="AU1480" s="23" t="str">
        <f>INDEX($J$20:$J$1603,MATCH($AH1480,$B$20:$B$1603,0))</f>
        <v/>
      </c>
    </row>
    <row r="1481" spans="1:47" x14ac:dyDescent="0.25">
      <c r="A1481" t="s">
        <v>1660</v>
      </c>
      <c r="B1481" t="s">
        <v>1636</v>
      </c>
      <c r="C1481" t="s">
        <v>50</v>
      </c>
      <c r="D1481" t="s">
        <v>18</v>
      </c>
      <c r="E1481" s="1">
        <v>45348</v>
      </c>
      <c r="F1481" s="1">
        <v>45378</v>
      </c>
      <c r="G1481" t="s">
        <v>19</v>
      </c>
      <c r="H1481">
        <v>135</v>
      </c>
      <c r="I1481" s="23" t="str">
        <f>IF(AND(E1481&lt;=EOMONTH('Step 1'!$C$7,0),F1481&gt;='Step 1'!$C$7),"Yes","No")</f>
        <v>No</v>
      </c>
      <c r="J1481" s="23" t="str">
        <f>IF(I1481="Yes",IF(COUNTIFS($B$21:$B1481,B1481,$I$21:$I1481,"Yes")=1,"Yes",""),"")</f>
        <v/>
      </c>
      <c r="K1481" s="23" t="str">
        <f>IF(J1481="Yes",IF(COUNTIFS($B:$B,B1481,$F:$F,"&gt;="&amp;'Step 1'!$C$8)&gt;0,"Retained","Churned"),"")</f>
        <v/>
      </c>
      <c r="L1481" s="24">
        <f>_xlfn.MINIFS($E:$E,$B:$B,B1481)</f>
        <v>44604</v>
      </c>
      <c r="M1481" s="24" t="str">
        <f>INDEX($C:$C,MATCH($L1481,$E:$E,0))</f>
        <v>Basic</v>
      </c>
      <c r="N1481" s="24" t="str">
        <f>INDEX($D:$D,MATCH($L1481,$E:$E,0))</f>
        <v>Monthly</v>
      </c>
      <c r="O1481" s="23" t="str">
        <f>INDEX('Step 2-12'!$W:$W,MATCH('Step 2-12'!$B1481,'Step 2-12'!$R:$R,0))</f>
        <v>Healthcare</v>
      </c>
      <c r="P1481" s="23" t="str">
        <f>INDEX('Step 2-12'!$Z:$Z,MATCH('Step 2-12'!$B1481,'Step 2-12'!$R:$R,0))</f>
        <v>Social Media</v>
      </c>
      <c r="AG1481" t="s">
        <v>3273</v>
      </c>
      <c r="AH1481" t="s">
        <v>600</v>
      </c>
      <c r="AI1481" t="s">
        <v>608</v>
      </c>
      <c r="AJ1481" s="1">
        <v>45438</v>
      </c>
      <c r="AK1481" t="s">
        <v>17</v>
      </c>
      <c r="AL1481" t="s">
        <v>18</v>
      </c>
      <c r="AM1481">
        <v>75</v>
      </c>
      <c r="AN1481">
        <v>60</v>
      </c>
      <c r="AO1481" s="24" t="str">
        <f>INDEX('Step 2-12'!$Z:$Z,MATCH('Step 2-12'!$AH1481,'Step 2-12'!$R:$R,0))</f>
        <v>Social Media</v>
      </c>
      <c r="AP1481" s="24" t="str">
        <f>INDEX('Step 2-12'!$V:$V,MATCH('Step 2-12'!$AH1481,'Step 2-12'!$R:$R,0))</f>
        <v>Asia-Pacific</v>
      </c>
      <c r="AQ1481" s="24" t="str">
        <f>INDEX('Step 2-12'!$W:$W,MATCH('Step 2-12'!$AH1481,'Step 2-12'!$R:$R,0))</f>
        <v>Retail</v>
      </c>
      <c r="AR1481" s="24" t="str">
        <f>INDEX('Step 2-12'!$X:$X,MATCH('Step 2-12'!$AH1481,'Step 2-12'!$R:$R,0))</f>
        <v>SMBs</v>
      </c>
      <c r="AS1481" s="23" t="str">
        <f>INDEX('Step 2-12'!$AA:$AA,MATCH('Step 2-12'!$AH1481,'Step 2-12'!$R:$R,0))</f>
        <v>Basic</v>
      </c>
      <c r="AT1481" s="23" t="str">
        <f>INDEX('Step 2-12'!$AB:$AB,MATCH('Step 2-12'!$AH1481,'Step 2-12'!$R:$R,0))</f>
        <v>Monthly</v>
      </c>
      <c r="AU1481" s="23" t="str">
        <f>INDEX($J$20:$J$1603,MATCH($AH1481,$B$20:$B$1603,0))</f>
        <v/>
      </c>
    </row>
    <row r="1482" spans="1:47" x14ac:dyDescent="0.25">
      <c r="A1482" t="s">
        <v>1661</v>
      </c>
      <c r="B1482" t="s">
        <v>1636</v>
      </c>
      <c r="C1482" t="s">
        <v>50</v>
      </c>
      <c r="D1482" t="s">
        <v>18</v>
      </c>
      <c r="E1482" s="1">
        <v>45379</v>
      </c>
      <c r="F1482" s="1">
        <v>45409</v>
      </c>
      <c r="G1482" t="s">
        <v>19</v>
      </c>
      <c r="H1482">
        <v>135</v>
      </c>
      <c r="I1482" s="23" t="str">
        <f>IF(AND(E1482&lt;=EOMONTH('Step 1'!$C$7,0),F1482&gt;='Step 1'!$C$7),"Yes","No")</f>
        <v>No</v>
      </c>
      <c r="J1482" s="23" t="str">
        <f>IF(I1482="Yes",IF(COUNTIFS($B$21:$B1482,B1482,$I$21:$I1482,"Yes")=1,"Yes",""),"")</f>
        <v/>
      </c>
      <c r="K1482" s="23" t="str">
        <f>IF(J1482="Yes",IF(COUNTIFS($B:$B,B1482,$F:$F,"&gt;="&amp;'Step 1'!$C$8)&gt;0,"Retained","Churned"),"")</f>
        <v/>
      </c>
      <c r="L1482" s="24">
        <f>_xlfn.MINIFS($E:$E,$B:$B,B1482)</f>
        <v>44604</v>
      </c>
      <c r="M1482" s="24" t="str">
        <f>INDEX($C:$C,MATCH($L1482,$E:$E,0))</f>
        <v>Basic</v>
      </c>
      <c r="N1482" s="24" t="str">
        <f>INDEX($D:$D,MATCH($L1482,$E:$E,0))</f>
        <v>Monthly</v>
      </c>
      <c r="O1482" s="23" t="str">
        <f>INDEX('Step 2-12'!$W:$W,MATCH('Step 2-12'!$B1482,'Step 2-12'!$R:$R,0))</f>
        <v>Healthcare</v>
      </c>
      <c r="P1482" s="23" t="str">
        <f>INDEX('Step 2-12'!$Z:$Z,MATCH('Step 2-12'!$B1482,'Step 2-12'!$R:$R,0))</f>
        <v>Social Media</v>
      </c>
      <c r="AG1482" t="s">
        <v>3274</v>
      </c>
      <c r="AH1482" t="s">
        <v>600</v>
      </c>
      <c r="AI1482" t="s">
        <v>609</v>
      </c>
      <c r="AJ1482" s="1">
        <v>45439</v>
      </c>
      <c r="AK1482" t="s">
        <v>17</v>
      </c>
      <c r="AL1482" t="s">
        <v>18</v>
      </c>
      <c r="AM1482">
        <v>75</v>
      </c>
      <c r="AN1482">
        <v>60</v>
      </c>
      <c r="AO1482" s="24" t="str">
        <f>INDEX('Step 2-12'!$Z:$Z,MATCH('Step 2-12'!$AH1482,'Step 2-12'!$R:$R,0))</f>
        <v>Social Media</v>
      </c>
      <c r="AP1482" s="24" t="str">
        <f>INDEX('Step 2-12'!$V:$V,MATCH('Step 2-12'!$AH1482,'Step 2-12'!$R:$R,0))</f>
        <v>Asia-Pacific</v>
      </c>
      <c r="AQ1482" s="24" t="str">
        <f>INDEX('Step 2-12'!$W:$W,MATCH('Step 2-12'!$AH1482,'Step 2-12'!$R:$R,0))</f>
        <v>Retail</v>
      </c>
      <c r="AR1482" s="24" t="str">
        <f>INDEX('Step 2-12'!$X:$X,MATCH('Step 2-12'!$AH1482,'Step 2-12'!$R:$R,0))</f>
        <v>SMBs</v>
      </c>
      <c r="AS1482" s="23" t="str">
        <f>INDEX('Step 2-12'!$AA:$AA,MATCH('Step 2-12'!$AH1482,'Step 2-12'!$R:$R,0))</f>
        <v>Basic</v>
      </c>
      <c r="AT1482" s="23" t="str">
        <f>INDEX('Step 2-12'!$AB:$AB,MATCH('Step 2-12'!$AH1482,'Step 2-12'!$R:$R,0))</f>
        <v>Monthly</v>
      </c>
      <c r="AU1482" s="23" t="str">
        <f>INDEX($J$20:$J$1603,MATCH($AH1482,$B$20:$B$1603,0))</f>
        <v/>
      </c>
    </row>
    <row r="1483" spans="1:47" x14ac:dyDescent="0.25">
      <c r="A1483" t="s">
        <v>1662</v>
      </c>
      <c r="B1483" t="s">
        <v>1636</v>
      </c>
      <c r="C1483" t="s">
        <v>50</v>
      </c>
      <c r="D1483" t="s">
        <v>18</v>
      </c>
      <c r="E1483" s="1">
        <v>45410</v>
      </c>
      <c r="F1483" s="1">
        <v>45440</v>
      </c>
      <c r="G1483" t="s">
        <v>19</v>
      </c>
      <c r="H1483">
        <v>135</v>
      </c>
      <c r="I1483" s="23" t="str">
        <f>IF(AND(E1483&lt;=EOMONTH('Step 1'!$C$7,0),F1483&gt;='Step 1'!$C$7),"Yes","No")</f>
        <v>No</v>
      </c>
      <c r="J1483" s="23" t="str">
        <f>IF(I1483="Yes",IF(COUNTIFS($B$21:$B1483,B1483,$I$21:$I1483,"Yes")=1,"Yes",""),"")</f>
        <v/>
      </c>
      <c r="K1483" s="23" t="str">
        <f>IF(J1483="Yes",IF(COUNTIFS($B:$B,B1483,$F:$F,"&gt;="&amp;'Step 1'!$C$8)&gt;0,"Retained","Churned"),"")</f>
        <v/>
      </c>
      <c r="L1483" s="24">
        <f>_xlfn.MINIFS($E:$E,$B:$B,B1483)</f>
        <v>44604</v>
      </c>
      <c r="M1483" s="24" t="str">
        <f>INDEX($C:$C,MATCH($L1483,$E:$E,0))</f>
        <v>Basic</v>
      </c>
      <c r="N1483" s="24" t="str">
        <f>INDEX($D:$D,MATCH($L1483,$E:$E,0))</f>
        <v>Monthly</v>
      </c>
      <c r="O1483" s="23" t="str">
        <f>INDEX('Step 2-12'!$W:$W,MATCH('Step 2-12'!$B1483,'Step 2-12'!$R:$R,0))</f>
        <v>Healthcare</v>
      </c>
      <c r="P1483" s="23" t="str">
        <f>INDEX('Step 2-12'!$Z:$Z,MATCH('Step 2-12'!$B1483,'Step 2-12'!$R:$R,0))</f>
        <v>Social Media</v>
      </c>
      <c r="AG1483" t="s">
        <v>3275</v>
      </c>
      <c r="AH1483" t="s">
        <v>600</v>
      </c>
      <c r="AI1483" t="s">
        <v>610</v>
      </c>
      <c r="AJ1483" s="1">
        <v>45470</v>
      </c>
      <c r="AK1483" t="s">
        <v>17</v>
      </c>
      <c r="AL1483" t="s">
        <v>18</v>
      </c>
      <c r="AM1483">
        <v>75</v>
      </c>
      <c r="AN1483">
        <v>60</v>
      </c>
      <c r="AO1483" s="24" t="str">
        <f>INDEX('Step 2-12'!$Z:$Z,MATCH('Step 2-12'!$AH1483,'Step 2-12'!$R:$R,0))</f>
        <v>Social Media</v>
      </c>
      <c r="AP1483" s="24" t="str">
        <f>INDEX('Step 2-12'!$V:$V,MATCH('Step 2-12'!$AH1483,'Step 2-12'!$R:$R,0))</f>
        <v>Asia-Pacific</v>
      </c>
      <c r="AQ1483" s="24" t="str">
        <f>INDEX('Step 2-12'!$W:$W,MATCH('Step 2-12'!$AH1483,'Step 2-12'!$R:$R,0))</f>
        <v>Retail</v>
      </c>
      <c r="AR1483" s="24" t="str">
        <f>INDEX('Step 2-12'!$X:$X,MATCH('Step 2-12'!$AH1483,'Step 2-12'!$R:$R,0))</f>
        <v>SMBs</v>
      </c>
      <c r="AS1483" s="23" t="str">
        <f>INDEX('Step 2-12'!$AA:$AA,MATCH('Step 2-12'!$AH1483,'Step 2-12'!$R:$R,0))</f>
        <v>Basic</v>
      </c>
      <c r="AT1483" s="23" t="str">
        <f>INDEX('Step 2-12'!$AB:$AB,MATCH('Step 2-12'!$AH1483,'Step 2-12'!$R:$R,0))</f>
        <v>Monthly</v>
      </c>
      <c r="AU1483" s="23" t="str">
        <f>INDEX($J$20:$J$1603,MATCH($AH1483,$B$20:$B$1603,0))</f>
        <v/>
      </c>
    </row>
    <row r="1484" spans="1:47" x14ac:dyDescent="0.25">
      <c r="A1484" t="s">
        <v>1663</v>
      </c>
      <c r="B1484" t="s">
        <v>1636</v>
      </c>
      <c r="C1484" t="s">
        <v>50</v>
      </c>
      <c r="D1484" t="s">
        <v>18</v>
      </c>
      <c r="E1484" s="1">
        <v>45441</v>
      </c>
      <c r="F1484" s="1">
        <v>45456</v>
      </c>
      <c r="G1484" t="s">
        <v>47</v>
      </c>
      <c r="H1484">
        <v>135</v>
      </c>
      <c r="I1484" s="23" t="str">
        <f>IF(AND(E1484&lt;=EOMONTH('Step 1'!$C$7,0),F1484&gt;='Step 1'!$C$7),"Yes","No")</f>
        <v>No</v>
      </c>
      <c r="J1484" s="23" t="str">
        <f>IF(I1484="Yes",IF(COUNTIFS($B$21:$B1484,B1484,$I$21:$I1484,"Yes")=1,"Yes",""),"")</f>
        <v/>
      </c>
      <c r="K1484" s="23" t="str">
        <f>IF(J1484="Yes",IF(COUNTIFS($B:$B,B1484,$F:$F,"&gt;="&amp;'Step 1'!$C$8)&gt;0,"Retained","Churned"),"")</f>
        <v/>
      </c>
      <c r="L1484" s="24">
        <f>_xlfn.MINIFS($E:$E,$B:$B,B1484)</f>
        <v>44604</v>
      </c>
      <c r="M1484" s="24" t="str">
        <f>INDEX($C:$C,MATCH($L1484,$E:$E,0))</f>
        <v>Basic</v>
      </c>
      <c r="N1484" s="24" t="str">
        <f>INDEX($D:$D,MATCH($L1484,$E:$E,0))</f>
        <v>Monthly</v>
      </c>
      <c r="O1484" s="23" t="str">
        <f>INDEX('Step 2-12'!$W:$W,MATCH('Step 2-12'!$B1484,'Step 2-12'!$R:$R,0))</f>
        <v>Healthcare</v>
      </c>
      <c r="P1484" s="23" t="str">
        <f>INDEX('Step 2-12'!$Z:$Z,MATCH('Step 2-12'!$B1484,'Step 2-12'!$R:$R,0))</f>
        <v>Social Media</v>
      </c>
      <c r="AG1484" t="s">
        <v>3276</v>
      </c>
      <c r="AH1484" t="s">
        <v>600</v>
      </c>
      <c r="AI1484" t="s">
        <v>610</v>
      </c>
      <c r="AJ1484" s="1">
        <v>45500</v>
      </c>
      <c r="AK1484" t="s">
        <v>17</v>
      </c>
      <c r="AL1484" t="s">
        <v>18</v>
      </c>
      <c r="AM1484">
        <v>75</v>
      </c>
      <c r="AN1484">
        <v>60</v>
      </c>
      <c r="AO1484" s="24" t="str">
        <f>INDEX('Step 2-12'!$Z:$Z,MATCH('Step 2-12'!$AH1484,'Step 2-12'!$R:$R,0))</f>
        <v>Social Media</v>
      </c>
      <c r="AP1484" s="24" t="str">
        <f>INDEX('Step 2-12'!$V:$V,MATCH('Step 2-12'!$AH1484,'Step 2-12'!$R:$R,0))</f>
        <v>Asia-Pacific</v>
      </c>
      <c r="AQ1484" s="24" t="str">
        <f>INDEX('Step 2-12'!$W:$W,MATCH('Step 2-12'!$AH1484,'Step 2-12'!$R:$R,0))</f>
        <v>Retail</v>
      </c>
      <c r="AR1484" s="24" t="str">
        <f>INDEX('Step 2-12'!$X:$X,MATCH('Step 2-12'!$AH1484,'Step 2-12'!$R:$R,0))</f>
        <v>SMBs</v>
      </c>
      <c r="AS1484" s="23" t="str">
        <f>INDEX('Step 2-12'!$AA:$AA,MATCH('Step 2-12'!$AH1484,'Step 2-12'!$R:$R,0))</f>
        <v>Basic</v>
      </c>
      <c r="AT1484" s="23" t="str">
        <f>INDEX('Step 2-12'!$AB:$AB,MATCH('Step 2-12'!$AH1484,'Step 2-12'!$R:$R,0))</f>
        <v>Monthly</v>
      </c>
      <c r="AU1484" s="23" t="str">
        <f>INDEX($J$20:$J$1603,MATCH($AH1484,$B$20:$B$1603,0))</f>
        <v/>
      </c>
    </row>
    <row r="1485" spans="1:47" x14ac:dyDescent="0.25">
      <c r="A1485" t="s">
        <v>1664</v>
      </c>
      <c r="B1485" t="s">
        <v>1665</v>
      </c>
      <c r="C1485" t="s">
        <v>17</v>
      </c>
      <c r="D1485" t="s">
        <v>51</v>
      </c>
      <c r="E1485" s="1">
        <v>44811</v>
      </c>
      <c r="F1485" s="1">
        <v>45098</v>
      </c>
      <c r="G1485" t="s">
        <v>47</v>
      </c>
      <c r="H1485">
        <v>50</v>
      </c>
      <c r="I1485" s="23" t="str">
        <f>IF(AND(E1485&lt;=EOMONTH('Step 1'!$C$7,0),F1485&gt;='Step 1'!$C$7),"Yes","No")</f>
        <v>Yes</v>
      </c>
      <c r="J1485" s="23" t="str">
        <f>IF(I1485="Yes",IF(COUNTIFS($B$21:$B1485,B1485,$I$21:$I1485,"Yes")=1,"Yes",""),"")</f>
        <v>Yes</v>
      </c>
      <c r="K1485" s="23" t="str">
        <f>IF(J1485="Yes",IF(COUNTIFS($B:$B,B1485,$F:$F,"&gt;="&amp;'Step 1'!$C$8)&gt;0,"Retained","Churned"),"")</f>
        <v>Churned</v>
      </c>
      <c r="L1485" s="24">
        <f>_xlfn.MINIFS($E:$E,$B:$B,B1485)</f>
        <v>44811</v>
      </c>
      <c r="M1485" s="24" t="str">
        <f>INDEX($C:$C,MATCH($L1485,$E:$E,0))</f>
        <v>Basic</v>
      </c>
      <c r="N1485" s="24" t="str">
        <f>INDEX($D:$D,MATCH($L1485,$E:$E,0))</f>
        <v>Annual</v>
      </c>
      <c r="O1485" s="23" t="str">
        <f>INDEX('Step 2-12'!$W:$W,MATCH('Step 2-12'!$B1485,'Step 2-12'!$R:$R,0))</f>
        <v>Retail</v>
      </c>
      <c r="P1485" s="23" t="str">
        <f>INDEX('Step 2-12'!$Z:$Z,MATCH('Step 2-12'!$B1485,'Step 2-12'!$R:$R,0))</f>
        <v>Paid Search</v>
      </c>
      <c r="AG1485" t="s">
        <v>3277</v>
      </c>
      <c r="AH1485" t="s">
        <v>600</v>
      </c>
      <c r="AI1485" t="s">
        <v>611</v>
      </c>
      <c r="AJ1485" s="1">
        <v>45501</v>
      </c>
      <c r="AK1485" t="s">
        <v>17</v>
      </c>
      <c r="AL1485" t="s">
        <v>18</v>
      </c>
      <c r="AM1485">
        <v>75</v>
      </c>
      <c r="AN1485">
        <v>60</v>
      </c>
      <c r="AO1485" s="24" t="str">
        <f>INDEX('Step 2-12'!$Z:$Z,MATCH('Step 2-12'!$AH1485,'Step 2-12'!$R:$R,0))</f>
        <v>Social Media</v>
      </c>
      <c r="AP1485" s="24" t="str">
        <f>INDEX('Step 2-12'!$V:$V,MATCH('Step 2-12'!$AH1485,'Step 2-12'!$R:$R,0))</f>
        <v>Asia-Pacific</v>
      </c>
      <c r="AQ1485" s="24" t="str">
        <f>INDEX('Step 2-12'!$W:$W,MATCH('Step 2-12'!$AH1485,'Step 2-12'!$R:$R,0))</f>
        <v>Retail</v>
      </c>
      <c r="AR1485" s="24" t="str">
        <f>INDEX('Step 2-12'!$X:$X,MATCH('Step 2-12'!$AH1485,'Step 2-12'!$R:$R,0))</f>
        <v>SMBs</v>
      </c>
      <c r="AS1485" s="23" t="str">
        <f>INDEX('Step 2-12'!$AA:$AA,MATCH('Step 2-12'!$AH1485,'Step 2-12'!$R:$R,0))</f>
        <v>Basic</v>
      </c>
      <c r="AT1485" s="23" t="str">
        <f>INDEX('Step 2-12'!$AB:$AB,MATCH('Step 2-12'!$AH1485,'Step 2-12'!$R:$R,0))</f>
        <v>Monthly</v>
      </c>
      <c r="AU1485" s="23" t="str">
        <f>INDEX($J$20:$J$1603,MATCH($AH1485,$B$20:$B$1603,0))</f>
        <v/>
      </c>
    </row>
    <row r="1486" spans="1:47" x14ac:dyDescent="0.25">
      <c r="A1486" t="s">
        <v>1666</v>
      </c>
      <c r="B1486" t="s">
        <v>1667</v>
      </c>
      <c r="C1486" t="s">
        <v>17</v>
      </c>
      <c r="D1486" t="s">
        <v>18</v>
      </c>
      <c r="E1486" s="1">
        <v>44669</v>
      </c>
      <c r="F1486" s="1">
        <v>44699</v>
      </c>
      <c r="G1486" t="s">
        <v>73</v>
      </c>
      <c r="H1486">
        <v>75</v>
      </c>
      <c r="I1486" s="23" t="str">
        <f>IF(AND(E1486&lt;=EOMONTH('Step 1'!$C$7,0),F1486&gt;='Step 1'!$C$7),"Yes","No")</f>
        <v>No</v>
      </c>
      <c r="J1486" s="23" t="str">
        <f>IF(I1486="Yes",IF(COUNTIFS($B$21:$B1486,B1486,$I$21:$I1486,"Yes")=1,"Yes",""),"")</f>
        <v/>
      </c>
      <c r="K1486" s="23" t="str">
        <f>IF(J1486="Yes",IF(COUNTIFS($B:$B,B1486,$F:$F,"&gt;="&amp;'Step 1'!$C$8)&gt;0,"Retained","Churned"),"")</f>
        <v/>
      </c>
      <c r="L1486" s="24">
        <f>_xlfn.MINIFS($E:$E,$B:$B,B1486)</f>
        <v>44669</v>
      </c>
      <c r="M1486" s="24" t="str">
        <f>INDEX($C:$C,MATCH($L1486,$E:$E,0))</f>
        <v>Basic</v>
      </c>
      <c r="N1486" s="24" t="str">
        <f>INDEX($D:$D,MATCH($L1486,$E:$E,0))</f>
        <v>Monthly</v>
      </c>
      <c r="O1486" s="23" t="str">
        <f>INDEX('Step 2-12'!$W:$W,MATCH('Step 2-12'!$B1486,'Step 2-12'!$R:$R,0))</f>
        <v>Tech</v>
      </c>
      <c r="P1486" s="23" t="str">
        <f>INDEX('Step 2-12'!$Z:$Z,MATCH('Step 2-12'!$B1486,'Step 2-12'!$R:$R,0))</f>
        <v>Email</v>
      </c>
      <c r="AG1486" t="s">
        <v>3278</v>
      </c>
      <c r="AH1486" t="s">
        <v>600</v>
      </c>
      <c r="AI1486" t="s">
        <v>612</v>
      </c>
      <c r="AJ1486" s="1">
        <v>45532</v>
      </c>
      <c r="AK1486" t="s">
        <v>17</v>
      </c>
      <c r="AL1486" t="s">
        <v>18</v>
      </c>
      <c r="AM1486">
        <v>75</v>
      </c>
      <c r="AN1486">
        <v>60</v>
      </c>
      <c r="AO1486" s="24" t="str">
        <f>INDEX('Step 2-12'!$Z:$Z,MATCH('Step 2-12'!$AH1486,'Step 2-12'!$R:$R,0))</f>
        <v>Social Media</v>
      </c>
      <c r="AP1486" s="24" t="str">
        <f>INDEX('Step 2-12'!$V:$V,MATCH('Step 2-12'!$AH1486,'Step 2-12'!$R:$R,0))</f>
        <v>Asia-Pacific</v>
      </c>
      <c r="AQ1486" s="24" t="str">
        <f>INDEX('Step 2-12'!$W:$W,MATCH('Step 2-12'!$AH1486,'Step 2-12'!$R:$R,0))</f>
        <v>Retail</v>
      </c>
      <c r="AR1486" s="24" t="str">
        <f>INDEX('Step 2-12'!$X:$X,MATCH('Step 2-12'!$AH1486,'Step 2-12'!$R:$R,0))</f>
        <v>SMBs</v>
      </c>
      <c r="AS1486" s="23" t="str">
        <f>INDEX('Step 2-12'!$AA:$AA,MATCH('Step 2-12'!$AH1486,'Step 2-12'!$R:$R,0))</f>
        <v>Basic</v>
      </c>
      <c r="AT1486" s="23" t="str">
        <f>INDEX('Step 2-12'!$AB:$AB,MATCH('Step 2-12'!$AH1486,'Step 2-12'!$R:$R,0))</f>
        <v>Monthly</v>
      </c>
      <c r="AU1486" s="23" t="str">
        <f>INDEX($J$20:$J$1603,MATCH($AH1486,$B$20:$B$1603,0))</f>
        <v/>
      </c>
    </row>
    <row r="1487" spans="1:47" x14ac:dyDescent="0.25">
      <c r="A1487" t="s">
        <v>1668</v>
      </c>
      <c r="B1487" t="s">
        <v>1667</v>
      </c>
      <c r="C1487" t="s">
        <v>50</v>
      </c>
      <c r="D1487" t="s">
        <v>18</v>
      </c>
      <c r="E1487" s="1">
        <v>44700</v>
      </c>
      <c r="F1487" s="1">
        <v>44730</v>
      </c>
      <c r="G1487" t="s">
        <v>19</v>
      </c>
      <c r="H1487">
        <v>135</v>
      </c>
      <c r="I1487" s="23" t="str">
        <f>IF(AND(E1487&lt;=EOMONTH('Step 1'!$C$7,0),F1487&gt;='Step 1'!$C$7),"Yes","No")</f>
        <v>No</v>
      </c>
      <c r="J1487" s="23" t="str">
        <f>IF(I1487="Yes",IF(COUNTIFS($B$21:$B1487,B1487,$I$21:$I1487,"Yes")=1,"Yes",""),"")</f>
        <v/>
      </c>
      <c r="K1487" s="23" t="str">
        <f>IF(J1487="Yes",IF(COUNTIFS($B:$B,B1487,$F:$F,"&gt;="&amp;'Step 1'!$C$8)&gt;0,"Retained","Churned"),"")</f>
        <v/>
      </c>
      <c r="L1487" s="24">
        <f>_xlfn.MINIFS($E:$E,$B:$B,B1487)</f>
        <v>44669</v>
      </c>
      <c r="M1487" s="24" t="str">
        <f>INDEX($C:$C,MATCH($L1487,$E:$E,0))</f>
        <v>Basic</v>
      </c>
      <c r="N1487" s="24" t="str">
        <f>INDEX($D:$D,MATCH($L1487,$E:$E,0))</f>
        <v>Monthly</v>
      </c>
      <c r="O1487" s="23" t="str">
        <f>INDEX('Step 2-12'!$W:$W,MATCH('Step 2-12'!$B1487,'Step 2-12'!$R:$R,0))</f>
        <v>Tech</v>
      </c>
      <c r="P1487" s="23" t="str">
        <f>INDEX('Step 2-12'!$Z:$Z,MATCH('Step 2-12'!$B1487,'Step 2-12'!$R:$R,0))</f>
        <v>Email</v>
      </c>
      <c r="AG1487" t="s">
        <v>3279</v>
      </c>
      <c r="AH1487" t="s">
        <v>600</v>
      </c>
      <c r="AI1487" t="s">
        <v>613</v>
      </c>
      <c r="AJ1487" s="1">
        <v>45563</v>
      </c>
      <c r="AK1487" t="s">
        <v>17</v>
      </c>
      <c r="AL1487" t="s">
        <v>18</v>
      </c>
      <c r="AM1487">
        <v>75</v>
      </c>
      <c r="AN1487">
        <v>60</v>
      </c>
      <c r="AO1487" s="24" t="str">
        <f>INDEX('Step 2-12'!$Z:$Z,MATCH('Step 2-12'!$AH1487,'Step 2-12'!$R:$R,0))</f>
        <v>Social Media</v>
      </c>
      <c r="AP1487" s="24" t="str">
        <f>INDEX('Step 2-12'!$V:$V,MATCH('Step 2-12'!$AH1487,'Step 2-12'!$R:$R,0))</f>
        <v>Asia-Pacific</v>
      </c>
      <c r="AQ1487" s="24" t="str">
        <f>INDEX('Step 2-12'!$W:$W,MATCH('Step 2-12'!$AH1487,'Step 2-12'!$R:$R,0))</f>
        <v>Retail</v>
      </c>
      <c r="AR1487" s="24" t="str">
        <f>INDEX('Step 2-12'!$X:$X,MATCH('Step 2-12'!$AH1487,'Step 2-12'!$R:$R,0))</f>
        <v>SMBs</v>
      </c>
      <c r="AS1487" s="23" t="str">
        <f>INDEX('Step 2-12'!$AA:$AA,MATCH('Step 2-12'!$AH1487,'Step 2-12'!$R:$R,0))</f>
        <v>Basic</v>
      </c>
      <c r="AT1487" s="23" t="str">
        <f>INDEX('Step 2-12'!$AB:$AB,MATCH('Step 2-12'!$AH1487,'Step 2-12'!$R:$R,0))</f>
        <v>Monthly</v>
      </c>
      <c r="AU1487" s="23" t="str">
        <f>INDEX($J$20:$J$1603,MATCH($AH1487,$B$20:$B$1603,0))</f>
        <v/>
      </c>
    </row>
    <row r="1488" spans="1:47" x14ac:dyDescent="0.25">
      <c r="A1488" t="s">
        <v>1669</v>
      </c>
      <c r="B1488" t="s">
        <v>1667</v>
      </c>
      <c r="C1488" t="s">
        <v>50</v>
      </c>
      <c r="D1488" t="s">
        <v>18</v>
      </c>
      <c r="E1488" s="1">
        <v>44731</v>
      </c>
      <c r="F1488" s="1">
        <v>44761</v>
      </c>
      <c r="G1488" t="s">
        <v>19</v>
      </c>
      <c r="H1488">
        <v>135</v>
      </c>
      <c r="I1488" s="23" t="str">
        <f>IF(AND(E1488&lt;=EOMONTH('Step 1'!$C$7,0),F1488&gt;='Step 1'!$C$7),"Yes","No")</f>
        <v>No</v>
      </c>
      <c r="J1488" s="23" t="str">
        <f>IF(I1488="Yes",IF(COUNTIFS($B$21:$B1488,B1488,$I$21:$I1488,"Yes")=1,"Yes",""),"")</f>
        <v/>
      </c>
      <c r="K1488" s="23" t="str">
        <f>IF(J1488="Yes",IF(COUNTIFS($B:$B,B1488,$F:$F,"&gt;="&amp;'Step 1'!$C$8)&gt;0,"Retained","Churned"),"")</f>
        <v/>
      </c>
      <c r="L1488" s="24">
        <f>_xlfn.MINIFS($E:$E,$B:$B,B1488)</f>
        <v>44669</v>
      </c>
      <c r="M1488" s="24" t="str">
        <f>INDEX($C:$C,MATCH($L1488,$E:$E,0))</f>
        <v>Basic</v>
      </c>
      <c r="N1488" s="24" t="str">
        <f>INDEX($D:$D,MATCH($L1488,$E:$E,0))</f>
        <v>Monthly</v>
      </c>
      <c r="O1488" s="23" t="str">
        <f>INDEX('Step 2-12'!$W:$W,MATCH('Step 2-12'!$B1488,'Step 2-12'!$R:$R,0))</f>
        <v>Tech</v>
      </c>
      <c r="P1488" s="23" t="str">
        <f>INDEX('Step 2-12'!$Z:$Z,MATCH('Step 2-12'!$B1488,'Step 2-12'!$R:$R,0))</f>
        <v>Email</v>
      </c>
      <c r="AG1488" t="s">
        <v>3280</v>
      </c>
      <c r="AH1488" t="s">
        <v>600</v>
      </c>
      <c r="AI1488" t="s">
        <v>613</v>
      </c>
      <c r="AJ1488" s="1">
        <v>45593</v>
      </c>
      <c r="AK1488" t="s">
        <v>17</v>
      </c>
      <c r="AL1488" t="s">
        <v>18</v>
      </c>
      <c r="AM1488">
        <v>75</v>
      </c>
      <c r="AN1488">
        <v>60</v>
      </c>
      <c r="AO1488" s="24" t="str">
        <f>INDEX('Step 2-12'!$Z:$Z,MATCH('Step 2-12'!$AH1488,'Step 2-12'!$R:$R,0))</f>
        <v>Social Media</v>
      </c>
      <c r="AP1488" s="24" t="str">
        <f>INDEX('Step 2-12'!$V:$V,MATCH('Step 2-12'!$AH1488,'Step 2-12'!$R:$R,0))</f>
        <v>Asia-Pacific</v>
      </c>
      <c r="AQ1488" s="24" t="str">
        <f>INDEX('Step 2-12'!$W:$W,MATCH('Step 2-12'!$AH1488,'Step 2-12'!$R:$R,0))</f>
        <v>Retail</v>
      </c>
      <c r="AR1488" s="24" t="str">
        <f>INDEX('Step 2-12'!$X:$X,MATCH('Step 2-12'!$AH1488,'Step 2-12'!$R:$R,0))</f>
        <v>SMBs</v>
      </c>
      <c r="AS1488" s="23" t="str">
        <f>INDEX('Step 2-12'!$AA:$AA,MATCH('Step 2-12'!$AH1488,'Step 2-12'!$R:$R,0))</f>
        <v>Basic</v>
      </c>
      <c r="AT1488" s="23" t="str">
        <f>INDEX('Step 2-12'!$AB:$AB,MATCH('Step 2-12'!$AH1488,'Step 2-12'!$R:$R,0))</f>
        <v>Monthly</v>
      </c>
      <c r="AU1488" s="23" t="str">
        <f>INDEX($J$20:$J$1603,MATCH($AH1488,$B$20:$B$1603,0))</f>
        <v/>
      </c>
    </row>
    <row r="1489" spans="1:47" x14ac:dyDescent="0.25">
      <c r="A1489" t="s">
        <v>1670</v>
      </c>
      <c r="B1489" t="s">
        <v>1667</v>
      </c>
      <c r="C1489" t="s">
        <v>50</v>
      </c>
      <c r="D1489" t="s">
        <v>18</v>
      </c>
      <c r="E1489" s="1">
        <v>44762</v>
      </c>
      <c r="F1489" s="1">
        <v>44792</v>
      </c>
      <c r="G1489" t="s">
        <v>19</v>
      </c>
      <c r="H1489">
        <v>135</v>
      </c>
      <c r="I1489" s="23" t="str">
        <f>IF(AND(E1489&lt;=EOMONTH('Step 1'!$C$7,0),F1489&gt;='Step 1'!$C$7),"Yes","No")</f>
        <v>No</v>
      </c>
      <c r="J1489" s="23" t="str">
        <f>IF(I1489="Yes",IF(COUNTIFS($B$21:$B1489,B1489,$I$21:$I1489,"Yes")=1,"Yes",""),"")</f>
        <v/>
      </c>
      <c r="K1489" s="23" t="str">
        <f>IF(J1489="Yes",IF(COUNTIFS($B:$B,B1489,$F:$F,"&gt;="&amp;'Step 1'!$C$8)&gt;0,"Retained","Churned"),"")</f>
        <v/>
      </c>
      <c r="L1489" s="24">
        <f>_xlfn.MINIFS($E:$E,$B:$B,B1489)</f>
        <v>44669</v>
      </c>
      <c r="M1489" s="24" t="str">
        <f>INDEX($C:$C,MATCH($L1489,$E:$E,0))</f>
        <v>Basic</v>
      </c>
      <c r="N1489" s="24" t="str">
        <f>INDEX($D:$D,MATCH($L1489,$E:$E,0))</f>
        <v>Monthly</v>
      </c>
      <c r="O1489" s="23" t="str">
        <f>INDEX('Step 2-12'!$W:$W,MATCH('Step 2-12'!$B1489,'Step 2-12'!$R:$R,0))</f>
        <v>Tech</v>
      </c>
      <c r="P1489" s="23" t="str">
        <f>INDEX('Step 2-12'!$Z:$Z,MATCH('Step 2-12'!$B1489,'Step 2-12'!$R:$R,0))</f>
        <v>Email</v>
      </c>
      <c r="AG1489" t="s">
        <v>3281</v>
      </c>
      <c r="AH1489" t="s">
        <v>600</v>
      </c>
      <c r="AI1489" t="s">
        <v>614</v>
      </c>
      <c r="AJ1489" s="1">
        <v>45594</v>
      </c>
      <c r="AK1489" t="s">
        <v>17</v>
      </c>
      <c r="AL1489" t="s">
        <v>18</v>
      </c>
      <c r="AM1489">
        <v>75</v>
      </c>
      <c r="AN1489">
        <v>60</v>
      </c>
      <c r="AO1489" s="24" t="str">
        <f>INDEX('Step 2-12'!$Z:$Z,MATCH('Step 2-12'!$AH1489,'Step 2-12'!$R:$R,0))</f>
        <v>Social Media</v>
      </c>
      <c r="AP1489" s="24" t="str">
        <f>INDEX('Step 2-12'!$V:$V,MATCH('Step 2-12'!$AH1489,'Step 2-12'!$R:$R,0))</f>
        <v>Asia-Pacific</v>
      </c>
      <c r="AQ1489" s="24" t="str">
        <f>INDEX('Step 2-12'!$W:$W,MATCH('Step 2-12'!$AH1489,'Step 2-12'!$R:$R,0))</f>
        <v>Retail</v>
      </c>
      <c r="AR1489" s="24" t="str">
        <f>INDEX('Step 2-12'!$X:$X,MATCH('Step 2-12'!$AH1489,'Step 2-12'!$R:$R,0))</f>
        <v>SMBs</v>
      </c>
      <c r="AS1489" s="23" t="str">
        <f>INDEX('Step 2-12'!$AA:$AA,MATCH('Step 2-12'!$AH1489,'Step 2-12'!$R:$R,0))</f>
        <v>Basic</v>
      </c>
      <c r="AT1489" s="23" t="str">
        <f>INDEX('Step 2-12'!$AB:$AB,MATCH('Step 2-12'!$AH1489,'Step 2-12'!$R:$R,0))</f>
        <v>Monthly</v>
      </c>
      <c r="AU1489" s="23" t="str">
        <f>INDEX($J$20:$J$1603,MATCH($AH1489,$B$20:$B$1603,0))</f>
        <v/>
      </c>
    </row>
    <row r="1490" spans="1:47" x14ac:dyDescent="0.25">
      <c r="A1490" t="s">
        <v>1671</v>
      </c>
      <c r="B1490" t="s">
        <v>1667</v>
      </c>
      <c r="C1490" t="s">
        <v>50</v>
      </c>
      <c r="D1490" t="s">
        <v>18</v>
      </c>
      <c r="E1490" s="1">
        <v>44793</v>
      </c>
      <c r="F1490" s="1">
        <v>44823</v>
      </c>
      <c r="G1490" t="s">
        <v>19</v>
      </c>
      <c r="H1490">
        <v>135</v>
      </c>
      <c r="I1490" s="23" t="str">
        <f>IF(AND(E1490&lt;=EOMONTH('Step 1'!$C$7,0),F1490&gt;='Step 1'!$C$7),"Yes","No")</f>
        <v>No</v>
      </c>
      <c r="J1490" s="23" t="str">
        <f>IF(I1490="Yes",IF(COUNTIFS($B$21:$B1490,B1490,$I$21:$I1490,"Yes")=1,"Yes",""),"")</f>
        <v/>
      </c>
      <c r="K1490" s="23" t="str">
        <f>IF(J1490="Yes",IF(COUNTIFS($B:$B,B1490,$F:$F,"&gt;="&amp;'Step 1'!$C$8)&gt;0,"Retained","Churned"),"")</f>
        <v/>
      </c>
      <c r="L1490" s="24">
        <f>_xlfn.MINIFS($E:$E,$B:$B,B1490)</f>
        <v>44669</v>
      </c>
      <c r="M1490" s="24" t="str">
        <f>INDEX($C:$C,MATCH($L1490,$E:$E,0))</f>
        <v>Basic</v>
      </c>
      <c r="N1490" s="24" t="str">
        <f>INDEX($D:$D,MATCH($L1490,$E:$E,0))</f>
        <v>Monthly</v>
      </c>
      <c r="O1490" s="23" t="str">
        <f>INDEX('Step 2-12'!$W:$W,MATCH('Step 2-12'!$B1490,'Step 2-12'!$R:$R,0))</f>
        <v>Tech</v>
      </c>
      <c r="P1490" s="23" t="str">
        <f>INDEX('Step 2-12'!$Z:$Z,MATCH('Step 2-12'!$B1490,'Step 2-12'!$R:$R,0))</f>
        <v>Email</v>
      </c>
      <c r="AG1490" t="s">
        <v>3282</v>
      </c>
      <c r="AH1490" t="s">
        <v>600</v>
      </c>
      <c r="AI1490" t="s">
        <v>615</v>
      </c>
      <c r="AJ1490" s="1">
        <v>45625</v>
      </c>
      <c r="AK1490" t="s">
        <v>17</v>
      </c>
      <c r="AL1490" t="s">
        <v>18</v>
      </c>
      <c r="AM1490">
        <v>75</v>
      </c>
      <c r="AN1490">
        <v>60</v>
      </c>
      <c r="AO1490" s="24" t="str">
        <f>INDEX('Step 2-12'!$Z:$Z,MATCH('Step 2-12'!$AH1490,'Step 2-12'!$R:$R,0))</f>
        <v>Social Media</v>
      </c>
      <c r="AP1490" s="24" t="str">
        <f>INDEX('Step 2-12'!$V:$V,MATCH('Step 2-12'!$AH1490,'Step 2-12'!$R:$R,0))</f>
        <v>Asia-Pacific</v>
      </c>
      <c r="AQ1490" s="24" t="str">
        <f>INDEX('Step 2-12'!$W:$W,MATCH('Step 2-12'!$AH1490,'Step 2-12'!$R:$R,0))</f>
        <v>Retail</v>
      </c>
      <c r="AR1490" s="24" t="str">
        <f>INDEX('Step 2-12'!$X:$X,MATCH('Step 2-12'!$AH1490,'Step 2-12'!$R:$R,0))</f>
        <v>SMBs</v>
      </c>
      <c r="AS1490" s="23" t="str">
        <f>INDEX('Step 2-12'!$AA:$AA,MATCH('Step 2-12'!$AH1490,'Step 2-12'!$R:$R,0))</f>
        <v>Basic</v>
      </c>
      <c r="AT1490" s="23" t="str">
        <f>INDEX('Step 2-12'!$AB:$AB,MATCH('Step 2-12'!$AH1490,'Step 2-12'!$R:$R,0))</f>
        <v>Monthly</v>
      </c>
      <c r="AU1490" s="23" t="str">
        <f>INDEX($J$20:$J$1603,MATCH($AH1490,$B$20:$B$1603,0))</f>
        <v/>
      </c>
    </row>
    <row r="1491" spans="1:47" x14ac:dyDescent="0.25">
      <c r="A1491" t="s">
        <v>1672</v>
      </c>
      <c r="B1491" t="s">
        <v>1667</v>
      </c>
      <c r="C1491" t="s">
        <v>50</v>
      </c>
      <c r="D1491" t="s">
        <v>18</v>
      </c>
      <c r="E1491" s="1">
        <v>44824</v>
      </c>
      <c r="F1491" s="1">
        <v>44854</v>
      </c>
      <c r="G1491" t="s">
        <v>19</v>
      </c>
      <c r="H1491">
        <v>135</v>
      </c>
      <c r="I1491" s="23" t="str">
        <f>IF(AND(E1491&lt;=EOMONTH('Step 1'!$C$7,0),F1491&gt;='Step 1'!$C$7),"Yes","No")</f>
        <v>No</v>
      </c>
      <c r="J1491" s="23" t="str">
        <f>IF(I1491="Yes",IF(COUNTIFS($B$21:$B1491,B1491,$I$21:$I1491,"Yes")=1,"Yes",""),"")</f>
        <v/>
      </c>
      <c r="K1491" s="23" t="str">
        <f>IF(J1491="Yes",IF(COUNTIFS($B:$B,B1491,$F:$F,"&gt;="&amp;'Step 1'!$C$8)&gt;0,"Retained","Churned"),"")</f>
        <v/>
      </c>
      <c r="L1491" s="24">
        <f>_xlfn.MINIFS($E:$E,$B:$B,B1491)</f>
        <v>44669</v>
      </c>
      <c r="M1491" s="24" t="str">
        <f>INDEX($C:$C,MATCH($L1491,$E:$E,0))</f>
        <v>Basic</v>
      </c>
      <c r="N1491" s="24" t="str">
        <f>INDEX($D:$D,MATCH($L1491,$E:$E,0))</f>
        <v>Monthly</v>
      </c>
      <c r="O1491" s="23" t="str">
        <f>INDEX('Step 2-12'!$W:$W,MATCH('Step 2-12'!$B1491,'Step 2-12'!$R:$R,0))</f>
        <v>Tech</v>
      </c>
      <c r="P1491" s="23" t="str">
        <f>INDEX('Step 2-12'!$Z:$Z,MATCH('Step 2-12'!$B1491,'Step 2-12'!$R:$R,0))</f>
        <v>Email</v>
      </c>
      <c r="AG1491" t="s">
        <v>3283</v>
      </c>
      <c r="AH1491" t="s">
        <v>600</v>
      </c>
      <c r="AI1491" t="s">
        <v>615</v>
      </c>
      <c r="AJ1491" s="1">
        <v>45655</v>
      </c>
      <c r="AK1491" t="s">
        <v>17</v>
      </c>
      <c r="AL1491" t="s">
        <v>18</v>
      </c>
      <c r="AM1491">
        <v>75</v>
      </c>
      <c r="AN1491">
        <v>60</v>
      </c>
      <c r="AO1491" s="24" t="str">
        <f>INDEX('Step 2-12'!$Z:$Z,MATCH('Step 2-12'!$AH1491,'Step 2-12'!$R:$R,0))</f>
        <v>Social Media</v>
      </c>
      <c r="AP1491" s="24" t="str">
        <f>INDEX('Step 2-12'!$V:$V,MATCH('Step 2-12'!$AH1491,'Step 2-12'!$R:$R,0))</f>
        <v>Asia-Pacific</v>
      </c>
      <c r="AQ1491" s="24" t="str">
        <f>INDEX('Step 2-12'!$W:$W,MATCH('Step 2-12'!$AH1491,'Step 2-12'!$R:$R,0))</f>
        <v>Retail</v>
      </c>
      <c r="AR1491" s="24" t="str">
        <f>INDEX('Step 2-12'!$X:$X,MATCH('Step 2-12'!$AH1491,'Step 2-12'!$R:$R,0))</f>
        <v>SMBs</v>
      </c>
      <c r="AS1491" s="23" t="str">
        <f>INDEX('Step 2-12'!$AA:$AA,MATCH('Step 2-12'!$AH1491,'Step 2-12'!$R:$R,0))</f>
        <v>Basic</v>
      </c>
      <c r="AT1491" s="23" t="str">
        <f>INDEX('Step 2-12'!$AB:$AB,MATCH('Step 2-12'!$AH1491,'Step 2-12'!$R:$R,0))</f>
        <v>Monthly</v>
      </c>
      <c r="AU1491" s="23" t="str">
        <f>INDEX($J$20:$J$1603,MATCH($AH1491,$B$20:$B$1603,0))</f>
        <v/>
      </c>
    </row>
    <row r="1492" spans="1:47" x14ac:dyDescent="0.25">
      <c r="A1492" t="s">
        <v>1673</v>
      </c>
      <c r="B1492" t="s">
        <v>1667</v>
      </c>
      <c r="C1492" t="s">
        <v>50</v>
      </c>
      <c r="D1492" t="s">
        <v>18</v>
      </c>
      <c r="E1492" s="1">
        <v>44855</v>
      </c>
      <c r="F1492" s="1">
        <v>44885</v>
      </c>
      <c r="G1492" t="s">
        <v>19</v>
      </c>
      <c r="H1492">
        <v>135</v>
      </c>
      <c r="I1492" s="23" t="str">
        <f>IF(AND(E1492&lt;=EOMONTH('Step 1'!$C$7,0),F1492&gt;='Step 1'!$C$7),"Yes","No")</f>
        <v>No</v>
      </c>
      <c r="J1492" s="23" t="str">
        <f>IF(I1492="Yes",IF(COUNTIFS($B$21:$B1492,B1492,$I$21:$I1492,"Yes")=1,"Yes",""),"")</f>
        <v/>
      </c>
      <c r="K1492" s="23" t="str">
        <f>IF(J1492="Yes",IF(COUNTIFS($B:$B,B1492,$F:$F,"&gt;="&amp;'Step 1'!$C$8)&gt;0,"Retained","Churned"),"")</f>
        <v/>
      </c>
      <c r="L1492" s="24">
        <f>_xlfn.MINIFS($E:$E,$B:$B,B1492)</f>
        <v>44669</v>
      </c>
      <c r="M1492" s="24" t="str">
        <f>INDEX($C:$C,MATCH($L1492,$E:$E,0))</f>
        <v>Basic</v>
      </c>
      <c r="N1492" s="24" t="str">
        <f>INDEX($D:$D,MATCH($L1492,$E:$E,0))</f>
        <v>Monthly</v>
      </c>
      <c r="O1492" s="23" t="str">
        <f>INDEX('Step 2-12'!$W:$W,MATCH('Step 2-12'!$B1492,'Step 2-12'!$R:$R,0))</f>
        <v>Tech</v>
      </c>
      <c r="P1492" s="23" t="str">
        <f>INDEX('Step 2-12'!$Z:$Z,MATCH('Step 2-12'!$B1492,'Step 2-12'!$R:$R,0))</f>
        <v>Email</v>
      </c>
      <c r="AG1492" t="s">
        <v>3284</v>
      </c>
      <c r="AH1492" t="s">
        <v>600</v>
      </c>
      <c r="AI1492" t="s">
        <v>616</v>
      </c>
      <c r="AJ1492" s="1">
        <v>45656</v>
      </c>
      <c r="AK1492" t="s">
        <v>50</v>
      </c>
      <c r="AL1492" t="s">
        <v>18</v>
      </c>
      <c r="AM1492">
        <v>135</v>
      </c>
      <c r="AN1492">
        <v>110.7</v>
      </c>
      <c r="AO1492" s="24" t="str">
        <f>INDEX('Step 2-12'!$Z:$Z,MATCH('Step 2-12'!$AH1492,'Step 2-12'!$R:$R,0))</f>
        <v>Social Media</v>
      </c>
      <c r="AP1492" s="24" t="str">
        <f>INDEX('Step 2-12'!$V:$V,MATCH('Step 2-12'!$AH1492,'Step 2-12'!$R:$R,0))</f>
        <v>Asia-Pacific</v>
      </c>
      <c r="AQ1492" s="24" t="str">
        <f>INDEX('Step 2-12'!$W:$W,MATCH('Step 2-12'!$AH1492,'Step 2-12'!$R:$R,0))</f>
        <v>Retail</v>
      </c>
      <c r="AR1492" s="24" t="str">
        <f>INDEX('Step 2-12'!$X:$X,MATCH('Step 2-12'!$AH1492,'Step 2-12'!$R:$R,0))</f>
        <v>SMBs</v>
      </c>
      <c r="AS1492" s="23" t="str">
        <f>INDEX('Step 2-12'!$AA:$AA,MATCH('Step 2-12'!$AH1492,'Step 2-12'!$R:$R,0))</f>
        <v>Basic</v>
      </c>
      <c r="AT1492" s="23" t="str">
        <f>INDEX('Step 2-12'!$AB:$AB,MATCH('Step 2-12'!$AH1492,'Step 2-12'!$R:$R,0))</f>
        <v>Monthly</v>
      </c>
      <c r="AU1492" s="23" t="str">
        <f>INDEX($J$20:$J$1603,MATCH($AH1492,$B$20:$B$1603,0))</f>
        <v/>
      </c>
    </row>
    <row r="1493" spans="1:47" x14ac:dyDescent="0.25">
      <c r="A1493" t="s">
        <v>1674</v>
      </c>
      <c r="B1493" t="s">
        <v>1667</v>
      </c>
      <c r="C1493" t="s">
        <v>50</v>
      </c>
      <c r="D1493" t="s">
        <v>18</v>
      </c>
      <c r="E1493" s="1">
        <v>44886</v>
      </c>
      <c r="F1493" s="1">
        <v>44916</v>
      </c>
      <c r="G1493" t="s">
        <v>19</v>
      </c>
      <c r="H1493">
        <v>135</v>
      </c>
      <c r="I1493" s="23" t="str">
        <f>IF(AND(E1493&lt;=EOMONTH('Step 1'!$C$7,0),F1493&gt;='Step 1'!$C$7),"Yes","No")</f>
        <v>No</v>
      </c>
      <c r="J1493" s="23" t="str">
        <f>IF(I1493="Yes",IF(COUNTIFS($B$21:$B1493,B1493,$I$21:$I1493,"Yes")=1,"Yes",""),"")</f>
        <v/>
      </c>
      <c r="K1493" s="23" t="str">
        <f>IF(J1493="Yes",IF(COUNTIFS($B:$B,B1493,$F:$F,"&gt;="&amp;'Step 1'!$C$8)&gt;0,"Retained","Churned"),"")</f>
        <v/>
      </c>
      <c r="L1493" s="24">
        <f>_xlfn.MINIFS($E:$E,$B:$B,B1493)</f>
        <v>44669</v>
      </c>
      <c r="M1493" s="24" t="str">
        <f>INDEX($C:$C,MATCH($L1493,$E:$E,0))</f>
        <v>Basic</v>
      </c>
      <c r="N1493" s="24" t="str">
        <f>INDEX($D:$D,MATCH($L1493,$E:$E,0))</f>
        <v>Monthly</v>
      </c>
      <c r="O1493" s="23" t="str">
        <f>INDEX('Step 2-12'!$W:$W,MATCH('Step 2-12'!$B1493,'Step 2-12'!$R:$R,0))</f>
        <v>Tech</v>
      </c>
      <c r="P1493" s="23" t="str">
        <f>INDEX('Step 2-12'!$Z:$Z,MATCH('Step 2-12'!$B1493,'Step 2-12'!$R:$R,0))</f>
        <v>Email</v>
      </c>
      <c r="AG1493" t="s">
        <v>3285</v>
      </c>
      <c r="AH1493" t="s">
        <v>1197</v>
      </c>
      <c r="AI1493" t="s">
        <v>1196</v>
      </c>
      <c r="AJ1493" s="1">
        <v>45616</v>
      </c>
      <c r="AK1493" t="s">
        <v>86</v>
      </c>
      <c r="AL1493" t="s">
        <v>51</v>
      </c>
      <c r="AM1493">
        <v>3600</v>
      </c>
      <c r="AN1493">
        <v>3060</v>
      </c>
      <c r="AO1493" s="24" t="str">
        <f>INDEX('Step 2-12'!$Z:$Z,MATCH('Step 2-12'!$AH1493,'Step 2-12'!$R:$R,0))</f>
        <v>Social Media</v>
      </c>
      <c r="AP1493" s="24" t="str">
        <f>INDEX('Step 2-12'!$V:$V,MATCH('Step 2-12'!$AH1493,'Step 2-12'!$R:$R,0))</f>
        <v>North America</v>
      </c>
      <c r="AQ1493" s="24" t="str">
        <f>INDEX('Step 2-12'!$W:$W,MATCH('Step 2-12'!$AH1493,'Step 2-12'!$R:$R,0))</f>
        <v>Retail</v>
      </c>
      <c r="AR1493" s="24" t="str">
        <f>INDEX('Step 2-12'!$X:$X,MATCH('Step 2-12'!$AH1493,'Step 2-12'!$R:$R,0))</f>
        <v>Mid-Market</v>
      </c>
      <c r="AS1493" s="23" t="str">
        <f>INDEX('Step 2-12'!$AA:$AA,MATCH('Step 2-12'!$AH1493,'Step 2-12'!$R:$R,0))</f>
        <v>Pro</v>
      </c>
      <c r="AT1493" s="23" t="str">
        <f>INDEX('Step 2-12'!$AB:$AB,MATCH('Step 2-12'!$AH1493,'Step 2-12'!$R:$R,0))</f>
        <v>Monthly</v>
      </c>
      <c r="AU1493" s="23" t="str">
        <f>INDEX($J$20:$J$1603,MATCH($AH1493,$B$20:$B$1603,0))</f>
        <v/>
      </c>
    </row>
    <row r="1494" spans="1:47" x14ac:dyDescent="0.25">
      <c r="A1494" t="s">
        <v>1675</v>
      </c>
      <c r="B1494" t="s">
        <v>1667</v>
      </c>
      <c r="C1494" t="s">
        <v>50</v>
      </c>
      <c r="D1494" t="s">
        <v>18</v>
      </c>
      <c r="E1494" s="1">
        <v>44917</v>
      </c>
      <c r="F1494" s="1">
        <v>44947</v>
      </c>
      <c r="G1494" t="s">
        <v>19</v>
      </c>
      <c r="H1494">
        <v>135</v>
      </c>
      <c r="I1494" s="23" t="str">
        <f>IF(AND(E1494&lt;=EOMONTH('Step 1'!$C$7,0),F1494&gt;='Step 1'!$C$7),"Yes","No")</f>
        <v>Yes</v>
      </c>
      <c r="J1494" s="23" t="str">
        <f>IF(I1494="Yes",IF(COUNTIFS($B$21:$B1494,B1494,$I$21:$I1494,"Yes")=1,"Yes",""),"")</f>
        <v>Yes</v>
      </c>
      <c r="K1494" s="23" t="str">
        <f>IF(J1494="Yes",IF(COUNTIFS($B:$B,B1494,$F:$F,"&gt;="&amp;'Step 1'!$C$8)&gt;0,"Retained","Churned"),"")</f>
        <v>Churned</v>
      </c>
      <c r="L1494" s="24">
        <f>_xlfn.MINIFS($E:$E,$B:$B,B1494)</f>
        <v>44669</v>
      </c>
      <c r="M1494" s="24" t="str">
        <f>INDEX($C:$C,MATCH($L1494,$E:$E,0))</f>
        <v>Basic</v>
      </c>
      <c r="N1494" s="24" t="str">
        <f>INDEX($D:$D,MATCH($L1494,$E:$E,0))</f>
        <v>Monthly</v>
      </c>
      <c r="O1494" s="23" t="str">
        <f>INDEX('Step 2-12'!$W:$W,MATCH('Step 2-12'!$B1494,'Step 2-12'!$R:$R,0))</f>
        <v>Tech</v>
      </c>
      <c r="P1494" s="23" t="str">
        <f>INDEX('Step 2-12'!$Z:$Z,MATCH('Step 2-12'!$B1494,'Step 2-12'!$R:$R,0))</f>
        <v>Email</v>
      </c>
      <c r="AG1494" t="s">
        <v>3286</v>
      </c>
      <c r="AH1494" t="s">
        <v>1093</v>
      </c>
      <c r="AI1494" t="s">
        <v>1092</v>
      </c>
      <c r="AJ1494" s="1">
        <v>45445</v>
      </c>
      <c r="AK1494" t="s">
        <v>50</v>
      </c>
      <c r="AL1494" t="s">
        <v>51</v>
      </c>
      <c r="AM1494">
        <v>1440</v>
      </c>
      <c r="AN1494">
        <v>1180.8</v>
      </c>
      <c r="AO1494" s="24" t="str">
        <f>INDEX('Step 2-12'!$Z:$Z,MATCH('Step 2-12'!$AH1494,'Step 2-12'!$R:$R,0))</f>
        <v>Paid Search</v>
      </c>
      <c r="AP1494" s="24" t="str">
        <f>INDEX('Step 2-12'!$V:$V,MATCH('Step 2-12'!$AH1494,'Step 2-12'!$R:$R,0))</f>
        <v>North America</v>
      </c>
      <c r="AQ1494" s="24" t="str">
        <f>INDEX('Step 2-12'!$W:$W,MATCH('Step 2-12'!$AH1494,'Step 2-12'!$R:$R,0))</f>
        <v>Tech</v>
      </c>
      <c r="AR1494" s="24" t="str">
        <f>INDEX('Step 2-12'!$X:$X,MATCH('Step 2-12'!$AH1494,'Step 2-12'!$R:$R,0))</f>
        <v>SMBs</v>
      </c>
      <c r="AS1494" s="23" t="str">
        <f>INDEX('Step 2-12'!$AA:$AA,MATCH('Step 2-12'!$AH1494,'Step 2-12'!$R:$R,0))</f>
        <v>Basic</v>
      </c>
      <c r="AT1494" s="23" t="str">
        <f>INDEX('Step 2-12'!$AB:$AB,MATCH('Step 2-12'!$AH1494,'Step 2-12'!$R:$R,0))</f>
        <v>Monthly</v>
      </c>
      <c r="AU1494" s="23" t="str">
        <f>INDEX($J$20:$J$1603,MATCH($AH1494,$B$20:$B$1603,0))</f>
        <v/>
      </c>
    </row>
    <row r="1495" spans="1:47" x14ac:dyDescent="0.25">
      <c r="A1495" t="s">
        <v>1676</v>
      </c>
      <c r="B1495" t="s">
        <v>1667</v>
      </c>
      <c r="C1495" t="s">
        <v>50</v>
      </c>
      <c r="D1495" t="s">
        <v>18</v>
      </c>
      <c r="E1495" s="1">
        <v>44948</v>
      </c>
      <c r="F1495" s="1">
        <v>44978</v>
      </c>
      <c r="G1495" t="s">
        <v>73</v>
      </c>
      <c r="H1495">
        <v>135</v>
      </c>
      <c r="I1495" s="23" t="str">
        <f>IF(AND(E1495&lt;=EOMONTH('Step 1'!$C$7,0),F1495&gt;='Step 1'!$C$7),"Yes","No")</f>
        <v>Yes</v>
      </c>
      <c r="J1495" s="23" t="str">
        <f>IF(I1495="Yes",IF(COUNTIFS($B$21:$B1495,B1495,$I$21:$I1495,"Yes")=1,"Yes",""),"")</f>
        <v/>
      </c>
      <c r="K1495" s="23" t="str">
        <f>IF(J1495="Yes",IF(COUNTIFS($B:$B,B1495,$F:$F,"&gt;="&amp;'Step 1'!$C$8)&gt;0,"Retained","Churned"),"")</f>
        <v/>
      </c>
      <c r="L1495" s="24">
        <f>_xlfn.MINIFS($E:$E,$B:$B,B1495)</f>
        <v>44669</v>
      </c>
      <c r="M1495" s="24" t="str">
        <f>INDEX($C:$C,MATCH($L1495,$E:$E,0))</f>
        <v>Basic</v>
      </c>
      <c r="N1495" s="24" t="str">
        <f>INDEX($D:$D,MATCH($L1495,$E:$E,0))</f>
        <v>Monthly</v>
      </c>
      <c r="O1495" s="23" t="str">
        <f>INDEX('Step 2-12'!$W:$W,MATCH('Step 2-12'!$B1495,'Step 2-12'!$R:$R,0))</f>
        <v>Tech</v>
      </c>
      <c r="P1495" s="23" t="str">
        <f>INDEX('Step 2-12'!$Z:$Z,MATCH('Step 2-12'!$B1495,'Step 2-12'!$R:$R,0))</f>
        <v>Email</v>
      </c>
      <c r="AG1495" t="s">
        <v>3287</v>
      </c>
      <c r="AH1495" t="s">
        <v>1288</v>
      </c>
      <c r="AI1495" t="s">
        <v>1287</v>
      </c>
      <c r="AJ1495" s="1">
        <v>44659</v>
      </c>
      <c r="AK1495" t="s">
        <v>17</v>
      </c>
      <c r="AL1495" t="s">
        <v>18</v>
      </c>
      <c r="AM1495">
        <v>75</v>
      </c>
      <c r="AN1495">
        <v>60</v>
      </c>
      <c r="AO1495" s="24" t="str">
        <f>INDEX('Step 2-12'!$Z:$Z,MATCH('Step 2-12'!$AH1495,'Step 2-12'!$R:$R,0))</f>
        <v>Social Media</v>
      </c>
      <c r="AP1495" s="24" t="str">
        <f>INDEX('Step 2-12'!$V:$V,MATCH('Step 2-12'!$AH1495,'Step 2-12'!$R:$R,0))</f>
        <v>Asia-Pacific</v>
      </c>
      <c r="AQ1495" s="24" t="str">
        <f>INDEX('Step 2-12'!$W:$W,MATCH('Step 2-12'!$AH1495,'Step 2-12'!$R:$R,0))</f>
        <v>Education</v>
      </c>
      <c r="AR1495" s="24" t="str">
        <f>INDEX('Step 2-12'!$X:$X,MATCH('Step 2-12'!$AH1495,'Step 2-12'!$R:$R,0))</f>
        <v>SMBs</v>
      </c>
      <c r="AS1495" s="23" t="str">
        <f>INDEX('Step 2-12'!$AA:$AA,MATCH('Step 2-12'!$AH1495,'Step 2-12'!$R:$R,0))</f>
        <v>Basic</v>
      </c>
      <c r="AT1495" s="23" t="str">
        <f>INDEX('Step 2-12'!$AB:$AB,MATCH('Step 2-12'!$AH1495,'Step 2-12'!$R:$R,0))</f>
        <v>Monthly</v>
      </c>
      <c r="AU1495" s="23" t="str">
        <f>INDEX($J$20:$J$1603,MATCH($AH1495,$B$20:$B$1603,0))</f>
        <v/>
      </c>
    </row>
    <row r="1496" spans="1:47" x14ac:dyDescent="0.25">
      <c r="A1496" t="s">
        <v>1677</v>
      </c>
      <c r="B1496" t="s">
        <v>1667</v>
      </c>
      <c r="C1496" t="s">
        <v>86</v>
      </c>
      <c r="D1496" t="s">
        <v>18</v>
      </c>
      <c r="E1496" s="1">
        <v>44979</v>
      </c>
      <c r="F1496" s="1">
        <v>45009</v>
      </c>
      <c r="G1496" t="s">
        <v>19</v>
      </c>
      <c r="H1496">
        <v>315</v>
      </c>
      <c r="I1496" s="23" t="str">
        <f>IF(AND(E1496&lt;=EOMONTH('Step 1'!$C$7,0),F1496&gt;='Step 1'!$C$7),"Yes","No")</f>
        <v>No</v>
      </c>
      <c r="J1496" s="23" t="str">
        <f>IF(I1496="Yes",IF(COUNTIFS($B$21:$B1496,B1496,$I$21:$I1496,"Yes")=1,"Yes",""),"")</f>
        <v/>
      </c>
      <c r="K1496" s="23" t="str">
        <f>IF(J1496="Yes",IF(COUNTIFS($B:$B,B1496,$F:$F,"&gt;="&amp;'Step 1'!$C$8)&gt;0,"Retained","Churned"),"")</f>
        <v/>
      </c>
      <c r="L1496" s="24">
        <f>_xlfn.MINIFS($E:$E,$B:$B,B1496)</f>
        <v>44669</v>
      </c>
      <c r="M1496" s="24" t="str">
        <f>INDEX($C:$C,MATCH($L1496,$E:$E,0))</f>
        <v>Basic</v>
      </c>
      <c r="N1496" s="24" t="str">
        <f>INDEX($D:$D,MATCH($L1496,$E:$E,0))</f>
        <v>Monthly</v>
      </c>
      <c r="O1496" s="23" t="str">
        <f>INDEX('Step 2-12'!$W:$W,MATCH('Step 2-12'!$B1496,'Step 2-12'!$R:$R,0))</f>
        <v>Tech</v>
      </c>
      <c r="P1496" s="23" t="str">
        <f>INDEX('Step 2-12'!$Z:$Z,MATCH('Step 2-12'!$B1496,'Step 2-12'!$R:$R,0))</f>
        <v>Email</v>
      </c>
      <c r="AG1496" t="s">
        <v>3288</v>
      </c>
      <c r="AH1496" t="s">
        <v>1288</v>
      </c>
      <c r="AI1496" t="s">
        <v>1287</v>
      </c>
      <c r="AJ1496" s="1">
        <v>44689</v>
      </c>
      <c r="AK1496" t="s">
        <v>17</v>
      </c>
      <c r="AL1496" t="s">
        <v>18</v>
      </c>
      <c r="AM1496">
        <v>75</v>
      </c>
      <c r="AN1496">
        <v>60</v>
      </c>
      <c r="AO1496" s="24" t="str">
        <f>INDEX('Step 2-12'!$Z:$Z,MATCH('Step 2-12'!$AH1496,'Step 2-12'!$R:$R,0))</f>
        <v>Social Media</v>
      </c>
      <c r="AP1496" s="24" t="str">
        <f>INDEX('Step 2-12'!$V:$V,MATCH('Step 2-12'!$AH1496,'Step 2-12'!$R:$R,0))</f>
        <v>Asia-Pacific</v>
      </c>
      <c r="AQ1496" s="24" t="str">
        <f>INDEX('Step 2-12'!$W:$W,MATCH('Step 2-12'!$AH1496,'Step 2-12'!$R:$R,0))</f>
        <v>Education</v>
      </c>
      <c r="AR1496" s="24" t="str">
        <f>INDEX('Step 2-12'!$X:$X,MATCH('Step 2-12'!$AH1496,'Step 2-12'!$R:$R,0))</f>
        <v>SMBs</v>
      </c>
      <c r="AS1496" s="23" t="str">
        <f>INDEX('Step 2-12'!$AA:$AA,MATCH('Step 2-12'!$AH1496,'Step 2-12'!$R:$R,0))</f>
        <v>Basic</v>
      </c>
      <c r="AT1496" s="23" t="str">
        <f>INDEX('Step 2-12'!$AB:$AB,MATCH('Step 2-12'!$AH1496,'Step 2-12'!$R:$R,0))</f>
        <v>Monthly</v>
      </c>
      <c r="AU1496" s="23" t="str">
        <f>INDEX($J$20:$J$1603,MATCH($AH1496,$B$20:$B$1603,0))</f>
        <v/>
      </c>
    </row>
    <row r="1497" spans="1:47" x14ac:dyDescent="0.25">
      <c r="A1497" t="s">
        <v>1678</v>
      </c>
      <c r="B1497" t="s">
        <v>1667</v>
      </c>
      <c r="C1497" t="s">
        <v>86</v>
      </c>
      <c r="D1497" t="s">
        <v>18</v>
      </c>
      <c r="E1497" s="1">
        <v>45010</v>
      </c>
      <c r="F1497" s="1">
        <v>45040</v>
      </c>
      <c r="G1497" t="s">
        <v>19</v>
      </c>
      <c r="H1497">
        <v>315</v>
      </c>
      <c r="I1497" s="23" t="str">
        <f>IF(AND(E1497&lt;=EOMONTH('Step 1'!$C$7,0),F1497&gt;='Step 1'!$C$7),"Yes","No")</f>
        <v>No</v>
      </c>
      <c r="J1497" s="23" t="str">
        <f>IF(I1497="Yes",IF(COUNTIFS($B$21:$B1497,B1497,$I$21:$I1497,"Yes")=1,"Yes",""),"")</f>
        <v/>
      </c>
      <c r="K1497" s="23" t="str">
        <f>IF(J1497="Yes",IF(COUNTIFS($B:$B,B1497,$F:$F,"&gt;="&amp;'Step 1'!$C$8)&gt;0,"Retained","Churned"),"")</f>
        <v/>
      </c>
      <c r="L1497" s="24">
        <f>_xlfn.MINIFS($E:$E,$B:$B,B1497)</f>
        <v>44669</v>
      </c>
      <c r="M1497" s="24" t="str">
        <f>INDEX($C:$C,MATCH($L1497,$E:$E,0))</f>
        <v>Basic</v>
      </c>
      <c r="N1497" s="24" t="str">
        <f>INDEX($D:$D,MATCH($L1497,$E:$E,0))</f>
        <v>Monthly</v>
      </c>
      <c r="O1497" s="23" t="str">
        <f>INDEX('Step 2-12'!$W:$W,MATCH('Step 2-12'!$B1497,'Step 2-12'!$R:$R,0))</f>
        <v>Tech</v>
      </c>
      <c r="P1497" s="23" t="str">
        <f>INDEX('Step 2-12'!$Z:$Z,MATCH('Step 2-12'!$B1497,'Step 2-12'!$R:$R,0))</f>
        <v>Email</v>
      </c>
      <c r="AG1497" t="s">
        <v>3289</v>
      </c>
      <c r="AH1497" t="s">
        <v>1288</v>
      </c>
      <c r="AI1497" t="s">
        <v>1289</v>
      </c>
      <c r="AJ1497" s="1">
        <v>44690</v>
      </c>
      <c r="AK1497" t="s">
        <v>17</v>
      </c>
      <c r="AL1497" t="s">
        <v>18</v>
      </c>
      <c r="AM1497">
        <v>75</v>
      </c>
      <c r="AN1497">
        <v>60</v>
      </c>
      <c r="AO1497" s="24" t="str">
        <f>INDEX('Step 2-12'!$Z:$Z,MATCH('Step 2-12'!$AH1497,'Step 2-12'!$R:$R,0))</f>
        <v>Social Media</v>
      </c>
      <c r="AP1497" s="24" t="str">
        <f>INDEX('Step 2-12'!$V:$V,MATCH('Step 2-12'!$AH1497,'Step 2-12'!$R:$R,0))</f>
        <v>Asia-Pacific</v>
      </c>
      <c r="AQ1497" s="24" t="str">
        <f>INDEX('Step 2-12'!$W:$W,MATCH('Step 2-12'!$AH1497,'Step 2-12'!$R:$R,0))</f>
        <v>Education</v>
      </c>
      <c r="AR1497" s="24" t="str">
        <f>INDEX('Step 2-12'!$X:$X,MATCH('Step 2-12'!$AH1497,'Step 2-12'!$R:$R,0))</f>
        <v>SMBs</v>
      </c>
      <c r="AS1497" s="23" t="str">
        <f>INDEX('Step 2-12'!$AA:$AA,MATCH('Step 2-12'!$AH1497,'Step 2-12'!$R:$R,0))</f>
        <v>Basic</v>
      </c>
      <c r="AT1497" s="23" t="str">
        <f>INDEX('Step 2-12'!$AB:$AB,MATCH('Step 2-12'!$AH1497,'Step 2-12'!$R:$R,0))</f>
        <v>Monthly</v>
      </c>
      <c r="AU1497" s="23" t="str">
        <f>INDEX($J$20:$J$1603,MATCH($AH1497,$B$20:$B$1603,0))</f>
        <v/>
      </c>
    </row>
    <row r="1498" spans="1:47" x14ac:dyDescent="0.25">
      <c r="A1498" t="s">
        <v>1679</v>
      </c>
      <c r="B1498" t="s">
        <v>1667</v>
      </c>
      <c r="C1498" t="s">
        <v>86</v>
      </c>
      <c r="D1498" t="s">
        <v>18</v>
      </c>
      <c r="E1498" s="1">
        <v>45041</v>
      </c>
      <c r="F1498" s="1">
        <v>45071</v>
      </c>
      <c r="G1498" t="s">
        <v>55</v>
      </c>
      <c r="H1498">
        <v>315</v>
      </c>
      <c r="I1498" s="23" t="str">
        <f>IF(AND(E1498&lt;=EOMONTH('Step 1'!$C$7,0),F1498&gt;='Step 1'!$C$7),"Yes","No")</f>
        <v>No</v>
      </c>
      <c r="J1498" s="23" t="str">
        <f>IF(I1498="Yes",IF(COUNTIFS($B$21:$B1498,B1498,$I$21:$I1498,"Yes")=1,"Yes",""),"")</f>
        <v/>
      </c>
      <c r="K1498" s="23" t="str">
        <f>IF(J1498="Yes",IF(COUNTIFS($B:$B,B1498,$F:$F,"&gt;="&amp;'Step 1'!$C$8)&gt;0,"Retained","Churned"),"")</f>
        <v/>
      </c>
      <c r="L1498" s="24">
        <f>_xlfn.MINIFS($E:$E,$B:$B,B1498)</f>
        <v>44669</v>
      </c>
      <c r="M1498" s="24" t="str">
        <f>INDEX($C:$C,MATCH($L1498,$E:$E,0))</f>
        <v>Basic</v>
      </c>
      <c r="N1498" s="24" t="str">
        <f>INDEX($D:$D,MATCH($L1498,$E:$E,0))</f>
        <v>Monthly</v>
      </c>
      <c r="O1498" s="23" t="str">
        <f>INDEX('Step 2-12'!$W:$W,MATCH('Step 2-12'!$B1498,'Step 2-12'!$R:$R,0))</f>
        <v>Tech</v>
      </c>
      <c r="P1498" s="23" t="str">
        <f>INDEX('Step 2-12'!$Z:$Z,MATCH('Step 2-12'!$B1498,'Step 2-12'!$R:$R,0))</f>
        <v>Email</v>
      </c>
      <c r="AG1498" t="s">
        <v>3290</v>
      </c>
      <c r="AH1498" t="s">
        <v>1288</v>
      </c>
      <c r="AI1498" t="s">
        <v>1290</v>
      </c>
      <c r="AJ1498" s="1">
        <v>44721</v>
      </c>
      <c r="AK1498" t="s">
        <v>17</v>
      </c>
      <c r="AL1498" t="s">
        <v>18</v>
      </c>
      <c r="AM1498">
        <v>75</v>
      </c>
      <c r="AN1498">
        <v>60</v>
      </c>
      <c r="AO1498" s="24" t="str">
        <f>INDEX('Step 2-12'!$Z:$Z,MATCH('Step 2-12'!$AH1498,'Step 2-12'!$R:$R,0))</f>
        <v>Social Media</v>
      </c>
      <c r="AP1498" s="24" t="str">
        <f>INDEX('Step 2-12'!$V:$V,MATCH('Step 2-12'!$AH1498,'Step 2-12'!$R:$R,0))</f>
        <v>Asia-Pacific</v>
      </c>
      <c r="AQ1498" s="24" t="str">
        <f>INDEX('Step 2-12'!$W:$W,MATCH('Step 2-12'!$AH1498,'Step 2-12'!$R:$R,0))</f>
        <v>Education</v>
      </c>
      <c r="AR1498" s="24" t="str">
        <f>INDEX('Step 2-12'!$X:$X,MATCH('Step 2-12'!$AH1498,'Step 2-12'!$R:$R,0))</f>
        <v>SMBs</v>
      </c>
      <c r="AS1498" s="23" t="str">
        <f>INDEX('Step 2-12'!$AA:$AA,MATCH('Step 2-12'!$AH1498,'Step 2-12'!$R:$R,0))</f>
        <v>Basic</v>
      </c>
      <c r="AT1498" s="23" t="str">
        <f>INDEX('Step 2-12'!$AB:$AB,MATCH('Step 2-12'!$AH1498,'Step 2-12'!$R:$R,0))</f>
        <v>Monthly</v>
      </c>
      <c r="AU1498" s="23" t="str">
        <f>INDEX($J$20:$J$1603,MATCH($AH1498,$B$20:$B$1603,0))</f>
        <v/>
      </c>
    </row>
    <row r="1499" spans="1:47" x14ac:dyDescent="0.25">
      <c r="A1499" t="s">
        <v>1680</v>
      </c>
      <c r="B1499" t="s">
        <v>1667</v>
      </c>
      <c r="C1499" t="s">
        <v>50</v>
      </c>
      <c r="D1499" t="s">
        <v>18</v>
      </c>
      <c r="E1499" s="1">
        <v>45072</v>
      </c>
      <c r="F1499" s="1">
        <v>45102</v>
      </c>
      <c r="G1499" t="s">
        <v>19</v>
      </c>
      <c r="H1499">
        <v>135</v>
      </c>
      <c r="I1499" s="23" t="str">
        <f>IF(AND(E1499&lt;=EOMONTH('Step 1'!$C$7,0),F1499&gt;='Step 1'!$C$7),"Yes","No")</f>
        <v>No</v>
      </c>
      <c r="J1499" s="23" t="str">
        <f>IF(I1499="Yes",IF(COUNTIFS($B$21:$B1499,B1499,$I$21:$I1499,"Yes")=1,"Yes",""),"")</f>
        <v/>
      </c>
      <c r="K1499" s="23" t="str">
        <f>IF(J1499="Yes",IF(COUNTIFS($B:$B,B1499,$F:$F,"&gt;="&amp;'Step 1'!$C$8)&gt;0,"Retained","Churned"),"")</f>
        <v/>
      </c>
      <c r="L1499" s="24">
        <f>_xlfn.MINIFS($E:$E,$B:$B,B1499)</f>
        <v>44669</v>
      </c>
      <c r="M1499" s="24" t="str">
        <f>INDEX($C:$C,MATCH($L1499,$E:$E,0))</f>
        <v>Basic</v>
      </c>
      <c r="N1499" s="24" t="str">
        <f>INDEX($D:$D,MATCH($L1499,$E:$E,0))</f>
        <v>Monthly</v>
      </c>
      <c r="O1499" s="23" t="str">
        <f>INDEX('Step 2-12'!$W:$W,MATCH('Step 2-12'!$B1499,'Step 2-12'!$R:$R,0))</f>
        <v>Tech</v>
      </c>
      <c r="P1499" s="23" t="str">
        <f>INDEX('Step 2-12'!$Z:$Z,MATCH('Step 2-12'!$B1499,'Step 2-12'!$R:$R,0))</f>
        <v>Email</v>
      </c>
      <c r="AG1499" t="s">
        <v>3291</v>
      </c>
      <c r="AH1499" t="s">
        <v>1288</v>
      </c>
      <c r="AI1499" t="s">
        <v>1290</v>
      </c>
      <c r="AJ1499" s="1">
        <v>44751</v>
      </c>
      <c r="AK1499" t="s">
        <v>17</v>
      </c>
      <c r="AL1499" t="s">
        <v>18</v>
      </c>
      <c r="AM1499">
        <v>75</v>
      </c>
      <c r="AN1499">
        <v>60</v>
      </c>
      <c r="AO1499" s="24" t="str">
        <f>INDEX('Step 2-12'!$Z:$Z,MATCH('Step 2-12'!$AH1499,'Step 2-12'!$R:$R,0))</f>
        <v>Social Media</v>
      </c>
      <c r="AP1499" s="24" t="str">
        <f>INDEX('Step 2-12'!$V:$V,MATCH('Step 2-12'!$AH1499,'Step 2-12'!$R:$R,0))</f>
        <v>Asia-Pacific</v>
      </c>
      <c r="AQ1499" s="24" t="str">
        <f>INDEX('Step 2-12'!$W:$W,MATCH('Step 2-12'!$AH1499,'Step 2-12'!$R:$R,0))</f>
        <v>Education</v>
      </c>
      <c r="AR1499" s="24" t="str">
        <f>INDEX('Step 2-12'!$X:$X,MATCH('Step 2-12'!$AH1499,'Step 2-12'!$R:$R,0))</f>
        <v>SMBs</v>
      </c>
      <c r="AS1499" s="23" t="str">
        <f>INDEX('Step 2-12'!$AA:$AA,MATCH('Step 2-12'!$AH1499,'Step 2-12'!$R:$R,0))</f>
        <v>Basic</v>
      </c>
      <c r="AT1499" s="23" t="str">
        <f>INDEX('Step 2-12'!$AB:$AB,MATCH('Step 2-12'!$AH1499,'Step 2-12'!$R:$R,0))</f>
        <v>Monthly</v>
      </c>
      <c r="AU1499" s="23" t="str">
        <f>INDEX($J$20:$J$1603,MATCH($AH1499,$B$20:$B$1603,0))</f>
        <v/>
      </c>
    </row>
    <row r="1500" spans="1:47" x14ac:dyDescent="0.25">
      <c r="A1500" t="s">
        <v>1681</v>
      </c>
      <c r="B1500" t="s">
        <v>1667</v>
      </c>
      <c r="C1500" t="s">
        <v>50</v>
      </c>
      <c r="D1500" t="s">
        <v>18</v>
      </c>
      <c r="E1500" s="1">
        <v>45103</v>
      </c>
      <c r="F1500" s="1">
        <v>45133</v>
      </c>
      <c r="G1500" t="s">
        <v>19</v>
      </c>
      <c r="H1500">
        <v>135</v>
      </c>
      <c r="I1500" s="23" t="str">
        <f>IF(AND(E1500&lt;=EOMONTH('Step 1'!$C$7,0),F1500&gt;='Step 1'!$C$7),"Yes","No")</f>
        <v>No</v>
      </c>
      <c r="J1500" s="23" t="str">
        <f>IF(I1500="Yes",IF(COUNTIFS($B$21:$B1500,B1500,$I$21:$I1500,"Yes")=1,"Yes",""),"")</f>
        <v/>
      </c>
      <c r="K1500" s="23" t="str">
        <f>IF(J1500="Yes",IF(COUNTIFS($B:$B,B1500,$F:$F,"&gt;="&amp;'Step 1'!$C$8)&gt;0,"Retained","Churned"),"")</f>
        <v/>
      </c>
      <c r="L1500" s="24">
        <f>_xlfn.MINIFS($E:$E,$B:$B,B1500)</f>
        <v>44669</v>
      </c>
      <c r="M1500" s="24" t="str">
        <f>INDEX($C:$C,MATCH($L1500,$E:$E,0))</f>
        <v>Basic</v>
      </c>
      <c r="N1500" s="24" t="str">
        <f>INDEX($D:$D,MATCH($L1500,$E:$E,0))</f>
        <v>Monthly</v>
      </c>
      <c r="O1500" s="23" t="str">
        <f>INDEX('Step 2-12'!$W:$W,MATCH('Step 2-12'!$B1500,'Step 2-12'!$R:$R,0))</f>
        <v>Tech</v>
      </c>
      <c r="P1500" s="23" t="str">
        <f>INDEX('Step 2-12'!$Z:$Z,MATCH('Step 2-12'!$B1500,'Step 2-12'!$R:$R,0))</f>
        <v>Email</v>
      </c>
      <c r="AG1500" t="s">
        <v>3292</v>
      </c>
      <c r="AH1500" t="s">
        <v>1288</v>
      </c>
      <c r="AI1500" t="s">
        <v>1291</v>
      </c>
      <c r="AJ1500" s="1">
        <v>44752</v>
      </c>
      <c r="AK1500" t="s">
        <v>17</v>
      </c>
      <c r="AL1500" t="s">
        <v>18</v>
      </c>
      <c r="AM1500">
        <v>75</v>
      </c>
      <c r="AN1500">
        <v>60</v>
      </c>
      <c r="AO1500" s="24" t="str">
        <f>INDEX('Step 2-12'!$Z:$Z,MATCH('Step 2-12'!$AH1500,'Step 2-12'!$R:$R,0))</f>
        <v>Social Media</v>
      </c>
      <c r="AP1500" s="24" t="str">
        <f>INDEX('Step 2-12'!$V:$V,MATCH('Step 2-12'!$AH1500,'Step 2-12'!$R:$R,0))</f>
        <v>Asia-Pacific</v>
      </c>
      <c r="AQ1500" s="24" t="str">
        <f>INDEX('Step 2-12'!$W:$W,MATCH('Step 2-12'!$AH1500,'Step 2-12'!$R:$R,0))</f>
        <v>Education</v>
      </c>
      <c r="AR1500" s="24" t="str">
        <f>INDEX('Step 2-12'!$X:$X,MATCH('Step 2-12'!$AH1500,'Step 2-12'!$R:$R,0))</f>
        <v>SMBs</v>
      </c>
      <c r="AS1500" s="23" t="str">
        <f>INDEX('Step 2-12'!$AA:$AA,MATCH('Step 2-12'!$AH1500,'Step 2-12'!$R:$R,0))</f>
        <v>Basic</v>
      </c>
      <c r="AT1500" s="23" t="str">
        <f>INDEX('Step 2-12'!$AB:$AB,MATCH('Step 2-12'!$AH1500,'Step 2-12'!$R:$R,0))</f>
        <v>Monthly</v>
      </c>
      <c r="AU1500" s="23" t="str">
        <f>INDEX($J$20:$J$1603,MATCH($AH1500,$B$20:$B$1603,0))</f>
        <v/>
      </c>
    </row>
    <row r="1501" spans="1:47" x14ac:dyDescent="0.25">
      <c r="A1501" t="s">
        <v>1682</v>
      </c>
      <c r="B1501" t="s">
        <v>1667</v>
      </c>
      <c r="C1501" t="s">
        <v>50</v>
      </c>
      <c r="D1501" t="s">
        <v>18</v>
      </c>
      <c r="E1501" s="1">
        <v>45134</v>
      </c>
      <c r="F1501" s="1">
        <v>45152</v>
      </c>
      <c r="G1501" t="s">
        <v>47</v>
      </c>
      <c r="H1501">
        <v>135</v>
      </c>
      <c r="I1501" s="23" t="str">
        <f>IF(AND(E1501&lt;=EOMONTH('Step 1'!$C$7,0),F1501&gt;='Step 1'!$C$7),"Yes","No")</f>
        <v>No</v>
      </c>
      <c r="J1501" s="23" t="str">
        <f>IF(I1501="Yes",IF(COUNTIFS($B$21:$B1501,B1501,$I$21:$I1501,"Yes")=1,"Yes",""),"")</f>
        <v/>
      </c>
      <c r="K1501" s="23" t="str">
        <f>IF(J1501="Yes",IF(COUNTIFS($B:$B,B1501,$F:$F,"&gt;="&amp;'Step 1'!$C$8)&gt;0,"Retained","Churned"),"")</f>
        <v/>
      </c>
      <c r="L1501" s="24">
        <f>_xlfn.MINIFS($E:$E,$B:$B,B1501)</f>
        <v>44669</v>
      </c>
      <c r="M1501" s="24" t="str">
        <f>INDEX($C:$C,MATCH($L1501,$E:$E,0))</f>
        <v>Basic</v>
      </c>
      <c r="N1501" s="24" t="str">
        <f>INDEX($D:$D,MATCH($L1501,$E:$E,0))</f>
        <v>Monthly</v>
      </c>
      <c r="O1501" s="23" t="str">
        <f>INDEX('Step 2-12'!$W:$W,MATCH('Step 2-12'!$B1501,'Step 2-12'!$R:$R,0))</f>
        <v>Tech</v>
      </c>
      <c r="P1501" s="23" t="str">
        <f>INDEX('Step 2-12'!$Z:$Z,MATCH('Step 2-12'!$B1501,'Step 2-12'!$R:$R,0))</f>
        <v>Email</v>
      </c>
      <c r="AG1501" t="s">
        <v>3293</v>
      </c>
      <c r="AH1501" t="s">
        <v>1288</v>
      </c>
      <c r="AI1501" t="s">
        <v>1292</v>
      </c>
      <c r="AJ1501" s="1">
        <v>44783</v>
      </c>
      <c r="AK1501" t="s">
        <v>17</v>
      </c>
      <c r="AL1501" t="s">
        <v>18</v>
      </c>
      <c r="AM1501">
        <v>75</v>
      </c>
      <c r="AN1501">
        <v>60</v>
      </c>
      <c r="AO1501" s="24" t="str">
        <f>INDEX('Step 2-12'!$Z:$Z,MATCH('Step 2-12'!$AH1501,'Step 2-12'!$R:$R,0))</f>
        <v>Social Media</v>
      </c>
      <c r="AP1501" s="24" t="str">
        <f>INDEX('Step 2-12'!$V:$V,MATCH('Step 2-12'!$AH1501,'Step 2-12'!$R:$R,0))</f>
        <v>Asia-Pacific</v>
      </c>
      <c r="AQ1501" s="24" t="str">
        <f>INDEX('Step 2-12'!$W:$W,MATCH('Step 2-12'!$AH1501,'Step 2-12'!$R:$R,0))</f>
        <v>Education</v>
      </c>
      <c r="AR1501" s="24" t="str">
        <f>INDEX('Step 2-12'!$X:$X,MATCH('Step 2-12'!$AH1501,'Step 2-12'!$R:$R,0))</f>
        <v>SMBs</v>
      </c>
      <c r="AS1501" s="23" t="str">
        <f>INDEX('Step 2-12'!$AA:$AA,MATCH('Step 2-12'!$AH1501,'Step 2-12'!$R:$R,0))</f>
        <v>Basic</v>
      </c>
      <c r="AT1501" s="23" t="str">
        <f>INDEX('Step 2-12'!$AB:$AB,MATCH('Step 2-12'!$AH1501,'Step 2-12'!$R:$R,0))</f>
        <v>Monthly</v>
      </c>
      <c r="AU1501" s="23" t="str">
        <f>INDEX($J$20:$J$1603,MATCH($AH1501,$B$20:$B$1603,0))</f>
        <v/>
      </c>
    </row>
    <row r="1502" spans="1:47" x14ac:dyDescent="0.25">
      <c r="A1502" t="s">
        <v>1683</v>
      </c>
      <c r="B1502" t="s">
        <v>1684</v>
      </c>
      <c r="C1502" t="s">
        <v>17</v>
      </c>
      <c r="D1502" t="s">
        <v>18</v>
      </c>
      <c r="E1502" s="1">
        <v>45322</v>
      </c>
      <c r="F1502" s="1">
        <v>45352</v>
      </c>
      <c r="G1502" t="s">
        <v>19</v>
      </c>
      <c r="H1502">
        <v>75</v>
      </c>
      <c r="I1502" s="23" t="str">
        <f>IF(AND(E1502&lt;=EOMONTH('Step 1'!$C$7,0),F1502&gt;='Step 1'!$C$7),"Yes","No")</f>
        <v>No</v>
      </c>
      <c r="J1502" s="23" t="str">
        <f>IF(I1502="Yes",IF(COUNTIFS($B$21:$B1502,B1502,$I$21:$I1502,"Yes")=1,"Yes",""),"")</f>
        <v/>
      </c>
      <c r="K1502" s="23" t="str">
        <f>IF(J1502="Yes",IF(COUNTIFS($B:$B,B1502,$F:$F,"&gt;="&amp;'Step 1'!$C$8)&gt;0,"Retained","Churned"),"")</f>
        <v/>
      </c>
      <c r="L1502" s="24">
        <f>_xlfn.MINIFS($E:$E,$B:$B,B1502)</f>
        <v>45322</v>
      </c>
      <c r="M1502" s="24" t="str">
        <f>INDEX($C:$C,MATCH($L1502,$E:$E,0))</f>
        <v>Basic</v>
      </c>
      <c r="N1502" s="24" t="str">
        <f>INDEX($D:$D,MATCH($L1502,$E:$E,0))</f>
        <v>Monthly</v>
      </c>
      <c r="O1502" s="23" t="str">
        <f>INDEX('Step 2-12'!$W:$W,MATCH('Step 2-12'!$B1502,'Step 2-12'!$R:$R,0))</f>
        <v>Other</v>
      </c>
      <c r="P1502" s="23" t="str">
        <f>INDEX('Step 2-12'!$Z:$Z,MATCH('Step 2-12'!$B1502,'Step 2-12'!$R:$R,0))</f>
        <v>Affiliate</v>
      </c>
      <c r="AG1502" t="s">
        <v>3294</v>
      </c>
      <c r="AH1502" t="s">
        <v>1288</v>
      </c>
      <c r="AI1502" t="s">
        <v>1293</v>
      </c>
      <c r="AJ1502" s="1">
        <v>44814</v>
      </c>
      <c r="AK1502" t="s">
        <v>17</v>
      </c>
      <c r="AL1502" t="s">
        <v>18</v>
      </c>
      <c r="AM1502">
        <v>75</v>
      </c>
      <c r="AN1502">
        <v>60</v>
      </c>
      <c r="AO1502" s="24" t="str">
        <f>INDEX('Step 2-12'!$Z:$Z,MATCH('Step 2-12'!$AH1502,'Step 2-12'!$R:$R,0))</f>
        <v>Social Media</v>
      </c>
      <c r="AP1502" s="24" t="str">
        <f>INDEX('Step 2-12'!$V:$V,MATCH('Step 2-12'!$AH1502,'Step 2-12'!$R:$R,0))</f>
        <v>Asia-Pacific</v>
      </c>
      <c r="AQ1502" s="24" t="str">
        <f>INDEX('Step 2-12'!$W:$W,MATCH('Step 2-12'!$AH1502,'Step 2-12'!$R:$R,0))</f>
        <v>Education</v>
      </c>
      <c r="AR1502" s="24" t="str">
        <f>INDEX('Step 2-12'!$X:$X,MATCH('Step 2-12'!$AH1502,'Step 2-12'!$R:$R,0))</f>
        <v>SMBs</v>
      </c>
      <c r="AS1502" s="23" t="str">
        <f>INDEX('Step 2-12'!$AA:$AA,MATCH('Step 2-12'!$AH1502,'Step 2-12'!$R:$R,0))</f>
        <v>Basic</v>
      </c>
      <c r="AT1502" s="23" t="str">
        <f>INDEX('Step 2-12'!$AB:$AB,MATCH('Step 2-12'!$AH1502,'Step 2-12'!$R:$R,0))</f>
        <v>Monthly</v>
      </c>
      <c r="AU1502" s="23" t="str">
        <f>INDEX($J$20:$J$1603,MATCH($AH1502,$B$20:$B$1603,0))</f>
        <v/>
      </c>
    </row>
    <row r="1503" spans="1:47" x14ac:dyDescent="0.25">
      <c r="A1503" t="s">
        <v>1685</v>
      </c>
      <c r="B1503" t="s">
        <v>1684</v>
      </c>
      <c r="C1503" t="s">
        <v>17</v>
      </c>
      <c r="D1503" t="s">
        <v>18</v>
      </c>
      <c r="E1503" s="1">
        <v>45353</v>
      </c>
      <c r="F1503" s="1">
        <v>45383</v>
      </c>
      <c r="G1503" t="s">
        <v>19</v>
      </c>
      <c r="H1503">
        <v>75</v>
      </c>
      <c r="I1503" s="23" t="str">
        <f>IF(AND(E1503&lt;=EOMONTH('Step 1'!$C$7,0),F1503&gt;='Step 1'!$C$7),"Yes","No")</f>
        <v>No</v>
      </c>
      <c r="J1503" s="23" t="str">
        <f>IF(I1503="Yes",IF(COUNTIFS($B$21:$B1503,B1503,$I$21:$I1503,"Yes")=1,"Yes",""),"")</f>
        <v/>
      </c>
      <c r="K1503" s="23" t="str">
        <f>IF(J1503="Yes",IF(COUNTIFS($B:$B,B1503,$F:$F,"&gt;="&amp;'Step 1'!$C$8)&gt;0,"Retained","Churned"),"")</f>
        <v/>
      </c>
      <c r="L1503" s="24">
        <f>_xlfn.MINIFS($E:$E,$B:$B,B1503)</f>
        <v>45322</v>
      </c>
      <c r="M1503" s="24" t="str">
        <f>INDEX($C:$C,MATCH($L1503,$E:$E,0))</f>
        <v>Basic</v>
      </c>
      <c r="N1503" s="24" t="str">
        <f>INDEX($D:$D,MATCH($L1503,$E:$E,0))</f>
        <v>Monthly</v>
      </c>
      <c r="O1503" s="23" t="str">
        <f>INDEX('Step 2-12'!$W:$W,MATCH('Step 2-12'!$B1503,'Step 2-12'!$R:$R,0))</f>
        <v>Other</v>
      </c>
      <c r="P1503" s="23" t="str">
        <f>INDEX('Step 2-12'!$Z:$Z,MATCH('Step 2-12'!$B1503,'Step 2-12'!$R:$R,0))</f>
        <v>Affiliate</v>
      </c>
      <c r="AG1503" t="s">
        <v>3295</v>
      </c>
      <c r="AH1503" t="s">
        <v>1288</v>
      </c>
      <c r="AI1503" t="s">
        <v>1293</v>
      </c>
      <c r="AJ1503" s="1">
        <v>44844</v>
      </c>
      <c r="AK1503" t="s">
        <v>17</v>
      </c>
      <c r="AL1503" t="s">
        <v>18</v>
      </c>
      <c r="AM1503">
        <v>75</v>
      </c>
      <c r="AN1503">
        <v>60</v>
      </c>
      <c r="AO1503" s="24" t="str">
        <f>INDEX('Step 2-12'!$Z:$Z,MATCH('Step 2-12'!$AH1503,'Step 2-12'!$R:$R,0))</f>
        <v>Social Media</v>
      </c>
      <c r="AP1503" s="24" t="str">
        <f>INDEX('Step 2-12'!$V:$V,MATCH('Step 2-12'!$AH1503,'Step 2-12'!$R:$R,0))</f>
        <v>Asia-Pacific</v>
      </c>
      <c r="AQ1503" s="24" t="str">
        <f>INDEX('Step 2-12'!$W:$W,MATCH('Step 2-12'!$AH1503,'Step 2-12'!$R:$R,0))</f>
        <v>Education</v>
      </c>
      <c r="AR1503" s="24" t="str">
        <f>INDEX('Step 2-12'!$X:$X,MATCH('Step 2-12'!$AH1503,'Step 2-12'!$R:$R,0))</f>
        <v>SMBs</v>
      </c>
      <c r="AS1503" s="23" t="str">
        <f>INDEX('Step 2-12'!$AA:$AA,MATCH('Step 2-12'!$AH1503,'Step 2-12'!$R:$R,0))</f>
        <v>Basic</v>
      </c>
      <c r="AT1503" s="23" t="str">
        <f>INDEX('Step 2-12'!$AB:$AB,MATCH('Step 2-12'!$AH1503,'Step 2-12'!$R:$R,0))</f>
        <v>Monthly</v>
      </c>
      <c r="AU1503" s="23" t="str">
        <f>INDEX($J$20:$J$1603,MATCH($AH1503,$B$20:$B$1603,0))</f>
        <v/>
      </c>
    </row>
    <row r="1504" spans="1:47" x14ac:dyDescent="0.25">
      <c r="A1504" t="s">
        <v>1686</v>
      </c>
      <c r="B1504" t="s">
        <v>1684</v>
      </c>
      <c r="C1504" t="s">
        <v>17</v>
      </c>
      <c r="D1504" t="s">
        <v>18</v>
      </c>
      <c r="E1504" s="1">
        <v>45384</v>
      </c>
      <c r="F1504" s="1">
        <v>45414</v>
      </c>
      <c r="G1504" t="s">
        <v>19</v>
      </c>
      <c r="H1504">
        <v>75</v>
      </c>
      <c r="I1504" s="23" t="str">
        <f>IF(AND(E1504&lt;=EOMONTH('Step 1'!$C$7,0),F1504&gt;='Step 1'!$C$7),"Yes","No")</f>
        <v>No</v>
      </c>
      <c r="J1504" s="23" t="str">
        <f>IF(I1504="Yes",IF(COUNTIFS($B$21:$B1504,B1504,$I$21:$I1504,"Yes")=1,"Yes",""),"")</f>
        <v/>
      </c>
      <c r="K1504" s="23" t="str">
        <f>IF(J1504="Yes",IF(COUNTIFS($B:$B,B1504,$F:$F,"&gt;="&amp;'Step 1'!$C$8)&gt;0,"Retained","Churned"),"")</f>
        <v/>
      </c>
      <c r="L1504" s="24">
        <f>_xlfn.MINIFS($E:$E,$B:$B,B1504)</f>
        <v>45322</v>
      </c>
      <c r="M1504" s="24" t="str">
        <f>INDEX($C:$C,MATCH($L1504,$E:$E,0))</f>
        <v>Basic</v>
      </c>
      <c r="N1504" s="24" t="str">
        <f>INDEX($D:$D,MATCH($L1504,$E:$E,0))</f>
        <v>Monthly</v>
      </c>
      <c r="O1504" s="23" t="str">
        <f>INDEX('Step 2-12'!$W:$W,MATCH('Step 2-12'!$B1504,'Step 2-12'!$R:$R,0))</f>
        <v>Other</v>
      </c>
      <c r="P1504" s="23" t="str">
        <f>INDEX('Step 2-12'!$Z:$Z,MATCH('Step 2-12'!$B1504,'Step 2-12'!$R:$R,0))</f>
        <v>Affiliate</v>
      </c>
      <c r="AG1504" t="s">
        <v>3296</v>
      </c>
      <c r="AH1504" t="s">
        <v>1288</v>
      </c>
      <c r="AI1504" t="s">
        <v>1294</v>
      </c>
      <c r="AJ1504" s="1">
        <v>44845</v>
      </c>
      <c r="AK1504" t="s">
        <v>17</v>
      </c>
      <c r="AL1504" t="s">
        <v>18</v>
      </c>
      <c r="AM1504">
        <v>75</v>
      </c>
      <c r="AN1504">
        <v>60</v>
      </c>
      <c r="AO1504" s="24" t="str">
        <f>INDEX('Step 2-12'!$Z:$Z,MATCH('Step 2-12'!$AH1504,'Step 2-12'!$R:$R,0))</f>
        <v>Social Media</v>
      </c>
      <c r="AP1504" s="24" t="str">
        <f>INDEX('Step 2-12'!$V:$V,MATCH('Step 2-12'!$AH1504,'Step 2-12'!$R:$R,0))</f>
        <v>Asia-Pacific</v>
      </c>
      <c r="AQ1504" s="24" t="str">
        <f>INDEX('Step 2-12'!$W:$W,MATCH('Step 2-12'!$AH1504,'Step 2-12'!$R:$R,0))</f>
        <v>Education</v>
      </c>
      <c r="AR1504" s="24" t="str">
        <f>INDEX('Step 2-12'!$X:$X,MATCH('Step 2-12'!$AH1504,'Step 2-12'!$R:$R,0))</f>
        <v>SMBs</v>
      </c>
      <c r="AS1504" s="23" t="str">
        <f>INDEX('Step 2-12'!$AA:$AA,MATCH('Step 2-12'!$AH1504,'Step 2-12'!$R:$R,0))</f>
        <v>Basic</v>
      </c>
      <c r="AT1504" s="23" t="str">
        <f>INDEX('Step 2-12'!$AB:$AB,MATCH('Step 2-12'!$AH1504,'Step 2-12'!$R:$R,0))</f>
        <v>Monthly</v>
      </c>
      <c r="AU1504" s="23" t="str">
        <f>INDEX($J$20:$J$1603,MATCH($AH1504,$B$20:$B$1603,0))</f>
        <v/>
      </c>
    </row>
    <row r="1505" spans="1:47" x14ac:dyDescent="0.25">
      <c r="A1505" t="s">
        <v>1687</v>
      </c>
      <c r="B1505" t="s">
        <v>1684</v>
      </c>
      <c r="C1505" t="s">
        <v>17</v>
      </c>
      <c r="D1505" t="s">
        <v>18</v>
      </c>
      <c r="E1505" s="1">
        <v>45415</v>
      </c>
      <c r="F1505" s="1">
        <v>45445</v>
      </c>
      <c r="G1505" t="s">
        <v>19</v>
      </c>
      <c r="H1505">
        <v>75</v>
      </c>
      <c r="I1505" s="23" t="str">
        <f>IF(AND(E1505&lt;=EOMONTH('Step 1'!$C$7,0),F1505&gt;='Step 1'!$C$7),"Yes","No")</f>
        <v>No</v>
      </c>
      <c r="J1505" s="23" t="str">
        <f>IF(I1505="Yes",IF(COUNTIFS($B$21:$B1505,B1505,$I$21:$I1505,"Yes")=1,"Yes",""),"")</f>
        <v/>
      </c>
      <c r="K1505" s="23" t="str">
        <f>IF(J1505="Yes",IF(COUNTIFS($B:$B,B1505,$F:$F,"&gt;="&amp;'Step 1'!$C$8)&gt;0,"Retained","Churned"),"")</f>
        <v/>
      </c>
      <c r="L1505" s="24">
        <f>_xlfn.MINIFS($E:$E,$B:$B,B1505)</f>
        <v>45322</v>
      </c>
      <c r="M1505" s="24" t="str">
        <f>INDEX($C:$C,MATCH($L1505,$E:$E,0))</f>
        <v>Basic</v>
      </c>
      <c r="N1505" s="24" t="str">
        <f>INDEX($D:$D,MATCH($L1505,$E:$E,0))</f>
        <v>Monthly</v>
      </c>
      <c r="O1505" s="23" t="str">
        <f>INDEX('Step 2-12'!$W:$W,MATCH('Step 2-12'!$B1505,'Step 2-12'!$R:$R,0))</f>
        <v>Other</v>
      </c>
      <c r="P1505" s="23" t="str">
        <f>INDEX('Step 2-12'!$Z:$Z,MATCH('Step 2-12'!$B1505,'Step 2-12'!$R:$R,0))</f>
        <v>Affiliate</v>
      </c>
      <c r="AG1505" t="s">
        <v>3297</v>
      </c>
      <c r="AH1505" t="s">
        <v>1288</v>
      </c>
      <c r="AI1505" t="s">
        <v>1295</v>
      </c>
      <c r="AJ1505" s="1">
        <v>44876</v>
      </c>
      <c r="AK1505" t="s">
        <v>17</v>
      </c>
      <c r="AL1505" t="s">
        <v>18</v>
      </c>
      <c r="AM1505">
        <v>75</v>
      </c>
      <c r="AN1505">
        <v>60</v>
      </c>
      <c r="AO1505" s="24" t="str">
        <f>INDEX('Step 2-12'!$Z:$Z,MATCH('Step 2-12'!$AH1505,'Step 2-12'!$R:$R,0))</f>
        <v>Social Media</v>
      </c>
      <c r="AP1505" s="24" t="str">
        <f>INDEX('Step 2-12'!$V:$V,MATCH('Step 2-12'!$AH1505,'Step 2-12'!$R:$R,0))</f>
        <v>Asia-Pacific</v>
      </c>
      <c r="AQ1505" s="24" t="str">
        <f>INDEX('Step 2-12'!$W:$W,MATCH('Step 2-12'!$AH1505,'Step 2-12'!$R:$R,0))</f>
        <v>Education</v>
      </c>
      <c r="AR1505" s="24" t="str">
        <f>INDEX('Step 2-12'!$X:$X,MATCH('Step 2-12'!$AH1505,'Step 2-12'!$R:$R,0))</f>
        <v>SMBs</v>
      </c>
      <c r="AS1505" s="23" t="str">
        <f>INDEX('Step 2-12'!$AA:$AA,MATCH('Step 2-12'!$AH1505,'Step 2-12'!$R:$R,0))</f>
        <v>Basic</v>
      </c>
      <c r="AT1505" s="23" t="str">
        <f>INDEX('Step 2-12'!$AB:$AB,MATCH('Step 2-12'!$AH1505,'Step 2-12'!$R:$R,0))</f>
        <v>Monthly</v>
      </c>
      <c r="AU1505" s="23" t="str">
        <f>INDEX($J$20:$J$1603,MATCH($AH1505,$B$20:$B$1603,0))</f>
        <v/>
      </c>
    </row>
    <row r="1506" spans="1:47" x14ac:dyDescent="0.25">
      <c r="A1506" t="s">
        <v>1688</v>
      </c>
      <c r="B1506" t="s">
        <v>1684</v>
      </c>
      <c r="C1506" t="s">
        <v>17</v>
      </c>
      <c r="D1506" t="s">
        <v>18</v>
      </c>
      <c r="E1506" s="1">
        <v>45446</v>
      </c>
      <c r="F1506" s="1">
        <v>45476</v>
      </c>
      <c r="G1506" t="s">
        <v>19</v>
      </c>
      <c r="H1506">
        <v>75</v>
      </c>
      <c r="I1506" s="23" t="str">
        <f>IF(AND(E1506&lt;=EOMONTH('Step 1'!$C$7,0),F1506&gt;='Step 1'!$C$7),"Yes","No")</f>
        <v>No</v>
      </c>
      <c r="J1506" s="23" t="str">
        <f>IF(I1506="Yes",IF(COUNTIFS($B$21:$B1506,B1506,$I$21:$I1506,"Yes")=1,"Yes",""),"")</f>
        <v/>
      </c>
      <c r="K1506" s="23" t="str">
        <f>IF(J1506="Yes",IF(COUNTIFS($B:$B,B1506,$F:$F,"&gt;="&amp;'Step 1'!$C$8)&gt;0,"Retained","Churned"),"")</f>
        <v/>
      </c>
      <c r="L1506" s="24">
        <f>_xlfn.MINIFS($E:$E,$B:$B,B1506)</f>
        <v>45322</v>
      </c>
      <c r="M1506" s="24" t="str">
        <f>INDEX($C:$C,MATCH($L1506,$E:$E,0))</f>
        <v>Basic</v>
      </c>
      <c r="N1506" s="24" t="str">
        <f>INDEX($D:$D,MATCH($L1506,$E:$E,0))</f>
        <v>Monthly</v>
      </c>
      <c r="O1506" s="23" t="str">
        <f>INDEX('Step 2-12'!$W:$W,MATCH('Step 2-12'!$B1506,'Step 2-12'!$R:$R,0))</f>
        <v>Other</v>
      </c>
      <c r="P1506" s="23" t="str">
        <f>INDEX('Step 2-12'!$Z:$Z,MATCH('Step 2-12'!$B1506,'Step 2-12'!$R:$R,0))</f>
        <v>Affiliate</v>
      </c>
      <c r="AG1506" t="s">
        <v>3298</v>
      </c>
      <c r="AH1506" t="s">
        <v>1288</v>
      </c>
      <c r="AI1506" t="s">
        <v>1295</v>
      </c>
      <c r="AJ1506" s="1">
        <v>44906</v>
      </c>
      <c r="AK1506" t="s">
        <v>17</v>
      </c>
      <c r="AL1506" t="s">
        <v>18</v>
      </c>
      <c r="AM1506">
        <v>75</v>
      </c>
      <c r="AN1506">
        <v>60</v>
      </c>
      <c r="AO1506" s="24" t="str">
        <f>INDEX('Step 2-12'!$Z:$Z,MATCH('Step 2-12'!$AH1506,'Step 2-12'!$R:$R,0))</f>
        <v>Social Media</v>
      </c>
      <c r="AP1506" s="24" t="str">
        <f>INDEX('Step 2-12'!$V:$V,MATCH('Step 2-12'!$AH1506,'Step 2-12'!$R:$R,0))</f>
        <v>Asia-Pacific</v>
      </c>
      <c r="AQ1506" s="24" t="str">
        <f>INDEX('Step 2-12'!$W:$W,MATCH('Step 2-12'!$AH1506,'Step 2-12'!$R:$R,0))</f>
        <v>Education</v>
      </c>
      <c r="AR1506" s="24" t="str">
        <f>INDEX('Step 2-12'!$X:$X,MATCH('Step 2-12'!$AH1506,'Step 2-12'!$R:$R,0))</f>
        <v>SMBs</v>
      </c>
      <c r="AS1506" s="23" t="str">
        <f>INDEX('Step 2-12'!$AA:$AA,MATCH('Step 2-12'!$AH1506,'Step 2-12'!$R:$R,0))</f>
        <v>Basic</v>
      </c>
      <c r="AT1506" s="23" t="str">
        <f>INDEX('Step 2-12'!$AB:$AB,MATCH('Step 2-12'!$AH1506,'Step 2-12'!$R:$R,0))</f>
        <v>Monthly</v>
      </c>
      <c r="AU1506" s="23" t="str">
        <f>INDEX($J$20:$J$1603,MATCH($AH1506,$B$20:$B$1603,0))</f>
        <v/>
      </c>
    </row>
    <row r="1507" spans="1:47" x14ac:dyDescent="0.25">
      <c r="A1507" t="s">
        <v>1689</v>
      </c>
      <c r="B1507" t="s">
        <v>1684</v>
      </c>
      <c r="C1507" t="s">
        <v>17</v>
      </c>
      <c r="D1507" t="s">
        <v>18</v>
      </c>
      <c r="E1507" s="1">
        <v>45477</v>
      </c>
      <c r="F1507" s="1">
        <v>45507</v>
      </c>
      <c r="G1507" t="s">
        <v>19</v>
      </c>
      <c r="H1507">
        <v>75</v>
      </c>
      <c r="I1507" s="23" t="str">
        <f>IF(AND(E1507&lt;=EOMONTH('Step 1'!$C$7,0),F1507&gt;='Step 1'!$C$7),"Yes","No")</f>
        <v>No</v>
      </c>
      <c r="J1507" s="23" t="str">
        <f>IF(I1507="Yes",IF(COUNTIFS($B$21:$B1507,B1507,$I$21:$I1507,"Yes")=1,"Yes",""),"")</f>
        <v/>
      </c>
      <c r="K1507" s="23" t="str">
        <f>IF(J1507="Yes",IF(COUNTIFS($B:$B,B1507,$F:$F,"&gt;="&amp;'Step 1'!$C$8)&gt;0,"Retained","Churned"),"")</f>
        <v/>
      </c>
      <c r="L1507" s="24">
        <f>_xlfn.MINIFS($E:$E,$B:$B,B1507)</f>
        <v>45322</v>
      </c>
      <c r="M1507" s="24" t="str">
        <f>INDEX($C:$C,MATCH($L1507,$E:$E,0))</f>
        <v>Basic</v>
      </c>
      <c r="N1507" s="24" t="str">
        <f>INDEX($D:$D,MATCH($L1507,$E:$E,0))</f>
        <v>Monthly</v>
      </c>
      <c r="O1507" s="23" t="str">
        <f>INDEX('Step 2-12'!$W:$W,MATCH('Step 2-12'!$B1507,'Step 2-12'!$R:$R,0))</f>
        <v>Other</v>
      </c>
      <c r="P1507" s="23" t="str">
        <f>INDEX('Step 2-12'!$Z:$Z,MATCH('Step 2-12'!$B1507,'Step 2-12'!$R:$R,0))</f>
        <v>Affiliate</v>
      </c>
      <c r="AG1507" t="s">
        <v>3299</v>
      </c>
      <c r="AH1507" t="s">
        <v>1288</v>
      </c>
      <c r="AI1507" t="s">
        <v>1296</v>
      </c>
      <c r="AJ1507" s="1">
        <v>44907</v>
      </c>
      <c r="AK1507" t="s">
        <v>17</v>
      </c>
      <c r="AL1507" t="s">
        <v>18</v>
      </c>
      <c r="AM1507">
        <v>75</v>
      </c>
      <c r="AN1507">
        <v>60</v>
      </c>
      <c r="AO1507" s="24" t="str">
        <f>INDEX('Step 2-12'!$Z:$Z,MATCH('Step 2-12'!$AH1507,'Step 2-12'!$R:$R,0))</f>
        <v>Social Media</v>
      </c>
      <c r="AP1507" s="24" t="str">
        <f>INDEX('Step 2-12'!$V:$V,MATCH('Step 2-12'!$AH1507,'Step 2-12'!$R:$R,0))</f>
        <v>Asia-Pacific</v>
      </c>
      <c r="AQ1507" s="24" t="str">
        <f>INDEX('Step 2-12'!$W:$W,MATCH('Step 2-12'!$AH1507,'Step 2-12'!$R:$R,0))</f>
        <v>Education</v>
      </c>
      <c r="AR1507" s="24" t="str">
        <f>INDEX('Step 2-12'!$X:$X,MATCH('Step 2-12'!$AH1507,'Step 2-12'!$R:$R,0))</f>
        <v>SMBs</v>
      </c>
      <c r="AS1507" s="23" t="str">
        <f>INDEX('Step 2-12'!$AA:$AA,MATCH('Step 2-12'!$AH1507,'Step 2-12'!$R:$R,0))</f>
        <v>Basic</v>
      </c>
      <c r="AT1507" s="23" t="str">
        <f>INDEX('Step 2-12'!$AB:$AB,MATCH('Step 2-12'!$AH1507,'Step 2-12'!$R:$R,0))</f>
        <v>Monthly</v>
      </c>
      <c r="AU1507" s="23" t="str">
        <f>INDEX($J$20:$J$1603,MATCH($AH1507,$B$20:$B$1603,0))</f>
        <v/>
      </c>
    </row>
    <row r="1508" spans="1:47" x14ac:dyDescent="0.25">
      <c r="A1508" t="s">
        <v>1690</v>
      </c>
      <c r="B1508" t="s">
        <v>1684</v>
      </c>
      <c r="C1508" t="s">
        <v>17</v>
      </c>
      <c r="D1508" t="s">
        <v>18</v>
      </c>
      <c r="E1508" s="1">
        <v>45508</v>
      </c>
      <c r="F1508" s="1">
        <v>45538</v>
      </c>
      <c r="G1508" t="s">
        <v>19</v>
      </c>
      <c r="H1508">
        <v>75</v>
      </c>
      <c r="I1508" s="23" t="str">
        <f>IF(AND(E1508&lt;=EOMONTH('Step 1'!$C$7,0),F1508&gt;='Step 1'!$C$7),"Yes","No")</f>
        <v>No</v>
      </c>
      <c r="J1508" s="23" t="str">
        <f>IF(I1508="Yes",IF(COUNTIFS($B$21:$B1508,B1508,$I$21:$I1508,"Yes")=1,"Yes",""),"")</f>
        <v/>
      </c>
      <c r="K1508" s="23" t="str">
        <f>IF(J1508="Yes",IF(COUNTIFS($B:$B,B1508,$F:$F,"&gt;="&amp;'Step 1'!$C$8)&gt;0,"Retained","Churned"),"")</f>
        <v/>
      </c>
      <c r="L1508" s="24">
        <f>_xlfn.MINIFS($E:$E,$B:$B,B1508)</f>
        <v>45322</v>
      </c>
      <c r="M1508" s="24" t="str">
        <f>INDEX($C:$C,MATCH($L1508,$E:$E,0))</f>
        <v>Basic</v>
      </c>
      <c r="N1508" s="24" t="str">
        <f>INDEX($D:$D,MATCH($L1508,$E:$E,0))</f>
        <v>Monthly</v>
      </c>
      <c r="O1508" s="23" t="str">
        <f>INDEX('Step 2-12'!$W:$W,MATCH('Step 2-12'!$B1508,'Step 2-12'!$R:$R,0))</f>
        <v>Other</v>
      </c>
      <c r="P1508" s="23" t="str">
        <f>INDEX('Step 2-12'!$Z:$Z,MATCH('Step 2-12'!$B1508,'Step 2-12'!$R:$R,0))</f>
        <v>Affiliate</v>
      </c>
      <c r="AG1508" t="s">
        <v>3300</v>
      </c>
      <c r="AH1508" t="s">
        <v>1288</v>
      </c>
      <c r="AI1508" t="s">
        <v>1297</v>
      </c>
      <c r="AJ1508" s="1">
        <v>44938</v>
      </c>
      <c r="AK1508" t="s">
        <v>50</v>
      </c>
      <c r="AL1508" t="s">
        <v>18</v>
      </c>
      <c r="AM1508">
        <v>135</v>
      </c>
      <c r="AN1508">
        <v>110.7</v>
      </c>
      <c r="AO1508" s="24" t="str">
        <f>INDEX('Step 2-12'!$Z:$Z,MATCH('Step 2-12'!$AH1508,'Step 2-12'!$R:$R,0))</f>
        <v>Social Media</v>
      </c>
      <c r="AP1508" s="24" t="str">
        <f>INDEX('Step 2-12'!$V:$V,MATCH('Step 2-12'!$AH1508,'Step 2-12'!$R:$R,0))</f>
        <v>Asia-Pacific</v>
      </c>
      <c r="AQ1508" s="24" t="str">
        <f>INDEX('Step 2-12'!$W:$W,MATCH('Step 2-12'!$AH1508,'Step 2-12'!$R:$R,0))</f>
        <v>Education</v>
      </c>
      <c r="AR1508" s="24" t="str">
        <f>INDEX('Step 2-12'!$X:$X,MATCH('Step 2-12'!$AH1508,'Step 2-12'!$R:$R,0))</f>
        <v>SMBs</v>
      </c>
      <c r="AS1508" s="23" t="str">
        <f>INDEX('Step 2-12'!$AA:$AA,MATCH('Step 2-12'!$AH1508,'Step 2-12'!$R:$R,0))</f>
        <v>Basic</v>
      </c>
      <c r="AT1508" s="23" t="str">
        <f>INDEX('Step 2-12'!$AB:$AB,MATCH('Step 2-12'!$AH1508,'Step 2-12'!$R:$R,0))</f>
        <v>Monthly</v>
      </c>
      <c r="AU1508" s="23" t="str">
        <f>INDEX($J$20:$J$1603,MATCH($AH1508,$B$20:$B$1603,0))</f>
        <v/>
      </c>
    </row>
    <row r="1509" spans="1:47" x14ac:dyDescent="0.25">
      <c r="A1509" t="s">
        <v>1691</v>
      </c>
      <c r="B1509" t="s">
        <v>1684</v>
      </c>
      <c r="C1509" t="s">
        <v>17</v>
      </c>
      <c r="D1509" t="s">
        <v>18</v>
      </c>
      <c r="E1509" s="1">
        <v>45539</v>
      </c>
      <c r="F1509" s="1">
        <v>45569</v>
      </c>
      <c r="G1509" t="s">
        <v>19</v>
      </c>
      <c r="H1509">
        <v>75</v>
      </c>
      <c r="I1509" s="23" t="str">
        <f>IF(AND(E1509&lt;=EOMONTH('Step 1'!$C$7,0),F1509&gt;='Step 1'!$C$7),"Yes","No")</f>
        <v>No</v>
      </c>
      <c r="J1509" s="23" t="str">
        <f>IF(I1509="Yes",IF(COUNTIFS($B$21:$B1509,B1509,$I$21:$I1509,"Yes")=1,"Yes",""),"")</f>
        <v/>
      </c>
      <c r="K1509" s="23" t="str">
        <f>IF(J1509="Yes",IF(COUNTIFS($B:$B,B1509,$F:$F,"&gt;="&amp;'Step 1'!$C$8)&gt;0,"Retained","Churned"),"")</f>
        <v/>
      </c>
      <c r="L1509" s="24">
        <f>_xlfn.MINIFS($E:$E,$B:$B,B1509)</f>
        <v>45322</v>
      </c>
      <c r="M1509" s="24" t="str">
        <f>INDEX($C:$C,MATCH($L1509,$E:$E,0))</f>
        <v>Basic</v>
      </c>
      <c r="N1509" s="24" t="str">
        <f>INDEX($D:$D,MATCH($L1509,$E:$E,0))</f>
        <v>Monthly</v>
      </c>
      <c r="O1509" s="23" t="str">
        <f>INDEX('Step 2-12'!$W:$W,MATCH('Step 2-12'!$B1509,'Step 2-12'!$R:$R,0))</f>
        <v>Other</v>
      </c>
      <c r="P1509" s="23" t="str">
        <f>INDEX('Step 2-12'!$Z:$Z,MATCH('Step 2-12'!$B1509,'Step 2-12'!$R:$R,0))</f>
        <v>Affiliate</v>
      </c>
      <c r="AG1509" t="s">
        <v>3301</v>
      </c>
      <c r="AH1509" t="s">
        <v>1804</v>
      </c>
      <c r="AI1509" t="s">
        <v>1803</v>
      </c>
      <c r="AJ1509" s="1">
        <v>45401</v>
      </c>
      <c r="AK1509" t="s">
        <v>17</v>
      </c>
      <c r="AL1509" t="s">
        <v>51</v>
      </c>
      <c r="AM1509">
        <v>600</v>
      </c>
      <c r="AN1509">
        <v>480</v>
      </c>
      <c r="AO1509" s="24" t="str">
        <f>INDEX('Step 2-12'!$Z:$Z,MATCH('Step 2-12'!$AH1509,'Step 2-12'!$R:$R,0))</f>
        <v>Content</v>
      </c>
      <c r="AP1509" s="24" t="str">
        <f>INDEX('Step 2-12'!$V:$V,MATCH('Step 2-12'!$AH1509,'Step 2-12'!$R:$R,0))</f>
        <v>Asia-Pacific</v>
      </c>
      <c r="AQ1509" s="24" t="str">
        <f>INDEX('Step 2-12'!$W:$W,MATCH('Step 2-12'!$AH1509,'Step 2-12'!$R:$R,0))</f>
        <v>Other</v>
      </c>
      <c r="AR1509" s="24" t="str">
        <f>INDEX('Step 2-12'!$X:$X,MATCH('Step 2-12'!$AH1509,'Step 2-12'!$R:$R,0))</f>
        <v>SMBs</v>
      </c>
      <c r="AS1509" s="23" t="str">
        <f>INDEX('Step 2-12'!$AA:$AA,MATCH('Step 2-12'!$AH1509,'Step 2-12'!$R:$R,0))</f>
        <v>Pro</v>
      </c>
      <c r="AT1509" s="23" t="str">
        <f>INDEX('Step 2-12'!$AB:$AB,MATCH('Step 2-12'!$AH1509,'Step 2-12'!$R:$R,0))</f>
        <v>Monthly</v>
      </c>
      <c r="AU1509" s="23" t="str">
        <f>INDEX($J$20:$J$1603,MATCH($AH1509,$B$20:$B$1603,0))</f>
        <v/>
      </c>
    </row>
    <row r="1510" spans="1:47" x14ac:dyDescent="0.25">
      <c r="A1510" t="s">
        <v>1692</v>
      </c>
      <c r="B1510" t="s">
        <v>1684</v>
      </c>
      <c r="C1510" t="s">
        <v>17</v>
      </c>
      <c r="D1510" t="s">
        <v>18</v>
      </c>
      <c r="E1510" s="1">
        <v>45570</v>
      </c>
      <c r="F1510" s="1">
        <v>45600</v>
      </c>
      <c r="G1510" t="s">
        <v>19</v>
      </c>
      <c r="H1510">
        <v>75</v>
      </c>
      <c r="I1510" s="23" t="str">
        <f>IF(AND(E1510&lt;=EOMONTH('Step 1'!$C$7,0),F1510&gt;='Step 1'!$C$7),"Yes","No")</f>
        <v>No</v>
      </c>
      <c r="J1510" s="23" t="str">
        <f>IF(I1510="Yes",IF(COUNTIFS($B$21:$B1510,B1510,$I$21:$I1510,"Yes")=1,"Yes",""),"")</f>
        <v/>
      </c>
      <c r="K1510" s="23" t="str">
        <f>IF(J1510="Yes",IF(COUNTIFS($B:$B,B1510,$F:$F,"&gt;="&amp;'Step 1'!$C$8)&gt;0,"Retained","Churned"),"")</f>
        <v/>
      </c>
      <c r="L1510" s="24">
        <f>_xlfn.MINIFS($E:$E,$B:$B,B1510)</f>
        <v>45322</v>
      </c>
      <c r="M1510" s="24" t="str">
        <f>INDEX($C:$C,MATCH($L1510,$E:$E,0))</f>
        <v>Basic</v>
      </c>
      <c r="N1510" s="24" t="str">
        <f>INDEX($D:$D,MATCH($L1510,$E:$E,0))</f>
        <v>Monthly</v>
      </c>
      <c r="O1510" s="23" t="str">
        <f>INDEX('Step 2-12'!$W:$W,MATCH('Step 2-12'!$B1510,'Step 2-12'!$R:$R,0))</f>
        <v>Other</v>
      </c>
      <c r="P1510" s="23" t="str">
        <f>INDEX('Step 2-12'!$Z:$Z,MATCH('Step 2-12'!$B1510,'Step 2-12'!$R:$R,0))</f>
        <v>Affiliate</v>
      </c>
      <c r="AG1510" t="s">
        <v>3302</v>
      </c>
      <c r="AH1510" t="s">
        <v>542</v>
      </c>
      <c r="AI1510" t="s">
        <v>541</v>
      </c>
      <c r="AJ1510" s="1">
        <v>45356</v>
      </c>
      <c r="AK1510" t="s">
        <v>50</v>
      </c>
      <c r="AL1510" t="s">
        <v>18</v>
      </c>
      <c r="AM1510">
        <v>135</v>
      </c>
      <c r="AN1510">
        <v>110.7</v>
      </c>
      <c r="AO1510" s="24" t="str">
        <f>INDEX('Step 2-12'!$Z:$Z,MATCH('Step 2-12'!$AH1510,'Step 2-12'!$R:$R,0))</f>
        <v>Paid Search</v>
      </c>
      <c r="AP1510" s="24" t="str">
        <f>INDEX('Step 2-12'!$V:$V,MATCH('Step 2-12'!$AH1510,'Step 2-12'!$R:$R,0))</f>
        <v>North America</v>
      </c>
      <c r="AQ1510" s="24" t="str">
        <f>INDEX('Step 2-12'!$W:$W,MATCH('Step 2-12'!$AH1510,'Step 2-12'!$R:$R,0))</f>
        <v>Other</v>
      </c>
      <c r="AR1510" s="24" t="str">
        <f>INDEX('Step 2-12'!$X:$X,MATCH('Step 2-12'!$AH1510,'Step 2-12'!$R:$R,0))</f>
        <v>SMBs</v>
      </c>
      <c r="AS1510" s="23" t="str">
        <f>INDEX('Step 2-12'!$AA:$AA,MATCH('Step 2-12'!$AH1510,'Step 2-12'!$R:$R,0))</f>
        <v>Pro</v>
      </c>
      <c r="AT1510" s="23" t="str">
        <f>INDEX('Step 2-12'!$AB:$AB,MATCH('Step 2-12'!$AH1510,'Step 2-12'!$R:$R,0))</f>
        <v>Monthly</v>
      </c>
      <c r="AU1510" s="23" t="str">
        <f>INDEX($J$20:$J$1603,MATCH($AH1510,$B$20:$B$1603,0))</f>
        <v/>
      </c>
    </row>
    <row r="1511" spans="1:47" x14ac:dyDescent="0.25">
      <c r="A1511" t="s">
        <v>1693</v>
      </c>
      <c r="B1511" t="s">
        <v>1684</v>
      </c>
      <c r="C1511" t="s">
        <v>17</v>
      </c>
      <c r="D1511" t="s">
        <v>18</v>
      </c>
      <c r="E1511" s="1">
        <v>45601</v>
      </c>
      <c r="F1511" s="1">
        <v>45631</v>
      </c>
      <c r="G1511" t="s">
        <v>19</v>
      </c>
      <c r="H1511">
        <v>75</v>
      </c>
      <c r="I1511" s="23" t="str">
        <f>IF(AND(E1511&lt;=EOMONTH('Step 1'!$C$7,0),F1511&gt;='Step 1'!$C$7),"Yes","No")</f>
        <v>No</v>
      </c>
      <c r="J1511" s="23" t="str">
        <f>IF(I1511="Yes",IF(COUNTIFS($B$21:$B1511,B1511,$I$21:$I1511,"Yes")=1,"Yes",""),"")</f>
        <v/>
      </c>
      <c r="K1511" s="23" t="str">
        <f>IF(J1511="Yes",IF(COUNTIFS($B:$B,B1511,$F:$F,"&gt;="&amp;'Step 1'!$C$8)&gt;0,"Retained","Churned"),"")</f>
        <v/>
      </c>
      <c r="L1511" s="24">
        <f>_xlfn.MINIFS($E:$E,$B:$B,B1511)</f>
        <v>45322</v>
      </c>
      <c r="M1511" s="24" t="str">
        <f>INDEX($C:$C,MATCH($L1511,$E:$E,0))</f>
        <v>Basic</v>
      </c>
      <c r="N1511" s="24" t="str">
        <f>INDEX($D:$D,MATCH($L1511,$E:$E,0))</f>
        <v>Monthly</v>
      </c>
      <c r="O1511" s="23" t="str">
        <f>INDEX('Step 2-12'!$W:$W,MATCH('Step 2-12'!$B1511,'Step 2-12'!$R:$R,0))</f>
        <v>Other</v>
      </c>
      <c r="P1511" s="23" t="str">
        <f>INDEX('Step 2-12'!$Z:$Z,MATCH('Step 2-12'!$B1511,'Step 2-12'!$R:$R,0))</f>
        <v>Affiliate</v>
      </c>
      <c r="AG1511" t="s">
        <v>3303</v>
      </c>
      <c r="AH1511" t="s">
        <v>542</v>
      </c>
      <c r="AI1511" t="s">
        <v>543</v>
      </c>
      <c r="AJ1511" s="1">
        <v>45387</v>
      </c>
      <c r="AK1511" t="s">
        <v>50</v>
      </c>
      <c r="AL1511" t="s">
        <v>18</v>
      </c>
      <c r="AM1511">
        <v>135</v>
      </c>
      <c r="AN1511">
        <v>110.7</v>
      </c>
      <c r="AO1511" s="24" t="str">
        <f>INDEX('Step 2-12'!$Z:$Z,MATCH('Step 2-12'!$AH1511,'Step 2-12'!$R:$R,0))</f>
        <v>Paid Search</v>
      </c>
      <c r="AP1511" s="24" t="str">
        <f>INDEX('Step 2-12'!$V:$V,MATCH('Step 2-12'!$AH1511,'Step 2-12'!$R:$R,0))</f>
        <v>North America</v>
      </c>
      <c r="AQ1511" s="24" t="str">
        <f>INDEX('Step 2-12'!$W:$W,MATCH('Step 2-12'!$AH1511,'Step 2-12'!$R:$R,0))</f>
        <v>Other</v>
      </c>
      <c r="AR1511" s="24" t="str">
        <f>INDEX('Step 2-12'!$X:$X,MATCH('Step 2-12'!$AH1511,'Step 2-12'!$R:$R,0))</f>
        <v>SMBs</v>
      </c>
      <c r="AS1511" s="23" t="str">
        <f>INDEX('Step 2-12'!$AA:$AA,MATCH('Step 2-12'!$AH1511,'Step 2-12'!$R:$R,0))</f>
        <v>Pro</v>
      </c>
      <c r="AT1511" s="23" t="str">
        <f>INDEX('Step 2-12'!$AB:$AB,MATCH('Step 2-12'!$AH1511,'Step 2-12'!$R:$R,0))</f>
        <v>Monthly</v>
      </c>
      <c r="AU1511" s="23" t="str">
        <f>INDEX($J$20:$J$1603,MATCH($AH1511,$B$20:$B$1603,0))</f>
        <v/>
      </c>
    </row>
    <row r="1512" spans="1:47" x14ac:dyDescent="0.25">
      <c r="A1512" t="s">
        <v>1694</v>
      </c>
      <c r="B1512" t="s">
        <v>1684</v>
      </c>
      <c r="C1512" t="s">
        <v>17</v>
      </c>
      <c r="D1512" t="s">
        <v>18</v>
      </c>
      <c r="E1512" s="1">
        <v>45632</v>
      </c>
      <c r="F1512" s="1">
        <v>45658</v>
      </c>
      <c r="G1512" t="s">
        <v>19</v>
      </c>
      <c r="H1512">
        <v>75</v>
      </c>
      <c r="I1512" s="23" t="str">
        <f>IF(AND(E1512&lt;=EOMONTH('Step 1'!$C$7,0),F1512&gt;='Step 1'!$C$7),"Yes","No")</f>
        <v>No</v>
      </c>
      <c r="J1512" s="23" t="str">
        <f>IF(I1512="Yes",IF(COUNTIFS($B$21:$B1512,B1512,$I$21:$I1512,"Yes")=1,"Yes",""),"")</f>
        <v/>
      </c>
      <c r="K1512" s="23" t="str">
        <f>IF(J1512="Yes",IF(COUNTIFS($B:$B,B1512,$F:$F,"&gt;="&amp;'Step 1'!$C$8)&gt;0,"Retained","Churned"),"")</f>
        <v/>
      </c>
      <c r="L1512" s="24">
        <f>_xlfn.MINIFS($E:$E,$B:$B,B1512)</f>
        <v>45322</v>
      </c>
      <c r="M1512" s="24" t="str">
        <f>INDEX($C:$C,MATCH($L1512,$E:$E,0))</f>
        <v>Basic</v>
      </c>
      <c r="N1512" s="24" t="str">
        <f>INDEX($D:$D,MATCH($L1512,$E:$E,0))</f>
        <v>Monthly</v>
      </c>
      <c r="O1512" s="23" t="str">
        <f>INDEX('Step 2-12'!$W:$W,MATCH('Step 2-12'!$B1512,'Step 2-12'!$R:$R,0))</f>
        <v>Other</v>
      </c>
      <c r="P1512" s="23" t="str">
        <f>INDEX('Step 2-12'!$Z:$Z,MATCH('Step 2-12'!$B1512,'Step 2-12'!$R:$R,0))</f>
        <v>Affiliate</v>
      </c>
      <c r="AG1512" t="s">
        <v>3304</v>
      </c>
      <c r="AH1512" t="s">
        <v>542</v>
      </c>
      <c r="AI1512" t="s">
        <v>543</v>
      </c>
      <c r="AJ1512" s="1">
        <v>45417</v>
      </c>
      <c r="AK1512" t="s">
        <v>50</v>
      </c>
      <c r="AL1512" t="s">
        <v>18</v>
      </c>
      <c r="AM1512">
        <v>135</v>
      </c>
      <c r="AN1512">
        <v>110.7</v>
      </c>
      <c r="AO1512" s="24" t="str">
        <f>INDEX('Step 2-12'!$Z:$Z,MATCH('Step 2-12'!$AH1512,'Step 2-12'!$R:$R,0))</f>
        <v>Paid Search</v>
      </c>
      <c r="AP1512" s="24" t="str">
        <f>INDEX('Step 2-12'!$V:$V,MATCH('Step 2-12'!$AH1512,'Step 2-12'!$R:$R,0))</f>
        <v>North America</v>
      </c>
      <c r="AQ1512" s="24" t="str">
        <f>INDEX('Step 2-12'!$W:$W,MATCH('Step 2-12'!$AH1512,'Step 2-12'!$R:$R,0))</f>
        <v>Other</v>
      </c>
      <c r="AR1512" s="24" t="str">
        <f>INDEX('Step 2-12'!$X:$X,MATCH('Step 2-12'!$AH1512,'Step 2-12'!$R:$R,0))</f>
        <v>SMBs</v>
      </c>
      <c r="AS1512" s="23" t="str">
        <f>INDEX('Step 2-12'!$AA:$AA,MATCH('Step 2-12'!$AH1512,'Step 2-12'!$R:$R,0))</f>
        <v>Pro</v>
      </c>
      <c r="AT1512" s="23" t="str">
        <f>INDEX('Step 2-12'!$AB:$AB,MATCH('Step 2-12'!$AH1512,'Step 2-12'!$R:$R,0))</f>
        <v>Monthly</v>
      </c>
      <c r="AU1512" s="23" t="str">
        <f>INDEX($J$20:$J$1603,MATCH($AH1512,$B$20:$B$1603,0))</f>
        <v/>
      </c>
    </row>
    <row r="1513" spans="1:47" x14ac:dyDescent="0.25">
      <c r="A1513" t="s">
        <v>1695</v>
      </c>
      <c r="B1513" t="s">
        <v>1696</v>
      </c>
      <c r="C1513" t="s">
        <v>17</v>
      </c>
      <c r="D1513" t="s">
        <v>18</v>
      </c>
      <c r="E1513" s="1">
        <v>44739</v>
      </c>
      <c r="F1513" s="1">
        <v>44758</v>
      </c>
      <c r="G1513" t="s">
        <v>47</v>
      </c>
      <c r="H1513">
        <v>75</v>
      </c>
      <c r="I1513" s="23" t="str">
        <f>IF(AND(E1513&lt;=EOMONTH('Step 1'!$C$7,0),F1513&gt;='Step 1'!$C$7),"Yes","No")</f>
        <v>No</v>
      </c>
      <c r="J1513" s="23" t="str">
        <f>IF(I1513="Yes",IF(COUNTIFS($B$21:$B1513,B1513,$I$21:$I1513,"Yes")=1,"Yes",""),"")</f>
        <v/>
      </c>
      <c r="K1513" s="23" t="str">
        <f>IF(J1513="Yes",IF(COUNTIFS($B:$B,B1513,$F:$F,"&gt;="&amp;'Step 1'!$C$8)&gt;0,"Retained","Churned"),"")</f>
        <v/>
      </c>
      <c r="L1513" s="24">
        <f>_xlfn.MINIFS($E:$E,$B:$B,B1513)</f>
        <v>44739</v>
      </c>
      <c r="M1513" s="24" t="str">
        <f>INDEX($C:$C,MATCH($L1513,$E:$E,0))</f>
        <v>Basic</v>
      </c>
      <c r="N1513" s="24" t="str">
        <f>INDEX($D:$D,MATCH($L1513,$E:$E,0))</f>
        <v>Monthly</v>
      </c>
      <c r="O1513" s="23" t="str">
        <f>INDEX('Step 2-12'!$W:$W,MATCH('Step 2-12'!$B1513,'Step 2-12'!$R:$R,0))</f>
        <v>Healthcare</v>
      </c>
      <c r="P1513" s="23" t="str">
        <f>INDEX('Step 2-12'!$Z:$Z,MATCH('Step 2-12'!$B1513,'Step 2-12'!$R:$R,0))</f>
        <v>Email</v>
      </c>
      <c r="AG1513" t="s">
        <v>3305</v>
      </c>
      <c r="AH1513" t="s">
        <v>542</v>
      </c>
      <c r="AI1513" t="s">
        <v>544</v>
      </c>
      <c r="AJ1513" s="1">
        <v>45418</v>
      </c>
      <c r="AK1513" t="s">
        <v>50</v>
      </c>
      <c r="AL1513" t="s">
        <v>18</v>
      </c>
      <c r="AM1513">
        <v>135</v>
      </c>
      <c r="AN1513">
        <v>110.7</v>
      </c>
      <c r="AO1513" s="24" t="str">
        <f>INDEX('Step 2-12'!$Z:$Z,MATCH('Step 2-12'!$AH1513,'Step 2-12'!$R:$R,0))</f>
        <v>Paid Search</v>
      </c>
      <c r="AP1513" s="24" t="str">
        <f>INDEX('Step 2-12'!$V:$V,MATCH('Step 2-12'!$AH1513,'Step 2-12'!$R:$R,0))</f>
        <v>North America</v>
      </c>
      <c r="AQ1513" s="24" t="str">
        <f>INDEX('Step 2-12'!$W:$W,MATCH('Step 2-12'!$AH1513,'Step 2-12'!$R:$R,0))</f>
        <v>Other</v>
      </c>
      <c r="AR1513" s="24" t="str">
        <f>INDEX('Step 2-12'!$X:$X,MATCH('Step 2-12'!$AH1513,'Step 2-12'!$R:$R,0))</f>
        <v>SMBs</v>
      </c>
      <c r="AS1513" s="23" t="str">
        <f>INDEX('Step 2-12'!$AA:$AA,MATCH('Step 2-12'!$AH1513,'Step 2-12'!$R:$R,0))</f>
        <v>Pro</v>
      </c>
      <c r="AT1513" s="23" t="str">
        <f>INDEX('Step 2-12'!$AB:$AB,MATCH('Step 2-12'!$AH1513,'Step 2-12'!$R:$R,0))</f>
        <v>Monthly</v>
      </c>
      <c r="AU1513" s="23" t="str">
        <f>INDEX($J$20:$J$1603,MATCH($AH1513,$B$20:$B$1603,0))</f>
        <v/>
      </c>
    </row>
    <row r="1514" spans="1:47" x14ac:dyDescent="0.25">
      <c r="A1514" t="s">
        <v>1697</v>
      </c>
      <c r="B1514" t="s">
        <v>1698</v>
      </c>
      <c r="C1514" t="s">
        <v>17</v>
      </c>
      <c r="D1514" t="s">
        <v>51</v>
      </c>
      <c r="E1514" s="1">
        <v>45086</v>
      </c>
      <c r="F1514" s="1">
        <v>45451</v>
      </c>
      <c r="G1514" t="s">
        <v>19</v>
      </c>
      <c r="H1514">
        <v>50</v>
      </c>
      <c r="I1514" s="23" t="str">
        <f>IF(AND(E1514&lt;=EOMONTH('Step 1'!$C$7,0),F1514&gt;='Step 1'!$C$7),"Yes","No")</f>
        <v>No</v>
      </c>
      <c r="J1514" s="23" t="str">
        <f>IF(I1514="Yes",IF(COUNTIFS($B$21:$B1514,B1514,$I$21:$I1514,"Yes")=1,"Yes",""),"")</f>
        <v/>
      </c>
      <c r="K1514" s="23" t="str">
        <f>IF(J1514="Yes",IF(COUNTIFS($B:$B,B1514,$F:$F,"&gt;="&amp;'Step 1'!$C$8)&gt;0,"Retained","Churned"),"")</f>
        <v/>
      </c>
      <c r="L1514" s="24">
        <f>_xlfn.MINIFS($E:$E,$B:$B,B1514)</f>
        <v>45086</v>
      </c>
      <c r="M1514" s="24" t="str">
        <f>INDEX($C:$C,MATCH($L1514,$E:$E,0))</f>
        <v>Basic</v>
      </c>
      <c r="N1514" s="24" t="str">
        <f>INDEX($D:$D,MATCH($L1514,$E:$E,0))</f>
        <v>Annual</v>
      </c>
      <c r="O1514" s="23" t="str">
        <f>INDEX('Step 2-12'!$W:$W,MATCH('Step 2-12'!$B1514,'Step 2-12'!$R:$R,0))</f>
        <v>Retail</v>
      </c>
      <c r="P1514" s="23" t="str">
        <f>INDEX('Step 2-12'!$Z:$Z,MATCH('Step 2-12'!$B1514,'Step 2-12'!$R:$R,0))</f>
        <v>Email</v>
      </c>
      <c r="AG1514" t="s">
        <v>3306</v>
      </c>
      <c r="AH1514" t="s">
        <v>542</v>
      </c>
      <c r="AI1514" t="s">
        <v>545</v>
      </c>
      <c r="AJ1514" s="1">
        <v>45449</v>
      </c>
      <c r="AK1514" t="s">
        <v>17</v>
      </c>
      <c r="AL1514" t="s">
        <v>18</v>
      </c>
      <c r="AM1514">
        <v>75</v>
      </c>
      <c r="AN1514">
        <v>60</v>
      </c>
      <c r="AO1514" s="24" t="str">
        <f>INDEX('Step 2-12'!$Z:$Z,MATCH('Step 2-12'!$AH1514,'Step 2-12'!$R:$R,0))</f>
        <v>Paid Search</v>
      </c>
      <c r="AP1514" s="24" t="str">
        <f>INDEX('Step 2-12'!$V:$V,MATCH('Step 2-12'!$AH1514,'Step 2-12'!$R:$R,0))</f>
        <v>North America</v>
      </c>
      <c r="AQ1514" s="24" t="str">
        <f>INDEX('Step 2-12'!$W:$W,MATCH('Step 2-12'!$AH1514,'Step 2-12'!$R:$R,0))</f>
        <v>Other</v>
      </c>
      <c r="AR1514" s="24" t="str">
        <f>INDEX('Step 2-12'!$X:$X,MATCH('Step 2-12'!$AH1514,'Step 2-12'!$R:$R,0))</f>
        <v>SMBs</v>
      </c>
      <c r="AS1514" s="23" t="str">
        <f>INDEX('Step 2-12'!$AA:$AA,MATCH('Step 2-12'!$AH1514,'Step 2-12'!$R:$R,0))</f>
        <v>Pro</v>
      </c>
      <c r="AT1514" s="23" t="str">
        <f>INDEX('Step 2-12'!$AB:$AB,MATCH('Step 2-12'!$AH1514,'Step 2-12'!$R:$R,0))</f>
        <v>Monthly</v>
      </c>
      <c r="AU1514" s="23" t="str">
        <f>INDEX($J$20:$J$1603,MATCH($AH1514,$B$20:$B$1603,0))</f>
        <v/>
      </c>
    </row>
    <row r="1515" spans="1:47" x14ac:dyDescent="0.25">
      <c r="A1515" t="s">
        <v>1699</v>
      </c>
      <c r="B1515" t="s">
        <v>1698</v>
      </c>
      <c r="C1515" t="s">
        <v>17</v>
      </c>
      <c r="D1515" t="s">
        <v>51</v>
      </c>
      <c r="E1515" s="1">
        <v>45452</v>
      </c>
      <c r="F1515" s="1">
        <v>45658</v>
      </c>
      <c r="G1515" t="s">
        <v>19</v>
      </c>
      <c r="H1515">
        <v>50</v>
      </c>
      <c r="I1515" s="23" t="str">
        <f>IF(AND(E1515&lt;=EOMONTH('Step 1'!$C$7,0),F1515&gt;='Step 1'!$C$7),"Yes","No")</f>
        <v>No</v>
      </c>
      <c r="J1515" s="23" t="str">
        <f>IF(I1515="Yes",IF(COUNTIFS($B$21:$B1515,B1515,$I$21:$I1515,"Yes")=1,"Yes",""),"")</f>
        <v/>
      </c>
      <c r="K1515" s="23" t="str">
        <f>IF(J1515="Yes",IF(COUNTIFS($B:$B,B1515,$F:$F,"&gt;="&amp;'Step 1'!$C$8)&gt;0,"Retained","Churned"),"")</f>
        <v/>
      </c>
      <c r="L1515" s="24">
        <f>_xlfn.MINIFS($E:$E,$B:$B,B1515)</f>
        <v>45086</v>
      </c>
      <c r="M1515" s="24" t="str">
        <f>INDEX($C:$C,MATCH($L1515,$E:$E,0))</f>
        <v>Basic</v>
      </c>
      <c r="N1515" s="24" t="str">
        <f>INDEX($D:$D,MATCH($L1515,$E:$E,0))</f>
        <v>Annual</v>
      </c>
      <c r="O1515" s="23" t="str">
        <f>INDEX('Step 2-12'!$W:$W,MATCH('Step 2-12'!$B1515,'Step 2-12'!$R:$R,0))</f>
        <v>Retail</v>
      </c>
      <c r="P1515" s="23" t="str">
        <f>INDEX('Step 2-12'!$Z:$Z,MATCH('Step 2-12'!$B1515,'Step 2-12'!$R:$R,0))</f>
        <v>Email</v>
      </c>
      <c r="AG1515" t="s">
        <v>3307</v>
      </c>
      <c r="AH1515" t="s">
        <v>542</v>
      </c>
      <c r="AI1515" t="s">
        <v>545</v>
      </c>
      <c r="AJ1515" s="1">
        <v>45479</v>
      </c>
      <c r="AK1515" t="s">
        <v>17</v>
      </c>
      <c r="AL1515" t="s">
        <v>18</v>
      </c>
      <c r="AM1515">
        <v>75</v>
      </c>
      <c r="AN1515">
        <v>60</v>
      </c>
      <c r="AO1515" s="24" t="str">
        <f>INDEX('Step 2-12'!$Z:$Z,MATCH('Step 2-12'!$AH1515,'Step 2-12'!$R:$R,0))</f>
        <v>Paid Search</v>
      </c>
      <c r="AP1515" s="24" t="str">
        <f>INDEX('Step 2-12'!$V:$V,MATCH('Step 2-12'!$AH1515,'Step 2-12'!$R:$R,0))</f>
        <v>North America</v>
      </c>
      <c r="AQ1515" s="24" t="str">
        <f>INDEX('Step 2-12'!$W:$W,MATCH('Step 2-12'!$AH1515,'Step 2-12'!$R:$R,0))</f>
        <v>Other</v>
      </c>
      <c r="AR1515" s="24" t="str">
        <f>INDEX('Step 2-12'!$X:$X,MATCH('Step 2-12'!$AH1515,'Step 2-12'!$R:$R,0))</f>
        <v>SMBs</v>
      </c>
      <c r="AS1515" s="23" t="str">
        <f>INDEX('Step 2-12'!$AA:$AA,MATCH('Step 2-12'!$AH1515,'Step 2-12'!$R:$R,0))</f>
        <v>Pro</v>
      </c>
      <c r="AT1515" s="23" t="str">
        <f>INDEX('Step 2-12'!$AB:$AB,MATCH('Step 2-12'!$AH1515,'Step 2-12'!$R:$R,0))</f>
        <v>Monthly</v>
      </c>
      <c r="AU1515" s="23" t="str">
        <f>INDEX($J$20:$J$1603,MATCH($AH1515,$B$20:$B$1603,0))</f>
        <v/>
      </c>
    </row>
    <row r="1516" spans="1:47" x14ac:dyDescent="0.25">
      <c r="A1516" t="s">
        <v>1700</v>
      </c>
      <c r="B1516" t="s">
        <v>1701</v>
      </c>
      <c r="C1516" t="s">
        <v>17</v>
      </c>
      <c r="D1516" t="s">
        <v>18</v>
      </c>
      <c r="E1516" s="1">
        <v>45313</v>
      </c>
      <c r="F1516" s="1">
        <v>45343</v>
      </c>
      <c r="G1516" t="s">
        <v>19</v>
      </c>
      <c r="H1516">
        <v>75</v>
      </c>
      <c r="I1516" s="23" t="str">
        <f>IF(AND(E1516&lt;=EOMONTH('Step 1'!$C$7,0),F1516&gt;='Step 1'!$C$7),"Yes","No")</f>
        <v>No</v>
      </c>
      <c r="J1516" s="23" t="str">
        <f>IF(I1516="Yes",IF(COUNTIFS($B$21:$B1516,B1516,$I$21:$I1516,"Yes")=1,"Yes",""),"")</f>
        <v/>
      </c>
      <c r="K1516" s="23" t="str">
        <f>IF(J1516="Yes",IF(COUNTIFS($B:$B,B1516,$F:$F,"&gt;="&amp;'Step 1'!$C$8)&gt;0,"Retained","Churned"),"")</f>
        <v/>
      </c>
      <c r="L1516" s="24">
        <f>_xlfn.MINIFS($E:$E,$B:$B,B1516)</f>
        <v>45313</v>
      </c>
      <c r="M1516" s="24" t="str">
        <f>INDEX($C:$C,MATCH($L1516,$E:$E,0))</f>
        <v>Basic</v>
      </c>
      <c r="N1516" s="24" t="str">
        <f>INDEX($D:$D,MATCH($L1516,$E:$E,0))</f>
        <v>Monthly</v>
      </c>
      <c r="O1516" s="23" t="str">
        <f>INDEX('Step 2-12'!$W:$W,MATCH('Step 2-12'!$B1516,'Step 2-12'!$R:$R,0))</f>
        <v>Healthcare</v>
      </c>
      <c r="P1516" s="23" t="str">
        <f>INDEX('Step 2-12'!$Z:$Z,MATCH('Step 2-12'!$B1516,'Step 2-12'!$R:$R,0))</f>
        <v>Email</v>
      </c>
      <c r="AG1516" t="s">
        <v>3308</v>
      </c>
      <c r="AH1516" t="s">
        <v>542</v>
      </c>
      <c r="AI1516" t="s">
        <v>546</v>
      </c>
      <c r="AJ1516" s="1">
        <v>45480</v>
      </c>
      <c r="AK1516" t="s">
        <v>17</v>
      </c>
      <c r="AL1516" t="s">
        <v>18</v>
      </c>
      <c r="AM1516">
        <v>75</v>
      </c>
      <c r="AN1516">
        <v>60</v>
      </c>
      <c r="AO1516" s="24" t="str">
        <f>INDEX('Step 2-12'!$Z:$Z,MATCH('Step 2-12'!$AH1516,'Step 2-12'!$R:$R,0))</f>
        <v>Paid Search</v>
      </c>
      <c r="AP1516" s="24" t="str">
        <f>INDEX('Step 2-12'!$V:$V,MATCH('Step 2-12'!$AH1516,'Step 2-12'!$R:$R,0))</f>
        <v>North America</v>
      </c>
      <c r="AQ1516" s="24" t="str">
        <f>INDEX('Step 2-12'!$W:$W,MATCH('Step 2-12'!$AH1516,'Step 2-12'!$R:$R,0))</f>
        <v>Other</v>
      </c>
      <c r="AR1516" s="24" t="str">
        <f>INDEX('Step 2-12'!$X:$X,MATCH('Step 2-12'!$AH1516,'Step 2-12'!$R:$R,0))</f>
        <v>SMBs</v>
      </c>
      <c r="AS1516" s="23" t="str">
        <f>INDEX('Step 2-12'!$AA:$AA,MATCH('Step 2-12'!$AH1516,'Step 2-12'!$R:$R,0))</f>
        <v>Pro</v>
      </c>
      <c r="AT1516" s="23" t="str">
        <f>INDEX('Step 2-12'!$AB:$AB,MATCH('Step 2-12'!$AH1516,'Step 2-12'!$R:$R,0))</f>
        <v>Monthly</v>
      </c>
      <c r="AU1516" s="23" t="str">
        <f>INDEX($J$20:$J$1603,MATCH($AH1516,$B$20:$B$1603,0))</f>
        <v/>
      </c>
    </row>
    <row r="1517" spans="1:47" x14ac:dyDescent="0.25">
      <c r="A1517" t="s">
        <v>1702</v>
      </c>
      <c r="B1517" t="s">
        <v>1701</v>
      </c>
      <c r="C1517" t="s">
        <v>17</v>
      </c>
      <c r="D1517" t="s">
        <v>18</v>
      </c>
      <c r="E1517" s="1">
        <v>45344</v>
      </c>
      <c r="F1517" s="1">
        <v>45374</v>
      </c>
      <c r="G1517" t="s">
        <v>19</v>
      </c>
      <c r="H1517">
        <v>75</v>
      </c>
      <c r="I1517" s="23" t="str">
        <f>IF(AND(E1517&lt;=EOMONTH('Step 1'!$C$7,0),F1517&gt;='Step 1'!$C$7),"Yes","No")</f>
        <v>No</v>
      </c>
      <c r="J1517" s="23" t="str">
        <f>IF(I1517="Yes",IF(COUNTIFS($B$21:$B1517,B1517,$I$21:$I1517,"Yes")=1,"Yes",""),"")</f>
        <v/>
      </c>
      <c r="K1517" s="23" t="str">
        <f>IF(J1517="Yes",IF(COUNTIFS($B:$B,B1517,$F:$F,"&gt;="&amp;'Step 1'!$C$8)&gt;0,"Retained","Churned"),"")</f>
        <v/>
      </c>
      <c r="L1517" s="24">
        <f>_xlfn.MINIFS($E:$E,$B:$B,B1517)</f>
        <v>45313</v>
      </c>
      <c r="M1517" s="24" t="str">
        <f>INDEX($C:$C,MATCH($L1517,$E:$E,0))</f>
        <v>Basic</v>
      </c>
      <c r="N1517" s="24" t="str">
        <f>INDEX($D:$D,MATCH($L1517,$E:$E,0))</f>
        <v>Monthly</v>
      </c>
      <c r="O1517" s="23" t="str">
        <f>INDEX('Step 2-12'!$W:$W,MATCH('Step 2-12'!$B1517,'Step 2-12'!$R:$R,0))</f>
        <v>Healthcare</v>
      </c>
      <c r="P1517" s="23" t="str">
        <f>INDEX('Step 2-12'!$Z:$Z,MATCH('Step 2-12'!$B1517,'Step 2-12'!$R:$R,0))</f>
        <v>Email</v>
      </c>
      <c r="AG1517" t="s">
        <v>3309</v>
      </c>
      <c r="AH1517" t="s">
        <v>542</v>
      </c>
      <c r="AI1517" t="s">
        <v>547</v>
      </c>
      <c r="AJ1517" s="1">
        <v>45511</v>
      </c>
      <c r="AK1517" t="s">
        <v>17</v>
      </c>
      <c r="AL1517" t="s">
        <v>18</v>
      </c>
      <c r="AM1517">
        <v>75</v>
      </c>
      <c r="AN1517">
        <v>60</v>
      </c>
      <c r="AO1517" s="24" t="str">
        <f>INDEX('Step 2-12'!$Z:$Z,MATCH('Step 2-12'!$AH1517,'Step 2-12'!$R:$R,0))</f>
        <v>Paid Search</v>
      </c>
      <c r="AP1517" s="24" t="str">
        <f>INDEX('Step 2-12'!$V:$V,MATCH('Step 2-12'!$AH1517,'Step 2-12'!$R:$R,0))</f>
        <v>North America</v>
      </c>
      <c r="AQ1517" s="24" t="str">
        <f>INDEX('Step 2-12'!$W:$W,MATCH('Step 2-12'!$AH1517,'Step 2-12'!$R:$R,0))</f>
        <v>Other</v>
      </c>
      <c r="AR1517" s="24" t="str">
        <f>INDEX('Step 2-12'!$X:$X,MATCH('Step 2-12'!$AH1517,'Step 2-12'!$R:$R,0))</f>
        <v>SMBs</v>
      </c>
      <c r="AS1517" s="23" t="str">
        <f>INDEX('Step 2-12'!$AA:$AA,MATCH('Step 2-12'!$AH1517,'Step 2-12'!$R:$R,0))</f>
        <v>Pro</v>
      </c>
      <c r="AT1517" s="23" t="str">
        <f>INDEX('Step 2-12'!$AB:$AB,MATCH('Step 2-12'!$AH1517,'Step 2-12'!$R:$R,0))</f>
        <v>Monthly</v>
      </c>
      <c r="AU1517" s="23" t="str">
        <f>INDEX($J$20:$J$1603,MATCH($AH1517,$B$20:$B$1603,0))</f>
        <v/>
      </c>
    </row>
    <row r="1518" spans="1:47" x14ac:dyDescent="0.25">
      <c r="A1518" t="s">
        <v>1703</v>
      </c>
      <c r="B1518" t="s">
        <v>1701</v>
      </c>
      <c r="C1518" t="s">
        <v>17</v>
      </c>
      <c r="D1518" t="s">
        <v>18</v>
      </c>
      <c r="E1518" s="1">
        <v>45375</v>
      </c>
      <c r="F1518" s="1">
        <v>45405</v>
      </c>
      <c r="G1518" t="s">
        <v>19</v>
      </c>
      <c r="H1518">
        <v>75</v>
      </c>
      <c r="I1518" s="23" t="str">
        <f>IF(AND(E1518&lt;=EOMONTH('Step 1'!$C$7,0),F1518&gt;='Step 1'!$C$7),"Yes","No")</f>
        <v>No</v>
      </c>
      <c r="J1518" s="23" t="str">
        <f>IF(I1518="Yes",IF(COUNTIFS($B$21:$B1518,B1518,$I$21:$I1518,"Yes")=1,"Yes",""),"")</f>
        <v/>
      </c>
      <c r="K1518" s="23" t="str">
        <f>IF(J1518="Yes",IF(COUNTIFS($B:$B,B1518,$F:$F,"&gt;="&amp;'Step 1'!$C$8)&gt;0,"Retained","Churned"),"")</f>
        <v/>
      </c>
      <c r="L1518" s="24">
        <f>_xlfn.MINIFS($E:$E,$B:$B,B1518)</f>
        <v>45313</v>
      </c>
      <c r="M1518" s="24" t="str">
        <f>INDEX($C:$C,MATCH($L1518,$E:$E,0))</f>
        <v>Basic</v>
      </c>
      <c r="N1518" s="24" t="str">
        <f>INDEX($D:$D,MATCH($L1518,$E:$E,0))</f>
        <v>Monthly</v>
      </c>
      <c r="O1518" s="23" t="str">
        <f>INDEX('Step 2-12'!$W:$W,MATCH('Step 2-12'!$B1518,'Step 2-12'!$R:$R,0))</f>
        <v>Healthcare</v>
      </c>
      <c r="P1518" s="23" t="str">
        <f>INDEX('Step 2-12'!$Z:$Z,MATCH('Step 2-12'!$B1518,'Step 2-12'!$R:$R,0))</f>
        <v>Email</v>
      </c>
      <c r="AG1518" t="s">
        <v>3310</v>
      </c>
      <c r="AH1518" t="s">
        <v>542</v>
      </c>
      <c r="AI1518" t="s">
        <v>548</v>
      </c>
      <c r="AJ1518" s="1">
        <v>45542</v>
      </c>
      <c r="AK1518" t="s">
        <v>17</v>
      </c>
      <c r="AL1518" t="s">
        <v>18</v>
      </c>
      <c r="AM1518">
        <v>75</v>
      </c>
      <c r="AN1518">
        <v>60</v>
      </c>
      <c r="AO1518" s="24" t="str">
        <f>INDEX('Step 2-12'!$Z:$Z,MATCH('Step 2-12'!$AH1518,'Step 2-12'!$R:$R,0))</f>
        <v>Paid Search</v>
      </c>
      <c r="AP1518" s="24" t="str">
        <f>INDEX('Step 2-12'!$V:$V,MATCH('Step 2-12'!$AH1518,'Step 2-12'!$R:$R,0))</f>
        <v>North America</v>
      </c>
      <c r="AQ1518" s="24" t="str">
        <f>INDEX('Step 2-12'!$W:$W,MATCH('Step 2-12'!$AH1518,'Step 2-12'!$R:$R,0))</f>
        <v>Other</v>
      </c>
      <c r="AR1518" s="24" t="str">
        <f>INDEX('Step 2-12'!$X:$X,MATCH('Step 2-12'!$AH1518,'Step 2-12'!$R:$R,0))</f>
        <v>SMBs</v>
      </c>
      <c r="AS1518" s="23" t="str">
        <f>INDEX('Step 2-12'!$AA:$AA,MATCH('Step 2-12'!$AH1518,'Step 2-12'!$R:$R,0))</f>
        <v>Pro</v>
      </c>
      <c r="AT1518" s="23" t="str">
        <f>INDEX('Step 2-12'!$AB:$AB,MATCH('Step 2-12'!$AH1518,'Step 2-12'!$R:$R,0))</f>
        <v>Monthly</v>
      </c>
      <c r="AU1518" s="23" t="str">
        <f>INDEX($J$20:$J$1603,MATCH($AH1518,$B$20:$B$1603,0))</f>
        <v/>
      </c>
    </row>
    <row r="1519" spans="1:47" x14ac:dyDescent="0.25">
      <c r="A1519" t="s">
        <v>1704</v>
      </c>
      <c r="B1519" t="s">
        <v>1701</v>
      </c>
      <c r="C1519" t="s">
        <v>17</v>
      </c>
      <c r="D1519" t="s">
        <v>18</v>
      </c>
      <c r="E1519" s="1">
        <v>45406</v>
      </c>
      <c r="F1519" s="1">
        <v>45436</v>
      </c>
      <c r="G1519" t="s">
        <v>19</v>
      </c>
      <c r="H1519">
        <v>75</v>
      </c>
      <c r="I1519" s="23" t="str">
        <f>IF(AND(E1519&lt;=EOMONTH('Step 1'!$C$7,0),F1519&gt;='Step 1'!$C$7),"Yes","No")</f>
        <v>No</v>
      </c>
      <c r="J1519" s="23" t="str">
        <f>IF(I1519="Yes",IF(COUNTIFS($B$21:$B1519,B1519,$I$21:$I1519,"Yes")=1,"Yes",""),"")</f>
        <v/>
      </c>
      <c r="K1519" s="23" t="str">
        <f>IF(J1519="Yes",IF(COUNTIFS($B:$B,B1519,$F:$F,"&gt;="&amp;'Step 1'!$C$8)&gt;0,"Retained","Churned"),"")</f>
        <v/>
      </c>
      <c r="L1519" s="24">
        <f>_xlfn.MINIFS($E:$E,$B:$B,B1519)</f>
        <v>45313</v>
      </c>
      <c r="M1519" s="24" t="str">
        <f>INDEX($C:$C,MATCH($L1519,$E:$E,0))</f>
        <v>Basic</v>
      </c>
      <c r="N1519" s="24" t="str">
        <f>INDEX($D:$D,MATCH($L1519,$E:$E,0))</f>
        <v>Monthly</v>
      </c>
      <c r="O1519" s="23" t="str">
        <f>INDEX('Step 2-12'!$W:$W,MATCH('Step 2-12'!$B1519,'Step 2-12'!$R:$R,0))</f>
        <v>Healthcare</v>
      </c>
      <c r="P1519" s="23" t="str">
        <f>INDEX('Step 2-12'!$Z:$Z,MATCH('Step 2-12'!$B1519,'Step 2-12'!$R:$R,0))</f>
        <v>Email</v>
      </c>
      <c r="AG1519" t="s">
        <v>3311</v>
      </c>
      <c r="AH1519" t="s">
        <v>542</v>
      </c>
      <c r="AI1519" t="s">
        <v>548</v>
      </c>
      <c r="AJ1519" s="1">
        <v>45572</v>
      </c>
      <c r="AK1519" t="s">
        <v>17</v>
      </c>
      <c r="AL1519" t="s">
        <v>18</v>
      </c>
      <c r="AM1519">
        <v>75</v>
      </c>
      <c r="AN1519">
        <v>60</v>
      </c>
      <c r="AO1519" s="24" t="str">
        <f>INDEX('Step 2-12'!$Z:$Z,MATCH('Step 2-12'!$AH1519,'Step 2-12'!$R:$R,0))</f>
        <v>Paid Search</v>
      </c>
      <c r="AP1519" s="24" t="str">
        <f>INDEX('Step 2-12'!$V:$V,MATCH('Step 2-12'!$AH1519,'Step 2-12'!$R:$R,0))</f>
        <v>North America</v>
      </c>
      <c r="AQ1519" s="24" t="str">
        <f>INDEX('Step 2-12'!$W:$W,MATCH('Step 2-12'!$AH1519,'Step 2-12'!$R:$R,0))</f>
        <v>Other</v>
      </c>
      <c r="AR1519" s="24" t="str">
        <f>INDEX('Step 2-12'!$X:$X,MATCH('Step 2-12'!$AH1519,'Step 2-12'!$R:$R,0))</f>
        <v>SMBs</v>
      </c>
      <c r="AS1519" s="23" t="str">
        <f>INDEX('Step 2-12'!$AA:$AA,MATCH('Step 2-12'!$AH1519,'Step 2-12'!$R:$R,0))</f>
        <v>Pro</v>
      </c>
      <c r="AT1519" s="23" t="str">
        <f>INDEX('Step 2-12'!$AB:$AB,MATCH('Step 2-12'!$AH1519,'Step 2-12'!$R:$R,0))</f>
        <v>Monthly</v>
      </c>
      <c r="AU1519" s="23" t="str">
        <f>INDEX($J$20:$J$1603,MATCH($AH1519,$B$20:$B$1603,0))</f>
        <v/>
      </c>
    </row>
    <row r="1520" spans="1:47" x14ac:dyDescent="0.25">
      <c r="A1520" t="s">
        <v>1705</v>
      </c>
      <c r="B1520" t="s">
        <v>1701</v>
      </c>
      <c r="C1520" t="s">
        <v>17</v>
      </c>
      <c r="D1520" t="s">
        <v>18</v>
      </c>
      <c r="E1520" s="1">
        <v>45437</v>
      </c>
      <c r="F1520" s="1">
        <v>45467</v>
      </c>
      <c r="G1520" t="s">
        <v>19</v>
      </c>
      <c r="H1520">
        <v>75</v>
      </c>
      <c r="I1520" s="23" t="str">
        <f>IF(AND(E1520&lt;=EOMONTH('Step 1'!$C$7,0),F1520&gt;='Step 1'!$C$7),"Yes","No")</f>
        <v>No</v>
      </c>
      <c r="J1520" s="23" t="str">
        <f>IF(I1520="Yes",IF(COUNTIFS($B$21:$B1520,B1520,$I$21:$I1520,"Yes")=1,"Yes",""),"")</f>
        <v/>
      </c>
      <c r="K1520" s="23" t="str">
        <f>IF(J1520="Yes",IF(COUNTIFS($B:$B,B1520,$F:$F,"&gt;="&amp;'Step 1'!$C$8)&gt;0,"Retained","Churned"),"")</f>
        <v/>
      </c>
      <c r="L1520" s="24">
        <f>_xlfn.MINIFS($E:$E,$B:$B,B1520)</f>
        <v>45313</v>
      </c>
      <c r="M1520" s="24" t="str">
        <f>INDEX($C:$C,MATCH($L1520,$E:$E,0))</f>
        <v>Basic</v>
      </c>
      <c r="N1520" s="24" t="str">
        <f>INDEX($D:$D,MATCH($L1520,$E:$E,0))</f>
        <v>Monthly</v>
      </c>
      <c r="O1520" s="23" t="str">
        <f>INDEX('Step 2-12'!$W:$W,MATCH('Step 2-12'!$B1520,'Step 2-12'!$R:$R,0))</f>
        <v>Healthcare</v>
      </c>
      <c r="P1520" s="23" t="str">
        <f>INDEX('Step 2-12'!$Z:$Z,MATCH('Step 2-12'!$B1520,'Step 2-12'!$R:$R,0))</f>
        <v>Email</v>
      </c>
      <c r="AG1520" t="s">
        <v>3312</v>
      </c>
      <c r="AH1520" t="s">
        <v>542</v>
      </c>
      <c r="AI1520" t="s">
        <v>549</v>
      </c>
      <c r="AJ1520" s="1">
        <v>45573</v>
      </c>
      <c r="AK1520" t="s">
        <v>17</v>
      </c>
      <c r="AL1520" t="s">
        <v>18</v>
      </c>
      <c r="AM1520">
        <v>75</v>
      </c>
      <c r="AN1520">
        <v>60</v>
      </c>
      <c r="AO1520" s="24" t="str">
        <f>INDEX('Step 2-12'!$Z:$Z,MATCH('Step 2-12'!$AH1520,'Step 2-12'!$R:$R,0))</f>
        <v>Paid Search</v>
      </c>
      <c r="AP1520" s="24" t="str">
        <f>INDEX('Step 2-12'!$V:$V,MATCH('Step 2-12'!$AH1520,'Step 2-12'!$R:$R,0))</f>
        <v>North America</v>
      </c>
      <c r="AQ1520" s="24" t="str">
        <f>INDEX('Step 2-12'!$W:$W,MATCH('Step 2-12'!$AH1520,'Step 2-12'!$R:$R,0))</f>
        <v>Other</v>
      </c>
      <c r="AR1520" s="24" t="str">
        <f>INDEX('Step 2-12'!$X:$X,MATCH('Step 2-12'!$AH1520,'Step 2-12'!$R:$R,0))</f>
        <v>SMBs</v>
      </c>
      <c r="AS1520" s="23" t="str">
        <f>INDEX('Step 2-12'!$AA:$AA,MATCH('Step 2-12'!$AH1520,'Step 2-12'!$R:$R,0))</f>
        <v>Pro</v>
      </c>
      <c r="AT1520" s="23" t="str">
        <f>INDEX('Step 2-12'!$AB:$AB,MATCH('Step 2-12'!$AH1520,'Step 2-12'!$R:$R,0))</f>
        <v>Monthly</v>
      </c>
      <c r="AU1520" s="23" t="str">
        <f>INDEX($J$20:$J$1603,MATCH($AH1520,$B$20:$B$1603,0))</f>
        <v/>
      </c>
    </row>
    <row r="1521" spans="1:47" x14ac:dyDescent="0.25">
      <c r="A1521" t="s">
        <v>1706</v>
      </c>
      <c r="B1521" t="s">
        <v>1701</v>
      </c>
      <c r="C1521" t="s">
        <v>17</v>
      </c>
      <c r="D1521" t="s">
        <v>18</v>
      </c>
      <c r="E1521" s="1">
        <v>45468</v>
      </c>
      <c r="F1521" s="1">
        <v>45498</v>
      </c>
      <c r="G1521" t="s">
        <v>73</v>
      </c>
      <c r="H1521">
        <v>75</v>
      </c>
      <c r="I1521" s="23" t="str">
        <f>IF(AND(E1521&lt;=EOMONTH('Step 1'!$C$7,0),F1521&gt;='Step 1'!$C$7),"Yes","No")</f>
        <v>No</v>
      </c>
      <c r="J1521" s="23" t="str">
        <f>IF(I1521="Yes",IF(COUNTIFS($B$21:$B1521,B1521,$I$21:$I1521,"Yes")=1,"Yes",""),"")</f>
        <v/>
      </c>
      <c r="K1521" s="23" t="str">
        <f>IF(J1521="Yes",IF(COUNTIFS($B:$B,B1521,$F:$F,"&gt;="&amp;'Step 1'!$C$8)&gt;0,"Retained","Churned"),"")</f>
        <v/>
      </c>
      <c r="L1521" s="24">
        <f>_xlfn.MINIFS($E:$E,$B:$B,B1521)</f>
        <v>45313</v>
      </c>
      <c r="M1521" s="24" t="str">
        <f>INDEX($C:$C,MATCH($L1521,$E:$E,0))</f>
        <v>Basic</v>
      </c>
      <c r="N1521" s="24" t="str">
        <f>INDEX($D:$D,MATCH($L1521,$E:$E,0))</f>
        <v>Monthly</v>
      </c>
      <c r="O1521" s="23" t="str">
        <f>INDEX('Step 2-12'!$W:$W,MATCH('Step 2-12'!$B1521,'Step 2-12'!$R:$R,0))</f>
        <v>Healthcare</v>
      </c>
      <c r="P1521" s="23" t="str">
        <f>INDEX('Step 2-12'!$Z:$Z,MATCH('Step 2-12'!$B1521,'Step 2-12'!$R:$R,0))</f>
        <v>Email</v>
      </c>
      <c r="AG1521" t="s">
        <v>3313</v>
      </c>
      <c r="AH1521" t="s">
        <v>542</v>
      </c>
      <c r="AI1521" t="s">
        <v>550</v>
      </c>
      <c r="AJ1521" s="1">
        <v>45604</v>
      </c>
      <c r="AK1521" t="s">
        <v>50</v>
      </c>
      <c r="AL1521" t="s">
        <v>18</v>
      </c>
      <c r="AM1521">
        <v>135</v>
      </c>
      <c r="AN1521">
        <v>110.7</v>
      </c>
      <c r="AO1521" s="24" t="str">
        <f>INDEX('Step 2-12'!$Z:$Z,MATCH('Step 2-12'!$AH1521,'Step 2-12'!$R:$R,0))</f>
        <v>Paid Search</v>
      </c>
      <c r="AP1521" s="24" t="str">
        <f>INDEX('Step 2-12'!$V:$V,MATCH('Step 2-12'!$AH1521,'Step 2-12'!$R:$R,0))</f>
        <v>North America</v>
      </c>
      <c r="AQ1521" s="24" t="str">
        <f>INDEX('Step 2-12'!$W:$W,MATCH('Step 2-12'!$AH1521,'Step 2-12'!$R:$R,0))</f>
        <v>Other</v>
      </c>
      <c r="AR1521" s="24" t="str">
        <f>INDEX('Step 2-12'!$X:$X,MATCH('Step 2-12'!$AH1521,'Step 2-12'!$R:$R,0))</f>
        <v>SMBs</v>
      </c>
      <c r="AS1521" s="23" t="str">
        <f>INDEX('Step 2-12'!$AA:$AA,MATCH('Step 2-12'!$AH1521,'Step 2-12'!$R:$R,0))</f>
        <v>Pro</v>
      </c>
      <c r="AT1521" s="23" t="str">
        <f>INDEX('Step 2-12'!$AB:$AB,MATCH('Step 2-12'!$AH1521,'Step 2-12'!$R:$R,0))</f>
        <v>Monthly</v>
      </c>
      <c r="AU1521" s="23" t="str">
        <f>INDEX($J$20:$J$1603,MATCH($AH1521,$B$20:$B$1603,0))</f>
        <v/>
      </c>
    </row>
    <row r="1522" spans="1:47" x14ac:dyDescent="0.25">
      <c r="A1522" t="s">
        <v>1707</v>
      </c>
      <c r="B1522" t="s">
        <v>1701</v>
      </c>
      <c r="C1522" t="s">
        <v>50</v>
      </c>
      <c r="D1522" t="s">
        <v>18</v>
      </c>
      <c r="E1522" s="1">
        <v>45499</v>
      </c>
      <c r="F1522" s="1">
        <v>45529</v>
      </c>
      <c r="G1522" t="s">
        <v>19</v>
      </c>
      <c r="H1522">
        <v>135</v>
      </c>
      <c r="I1522" s="23" t="str">
        <f>IF(AND(E1522&lt;=EOMONTH('Step 1'!$C$7,0),F1522&gt;='Step 1'!$C$7),"Yes","No")</f>
        <v>No</v>
      </c>
      <c r="J1522" s="23" t="str">
        <f>IF(I1522="Yes",IF(COUNTIFS($B$21:$B1522,B1522,$I$21:$I1522,"Yes")=1,"Yes",""),"")</f>
        <v/>
      </c>
      <c r="K1522" s="23" t="str">
        <f>IF(J1522="Yes",IF(COUNTIFS($B:$B,B1522,$F:$F,"&gt;="&amp;'Step 1'!$C$8)&gt;0,"Retained","Churned"),"")</f>
        <v/>
      </c>
      <c r="L1522" s="24">
        <f>_xlfn.MINIFS($E:$E,$B:$B,B1522)</f>
        <v>45313</v>
      </c>
      <c r="M1522" s="24" t="str">
        <f>INDEX($C:$C,MATCH($L1522,$E:$E,0))</f>
        <v>Basic</v>
      </c>
      <c r="N1522" s="24" t="str">
        <f>INDEX($D:$D,MATCH($L1522,$E:$E,0))</f>
        <v>Monthly</v>
      </c>
      <c r="O1522" s="23" t="str">
        <f>INDEX('Step 2-12'!$W:$W,MATCH('Step 2-12'!$B1522,'Step 2-12'!$R:$R,0))</f>
        <v>Healthcare</v>
      </c>
      <c r="P1522" s="23" t="str">
        <f>INDEX('Step 2-12'!$Z:$Z,MATCH('Step 2-12'!$B1522,'Step 2-12'!$R:$R,0))</f>
        <v>Email</v>
      </c>
      <c r="AG1522" t="s">
        <v>3314</v>
      </c>
      <c r="AH1522" t="s">
        <v>743</v>
      </c>
      <c r="AI1522" t="s">
        <v>742</v>
      </c>
      <c r="AJ1522" s="1">
        <v>44632</v>
      </c>
      <c r="AK1522" t="s">
        <v>86</v>
      </c>
      <c r="AL1522" t="s">
        <v>18</v>
      </c>
      <c r="AM1522">
        <v>315</v>
      </c>
      <c r="AN1522">
        <v>267.75</v>
      </c>
      <c r="AO1522" s="24" t="str">
        <f>INDEX('Step 2-12'!$Z:$Z,MATCH('Step 2-12'!$AH1522,'Step 2-12'!$R:$R,0))</f>
        <v>Content</v>
      </c>
      <c r="AP1522" s="24" t="str">
        <f>INDEX('Step 2-12'!$V:$V,MATCH('Step 2-12'!$AH1522,'Step 2-12'!$R:$R,0))</f>
        <v>North America</v>
      </c>
      <c r="AQ1522" s="24" t="str">
        <f>INDEX('Step 2-12'!$W:$W,MATCH('Step 2-12'!$AH1522,'Step 2-12'!$R:$R,0))</f>
        <v>Retail</v>
      </c>
      <c r="AR1522" s="24" t="str">
        <f>INDEX('Step 2-12'!$X:$X,MATCH('Step 2-12'!$AH1522,'Step 2-12'!$R:$R,0))</f>
        <v>Mid-Market</v>
      </c>
      <c r="AS1522" s="23" t="str">
        <f>INDEX('Step 2-12'!$AA:$AA,MATCH('Step 2-12'!$AH1522,'Step 2-12'!$R:$R,0))</f>
        <v>Enterprise</v>
      </c>
      <c r="AT1522" s="23" t="str">
        <f>INDEX('Step 2-12'!$AB:$AB,MATCH('Step 2-12'!$AH1522,'Step 2-12'!$R:$R,0))</f>
        <v>Monthly</v>
      </c>
      <c r="AU1522" s="23" t="str">
        <f>INDEX($J$20:$J$1603,MATCH($AH1522,$B$20:$B$1603,0))</f>
        <v/>
      </c>
    </row>
    <row r="1523" spans="1:47" x14ac:dyDescent="0.25">
      <c r="A1523" t="s">
        <v>1708</v>
      </c>
      <c r="B1523" t="s">
        <v>1701</v>
      </c>
      <c r="C1523" t="s">
        <v>50</v>
      </c>
      <c r="D1523" t="s">
        <v>18</v>
      </c>
      <c r="E1523" s="1">
        <v>45530</v>
      </c>
      <c r="F1523" s="1">
        <v>45560</v>
      </c>
      <c r="G1523" t="s">
        <v>19</v>
      </c>
      <c r="H1523">
        <v>135</v>
      </c>
      <c r="I1523" s="23" t="str">
        <f>IF(AND(E1523&lt;=EOMONTH('Step 1'!$C$7,0),F1523&gt;='Step 1'!$C$7),"Yes","No")</f>
        <v>No</v>
      </c>
      <c r="J1523" s="23" t="str">
        <f>IF(I1523="Yes",IF(COUNTIFS($B$21:$B1523,B1523,$I$21:$I1523,"Yes")=1,"Yes",""),"")</f>
        <v/>
      </c>
      <c r="K1523" s="23" t="str">
        <f>IF(J1523="Yes",IF(COUNTIFS($B:$B,B1523,$F:$F,"&gt;="&amp;'Step 1'!$C$8)&gt;0,"Retained","Churned"),"")</f>
        <v/>
      </c>
      <c r="L1523" s="24">
        <f>_xlfn.MINIFS($E:$E,$B:$B,B1523)</f>
        <v>45313</v>
      </c>
      <c r="M1523" s="24" t="str">
        <f>INDEX($C:$C,MATCH($L1523,$E:$E,0))</f>
        <v>Basic</v>
      </c>
      <c r="N1523" s="24" t="str">
        <f>INDEX($D:$D,MATCH($L1523,$E:$E,0))</f>
        <v>Monthly</v>
      </c>
      <c r="O1523" s="23" t="str">
        <f>INDEX('Step 2-12'!$W:$W,MATCH('Step 2-12'!$B1523,'Step 2-12'!$R:$R,0))</f>
        <v>Healthcare</v>
      </c>
      <c r="P1523" s="23" t="str">
        <f>INDEX('Step 2-12'!$Z:$Z,MATCH('Step 2-12'!$B1523,'Step 2-12'!$R:$R,0))</f>
        <v>Email</v>
      </c>
      <c r="AG1523" t="s">
        <v>3315</v>
      </c>
      <c r="AH1523" t="s">
        <v>743</v>
      </c>
      <c r="AI1523" t="s">
        <v>744</v>
      </c>
      <c r="AJ1523" s="1">
        <v>44663</v>
      </c>
      <c r="AK1523" t="s">
        <v>86</v>
      </c>
      <c r="AL1523" t="s">
        <v>18</v>
      </c>
      <c r="AM1523">
        <v>315</v>
      </c>
      <c r="AN1523">
        <v>267.75</v>
      </c>
      <c r="AO1523" s="24" t="str">
        <f>INDEX('Step 2-12'!$Z:$Z,MATCH('Step 2-12'!$AH1523,'Step 2-12'!$R:$R,0))</f>
        <v>Content</v>
      </c>
      <c r="AP1523" s="24" t="str">
        <f>INDEX('Step 2-12'!$V:$V,MATCH('Step 2-12'!$AH1523,'Step 2-12'!$R:$R,0))</f>
        <v>North America</v>
      </c>
      <c r="AQ1523" s="24" t="str">
        <f>INDEX('Step 2-12'!$W:$W,MATCH('Step 2-12'!$AH1523,'Step 2-12'!$R:$R,0))</f>
        <v>Retail</v>
      </c>
      <c r="AR1523" s="24" t="str">
        <f>INDEX('Step 2-12'!$X:$X,MATCH('Step 2-12'!$AH1523,'Step 2-12'!$R:$R,0))</f>
        <v>Mid-Market</v>
      </c>
      <c r="AS1523" s="23" t="str">
        <f>INDEX('Step 2-12'!$AA:$AA,MATCH('Step 2-12'!$AH1523,'Step 2-12'!$R:$R,0))</f>
        <v>Enterprise</v>
      </c>
      <c r="AT1523" s="23" t="str">
        <f>INDEX('Step 2-12'!$AB:$AB,MATCH('Step 2-12'!$AH1523,'Step 2-12'!$R:$R,0))</f>
        <v>Monthly</v>
      </c>
      <c r="AU1523" s="23" t="str">
        <f>INDEX($J$20:$J$1603,MATCH($AH1523,$B$20:$B$1603,0))</f>
        <v/>
      </c>
    </row>
    <row r="1524" spans="1:47" x14ac:dyDescent="0.25">
      <c r="A1524" t="s">
        <v>1709</v>
      </c>
      <c r="B1524" t="s">
        <v>1701</v>
      </c>
      <c r="C1524" t="s">
        <v>50</v>
      </c>
      <c r="D1524" t="s">
        <v>18</v>
      </c>
      <c r="E1524" s="1">
        <v>45561</v>
      </c>
      <c r="F1524" s="1">
        <v>45591</v>
      </c>
      <c r="G1524" t="s">
        <v>19</v>
      </c>
      <c r="H1524">
        <v>135</v>
      </c>
      <c r="I1524" s="23" t="str">
        <f>IF(AND(E1524&lt;=EOMONTH('Step 1'!$C$7,0),F1524&gt;='Step 1'!$C$7),"Yes","No")</f>
        <v>No</v>
      </c>
      <c r="J1524" s="23" t="str">
        <f>IF(I1524="Yes",IF(COUNTIFS($B$21:$B1524,B1524,$I$21:$I1524,"Yes")=1,"Yes",""),"")</f>
        <v/>
      </c>
      <c r="K1524" s="23" t="str">
        <f>IF(J1524="Yes",IF(COUNTIFS($B:$B,B1524,$F:$F,"&gt;="&amp;'Step 1'!$C$8)&gt;0,"Retained","Churned"),"")</f>
        <v/>
      </c>
      <c r="L1524" s="24">
        <f>_xlfn.MINIFS($E:$E,$B:$B,B1524)</f>
        <v>45313</v>
      </c>
      <c r="M1524" s="24" t="str">
        <f>INDEX($C:$C,MATCH($L1524,$E:$E,0))</f>
        <v>Basic</v>
      </c>
      <c r="N1524" s="24" t="str">
        <f>INDEX($D:$D,MATCH($L1524,$E:$E,0))</f>
        <v>Monthly</v>
      </c>
      <c r="O1524" s="23" t="str">
        <f>INDEX('Step 2-12'!$W:$W,MATCH('Step 2-12'!$B1524,'Step 2-12'!$R:$R,0))</f>
        <v>Healthcare</v>
      </c>
      <c r="P1524" s="23" t="str">
        <f>INDEX('Step 2-12'!$Z:$Z,MATCH('Step 2-12'!$B1524,'Step 2-12'!$R:$R,0))</f>
        <v>Email</v>
      </c>
      <c r="AG1524" t="s">
        <v>3316</v>
      </c>
      <c r="AH1524" t="s">
        <v>743</v>
      </c>
      <c r="AI1524" t="s">
        <v>744</v>
      </c>
      <c r="AJ1524" s="1">
        <v>44693</v>
      </c>
      <c r="AK1524" t="s">
        <v>86</v>
      </c>
      <c r="AL1524" t="s">
        <v>18</v>
      </c>
      <c r="AM1524">
        <v>315</v>
      </c>
      <c r="AN1524">
        <v>267.75</v>
      </c>
      <c r="AO1524" s="24" t="str">
        <f>INDEX('Step 2-12'!$Z:$Z,MATCH('Step 2-12'!$AH1524,'Step 2-12'!$R:$R,0))</f>
        <v>Content</v>
      </c>
      <c r="AP1524" s="24" t="str">
        <f>INDEX('Step 2-12'!$V:$V,MATCH('Step 2-12'!$AH1524,'Step 2-12'!$R:$R,0))</f>
        <v>North America</v>
      </c>
      <c r="AQ1524" s="24" t="str">
        <f>INDEX('Step 2-12'!$W:$W,MATCH('Step 2-12'!$AH1524,'Step 2-12'!$R:$R,0))</f>
        <v>Retail</v>
      </c>
      <c r="AR1524" s="24" t="str">
        <f>INDEX('Step 2-12'!$X:$X,MATCH('Step 2-12'!$AH1524,'Step 2-12'!$R:$R,0))</f>
        <v>Mid-Market</v>
      </c>
      <c r="AS1524" s="23" t="str">
        <f>INDEX('Step 2-12'!$AA:$AA,MATCH('Step 2-12'!$AH1524,'Step 2-12'!$R:$R,0))</f>
        <v>Enterprise</v>
      </c>
      <c r="AT1524" s="23" t="str">
        <f>INDEX('Step 2-12'!$AB:$AB,MATCH('Step 2-12'!$AH1524,'Step 2-12'!$R:$R,0))</f>
        <v>Monthly</v>
      </c>
      <c r="AU1524" s="23" t="str">
        <f>INDEX($J$20:$J$1603,MATCH($AH1524,$B$20:$B$1603,0))</f>
        <v/>
      </c>
    </row>
    <row r="1525" spans="1:47" x14ac:dyDescent="0.25">
      <c r="A1525" t="s">
        <v>1710</v>
      </c>
      <c r="B1525" t="s">
        <v>1701</v>
      </c>
      <c r="C1525" t="s">
        <v>50</v>
      </c>
      <c r="D1525" t="s">
        <v>18</v>
      </c>
      <c r="E1525" s="1">
        <v>45592</v>
      </c>
      <c r="F1525" s="1">
        <v>45600</v>
      </c>
      <c r="G1525" t="s">
        <v>47</v>
      </c>
      <c r="H1525">
        <v>135</v>
      </c>
      <c r="I1525" s="23" t="str">
        <f>IF(AND(E1525&lt;=EOMONTH('Step 1'!$C$7,0),F1525&gt;='Step 1'!$C$7),"Yes","No")</f>
        <v>No</v>
      </c>
      <c r="J1525" s="23" t="str">
        <f>IF(I1525="Yes",IF(COUNTIFS($B$21:$B1525,B1525,$I$21:$I1525,"Yes")=1,"Yes",""),"")</f>
        <v/>
      </c>
      <c r="K1525" s="23" t="str">
        <f>IF(J1525="Yes",IF(COUNTIFS($B:$B,B1525,$F:$F,"&gt;="&amp;'Step 1'!$C$8)&gt;0,"Retained","Churned"),"")</f>
        <v/>
      </c>
      <c r="L1525" s="24">
        <f>_xlfn.MINIFS($E:$E,$B:$B,B1525)</f>
        <v>45313</v>
      </c>
      <c r="M1525" s="24" t="str">
        <f>INDEX($C:$C,MATCH($L1525,$E:$E,0))</f>
        <v>Basic</v>
      </c>
      <c r="N1525" s="24" t="str">
        <f>INDEX($D:$D,MATCH($L1525,$E:$E,0))</f>
        <v>Monthly</v>
      </c>
      <c r="O1525" s="23" t="str">
        <f>INDEX('Step 2-12'!$W:$W,MATCH('Step 2-12'!$B1525,'Step 2-12'!$R:$R,0))</f>
        <v>Healthcare</v>
      </c>
      <c r="P1525" s="23" t="str">
        <f>INDEX('Step 2-12'!$Z:$Z,MATCH('Step 2-12'!$B1525,'Step 2-12'!$R:$R,0))</f>
        <v>Email</v>
      </c>
      <c r="AG1525" t="s">
        <v>3317</v>
      </c>
      <c r="AH1525" t="s">
        <v>743</v>
      </c>
      <c r="AI1525" t="s">
        <v>745</v>
      </c>
      <c r="AJ1525" s="1">
        <v>44694</v>
      </c>
      <c r="AK1525" t="s">
        <v>50</v>
      </c>
      <c r="AL1525" t="s">
        <v>18</v>
      </c>
      <c r="AM1525">
        <v>135</v>
      </c>
      <c r="AN1525">
        <v>110.7</v>
      </c>
      <c r="AO1525" s="24" t="str">
        <f>INDEX('Step 2-12'!$Z:$Z,MATCH('Step 2-12'!$AH1525,'Step 2-12'!$R:$R,0))</f>
        <v>Content</v>
      </c>
      <c r="AP1525" s="24" t="str">
        <f>INDEX('Step 2-12'!$V:$V,MATCH('Step 2-12'!$AH1525,'Step 2-12'!$R:$R,0))</f>
        <v>North America</v>
      </c>
      <c r="AQ1525" s="24" t="str">
        <f>INDEX('Step 2-12'!$W:$W,MATCH('Step 2-12'!$AH1525,'Step 2-12'!$R:$R,0))</f>
        <v>Retail</v>
      </c>
      <c r="AR1525" s="24" t="str">
        <f>INDEX('Step 2-12'!$X:$X,MATCH('Step 2-12'!$AH1525,'Step 2-12'!$R:$R,0))</f>
        <v>Mid-Market</v>
      </c>
      <c r="AS1525" s="23" t="str">
        <f>INDEX('Step 2-12'!$AA:$AA,MATCH('Step 2-12'!$AH1525,'Step 2-12'!$R:$R,0))</f>
        <v>Enterprise</v>
      </c>
      <c r="AT1525" s="23" t="str">
        <f>INDEX('Step 2-12'!$AB:$AB,MATCH('Step 2-12'!$AH1525,'Step 2-12'!$R:$R,0))</f>
        <v>Monthly</v>
      </c>
      <c r="AU1525" s="23" t="str">
        <f>INDEX($J$20:$J$1603,MATCH($AH1525,$B$20:$B$1603,0))</f>
        <v/>
      </c>
    </row>
    <row r="1526" spans="1:47" x14ac:dyDescent="0.25">
      <c r="A1526" t="s">
        <v>1711</v>
      </c>
      <c r="B1526" t="s">
        <v>1712</v>
      </c>
      <c r="C1526" t="s">
        <v>17</v>
      </c>
      <c r="D1526" t="s">
        <v>51</v>
      </c>
      <c r="E1526" s="1">
        <v>44768</v>
      </c>
      <c r="F1526" s="1">
        <v>45133</v>
      </c>
      <c r="G1526" t="s">
        <v>19</v>
      </c>
      <c r="H1526">
        <v>50</v>
      </c>
      <c r="I1526" s="23" t="str">
        <f>IF(AND(E1526&lt;=EOMONTH('Step 1'!$C$7,0),F1526&gt;='Step 1'!$C$7),"Yes","No")</f>
        <v>Yes</v>
      </c>
      <c r="J1526" s="23" t="str">
        <f>IF(I1526="Yes",IF(COUNTIFS($B$21:$B1526,B1526,$I$21:$I1526,"Yes")=1,"Yes",""),"")</f>
        <v>Yes</v>
      </c>
      <c r="K1526" s="23" t="str">
        <f>IF(J1526="Yes",IF(COUNTIFS($B:$B,B1526,$F:$F,"&gt;="&amp;'Step 1'!$C$8)&gt;0,"Retained","Churned"),"")</f>
        <v>Retained</v>
      </c>
      <c r="L1526" s="24">
        <f>_xlfn.MINIFS($E:$E,$B:$B,B1526)</f>
        <v>44768</v>
      </c>
      <c r="M1526" s="24" t="str">
        <f>INDEX($C:$C,MATCH($L1526,$E:$E,0))</f>
        <v>Pro</v>
      </c>
      <c r="N1526" s="24" t="str">
        <f>INDEX($D:$D,MATCH($L1526,$E:$E,0))</f>
        <v>Monthly</v>
      </c>
      <c r="O1526" s="23" t="str">
        <f>INDEX('Step 2-12'!$W:$W,MATCH('Step 2-12'!$B1526,'Step 2-12'!$R:$R,0))</f>
        <v>Tech</v>
      </c>
      <c r="P1526" s="23" t="str">
        <f>INDEX('Step 2-12'!$Z:$Z,MATCH('Step 2-12'!$B1526,'Step 2-12'!$R:$R,0))</f>
        <v>Social Media</v>
      </c>
      <c r="AG1526" t="s">
        <v>3318</v>
      </c>
      <c r="AH1526" t="s">
        <v>743</v>
      </c>
      <c r="AI1526" t="s">
        <v>746</v>
      </c>
      <c r="AJ1526" s="1">
        <v>44725</v>
      </c>
      <c r="AK1526" t="s">
        <v>50</v>
      </c>
      <c r="AL1526" t="s">
        <v>18</v>
      </c>
      <c r="AM1526">
        <v>135</v>
      </c>
      <c r="AN1526">
        <v>110.7</v>
      </c>
      <c r="AO1526" s="24" t="str">
        <f>INDEX('Step 2-12'!$Z:$Z,MATCH('Step 2-12'!$AH1526,'Step 2-12'!$R:$R,0))</f>
        <v>Content</v>
      </c>
      <c r="AP1526" s="24" t="str">
        <f>INDEX('Step 2-12'!$V:$V,MATCH('Step 2-12'!$AH1526,'Step 2-12'!$R:$R,0))</f>
        <v>North America</v>
      </c>
      <c r="AQ1526" s="24" t="str">
        <f>INDEX('Step 2-12'!$W:$W,MATCH('Step 2-12'!$AH1526,'Step 2-12'!$R:$R,0))</f>
        <v>Retail</v>
      </c>
      <c r="AR1526" s="24" t="str">
        <f>INDEX('Step 2-12'!$X:$X,MATCH('Step 2-12'!$AH1526,'Step 2-12'!$R:$R,0))</f>
        <v>Mid-Market</v>
      </c>
      <c r="AS1526" s="23" t="str">
        <f>INDEX('Step 2-12'!$AA:$AA,MATCH('Step 2-12'!$AH1526,'Step 2-12'!$R:$R,0))</f>
        <v>Enterprise</v>
      </c>
      <c r="AT1526" s="23" t="str">
        <f>INDEX('Step 2-12'!$AB:$AB,MATCH('Step 2-12'!$AH1526,'Step 2-12'!$R:$R,0))</f>
        <v>Monthly</v>
      </c>
      <c r="AU1526" s="23" t="str">
        <f>INDEX($J$20:$J$1603,MATCH($AH1526,$B$20:$B$1603,0))</f>
        <v/>
      </c>
    </row>
    <row r="1527" spans="1:47" x14ac:dyDescent="0.25">
      <c r="A1527" t="s">
        <v>1713</v>
      </c>
      <c r="B1527" t="s">
        <v>1712</v>
      </c>
      <c r="C1527" t="s">
        <v>17</v>
      </c>
      <c r="D1527" t="s">
        <v>51</v>
      </c>
      <c r="E1527" s="1">
        <v>45134</v>
      </c>
      <c r="F1527" s="1">
        <v>45499</v>
      </c>
      <c r="G1527" t="s">
        <v>73</v>
      </c>
      <c r="H1527">
        <v>50</v>
      </c>
      <c r="I1527" s="23" t="str">
        <f>IF(AND(E1527&lt;=EOMONTH('Step 1'!$C$7,0),F1527&gt;='Step 1'!$C$7),"Yes","No")</f>
        <v>No</v>
      </c>
      <c r="J1527" s="23" t="str">
        <f>IF(I1527="Yes",IF(COUNTIFS($B$21:$B1527,B1527,$I$21:$I1527,"Yes")=1,"Yes",""),"")</f>
        <v/>
      </c>
      <c r="K1527" s="23" t="str">
        <f>IF(J1527="Yes",IF(COUNTIFS($B:$B,B1527,$F:$F,"&gt;="&amp;'Step 1'!$C$8)&gt;0,"Retained","Churned"),"")</f>
        <v/>
      </c>
      <c r="L1527" s="24">
        <f>_xlfn.MINIFS($E:$E,$B:$B,B1527)</f>
        <v>44768</v>
      </c>
      <c r="M1527" s="24" t="str">
        <f>INDEX($C:$C,MATCH($L1527,$E:$E,0))</f>
        <v>Pro</v>
      </c>
      <c r="N1527" s="24" t="str">
        <f>INDEX($D:$D,MATCH($L1527,$E:$E,0))</f>
        <v>Monthly</v>
      </c>
      <c r="O1527" s="23" t="str">
        <f>INDEX('Step 2-12'!$W:$W,MATCH('Step 2-12'!$B1527,'Step 2-12'!$R:$R,0))</f>
        <v>Tech</v>
      </c>
      <c r="P1527" s="23" t="str">
        <f>INDEX('Step 2-12'!$Z:$Z,MATCH('Step 2-12'!$B1527,'Step 2-12'!$R:$R,0))</f>
        <v>Social Media</v>
      </c>
      <c r="AG1527" t="s">
        <v>3319</v>
      </c>
      <c r="AH1527" t="s">
        <v>743</v>
      </c>
      <c r="AI1527" t="s">
        <v>746</v>
      </c>
      <c r="AJ1527" s="1">
        <v>44755</v>
      </c>
      <c r="AK1527" t="s">
        <v>50</v>
      </c>
      <c r="AL1527" t="s">
        <v>18</v>
      </c>
      <c r="AM1527">
        <v>135</v>
      </c>
      <c r="AN1527">
        <v>110.7</v>
      </c>
      <c r="AO1527" s="24" t="str">
        <f>INDEX('Step 2-12'!$Z:$Z,MATCH('Step 2-12'!$AH1527,'Step 2-12'!$R:$R,0))</f>
        <v>Content</v>
      </c>
      <c r="AP1527" s="24" t="str">
        <f>INDEX('Step 2-12'!$V:$V,MATCH('Step 2-12'!$AH1527,'Step 2-12'!$R:$R,0))</f>
        <v>North America</v>
      </c>
      <c r="AQ1527" s="24" t="str">
        <f>INDEX('Step 2-12'!$W:$W,MATCH('Step 2-12'!$AH1527,'Step 2-12'!$R:$R,0))</f>
        <v>Retail</v>
      </c>
      <c r="AR1527" s="24" t="str">
        <f>INDEX('Step 2-12'!$X:$X,MATCH('Step 2-12'!$AH1527,'Step 2-12'!$R:$R,0))</f>
        <v>Mid-Market</v>
      </c>
      <c r="AS1527" s="23" t="str">
        <f>INDEX('Step 2-12'!$AA:$AA,MATCH('Step 2-12'!$AH1527,'Step 2-12'!$R:$R,0))</f>
        <v>Enterprise</v>
      </c>
      <c r="AT1527" s="23" t="str">
        <f>INDEX('Step 2-12'!$AB:$AB,MATCH('Step 2-12'!$AH1527,'Step 2-12'!$R:$R,0))</f>
        <v>Monthly</v>
      </c>
      <c r="AU1527" s="23" t="str">
        <f>INDEX($J$20:$J$1603,MATCH($AH1527,$B$20:$B$1603,0))</f>
        <v/>
      </c>
    </row>
    <row r="1528" spans="1:47" x14ac:dyDescent="0.25">
      <c r="A1528" t="s">
        <v>1714</v>
      </c>
      <c r="B1528" t="s">
        <v>1712</v>
      </c>
      <c r="C1528" t="s">
        <v>50</v>
      </c>
      <c r="D1528" t="s">
        <v>51</v>
      </c>
      <c r="E1528" s="1">
        <v>45500</v>
      </c>
      <c r="F1528" s="1">
        <v>45658</v>
      </c>
      <c r="G1528" t="s">
        <v>19</v>
      </c>
      <c r="H1528">
        <v>120</v>
      </c>
      <c r="I1528" s="23" t="str">
        <f>IF(AND(E1528&lt;=EOMONTH('Step 1'!$C$7,0),F1528&gt;='Step 1'!$C$7),"Yes","No")</f>
        <v>No</v>
      </c>
      <c r="J1528" s="23" t="str">
        <f>IF(I1528="Yes",IF(COUNTIFS($B$21:$B1528,B1528,$I$21:$I1528,"Yes")=1,"Yes",""),"")</f>
        <v/>
      </c>
      <c r="K1528" s="23" t="str">
        <f>IF(J1528="Yes",IF(COUNTIFS($B:$B,B1528,$F:$F,"&gt;="&amp;'Step 1'!$C$8)&gt;0,"Retained","Churned"),"")</f>
        <v/>
      </c>
      <c r="L1528" s="24">
        <f>_xlfn.MINIFS($E:$E,$B:$B,B1528)</f>
        <v>44768</v>
      </c>
      <c r="M1528" s="24" t="str">
        <f>INDEX($C:$C,MATCH($L1528,$E:$E,0))</f>
        <v>Pro</v>
      </c>
      <c r="N1528" s="24" t="str">
        <f>INDEX($D:$D,MATCH($L1528,$E:$E,0))</f>
        <v>Monthly</v>
      </c>
      <c r="O1528" s="23" t="str">
        <f>INDEX('Step 2-12'!$W:$W,MATCH('Step 2-12'!$B1528,'Step 2-12'!$R:$R,0))</f>
        <v>Tech</v>
      </c>
      <c r="P1528" s="23" t="str">
        <f>INDEX('Step 2-12'!$Z:$Z,MATCH('Step 2-12'!$B1528,'Step 2-12'!$R:$R,0))</f>
        <v>Social Media</v>
      </c>
      <c r="AG1528" t="s">
        <v>3320</v>
      </c>
      <c r="AH1528" t="s">
        <v>743</v>
      </c>
      <c r="AI1528" t="s">
        <v>747</v>
      </c>
      <c r="AJ1528" s="1">
        <v>44756</v>
      </c>
      <c r="AK1528" t="s">
        <v>50</v>
      </c>
      <c r="AL1528" t="s">
        <v>18</v>
      </c>
      <c r="AM1528">
        <v>135</v>
      </c>
      <c r="AN1528">
        <v>110.7</v>
      </c>
      <c r="AO1528" s="24" t="str">
        <f>INDEX('Step 2-12'!$Z:$Z,MATCH('Step 2-12'!$AH1528,'Step 2-12'!$R:$R,0))</f>
        <v>Content</v>
      </c>
      <c r="AP1528" s="24" t="str">
        <f>INDEX('Step 2-12'!$V:$V,MATCH('Step 2-12'!$AH1528,'Step 2-12'!$R:$R,0))</f>
        <v>North America</v>
      </c>
      <c r="AQ1528" s="24" t="str">
        <f>INDEX('Step 2-12'!$W:$W,MATCH('Step 2-12'!$AH1528,'Step 2-12'!$R:$R,0))</f>
        <v>Retail</v>
      </c>
      <c r="AR1528" s="24" t="str">
        <f>INDEX('Step 2-12'!$X:$X,MATCH('Step 2-12'!$AH1528,'Step 2-12'!$R:$R,0))</f>
        <v>Mid-Market</v>
      </c>
      <c r="AS1528" s="23" t="str">
        <f>INDEX('Step 2-12'!$AA:$AA,MATCH('Step 2-12'!$AH1528,'Step 2-12'!$R:$R,0))</f>
        <v>Enterprise</v>
      </c>
      <c r="AT1528" s="23" t="str">
        <f>INDEX('Step 2-12'!$AB:$AB,MATCH('Step 2-12'!$AH1528,'Step 2-12'!$R:$R,0))</f>
        <v>Monthly</v>
      </c>
      <c r="AU1528" s="23" t="str">
        <f>INDEX($J$20:$J$1603,MATCH($AH1528,$B$20:$B$1603,0))</f>
        <v/>
      </c>
    </row>
    <row r="1529" spans="1:47" x14ac:dyDescent="0.25">
      <c r="A1529" t="s">
        <v>1715</v>
      </c>
      <c r="B1529" t="s">
        <v>1716</v>
      </c>
      <c r="C1529" t="s">
        <v>17</v>
      </c>
      <c r="D1529" t="s">
        <v>51</v>
      </c>
      <c r="E1529" s="1">
        <v>45617</v>
      </c>
      <c r="F1529" s="1">
        <v>45658</v>
      </c>
      <c r="G1529" t="s">
        <v>19</v>
      </c>
      <c r="H1529">
        <v>50</v>
      </c>
      <c r="I1529" s="23" t="str">
        <f>IF(AND(E1529&lt;=EOMONTH('Step 1'!$C$7,0),F1529&gt;='Step 1'!$C$7),"Yes","No")</f>
        <v>No</v>
      </c>
      <c r="J1529" s="23" t="str">
        <f>IF(I1529="Yes",IF(COUNTIFS($B$21:$B1529,B1529,$I$21:$I1529,"Yes")=1,"Yes",""),"")</f>
        <v/>
      </c>
      <c r="K1529" s="23" t="str">
        <f>IF(J1529="Yes",IF(COUNTIFS($B:$B,B1529,$F:$F,"&gt;="&amp;'Step 1'!$C$8)&gt;0,"Retained","Churned"),"")</f>
        <v/>
      </c>
      <c r="L1529" s="24">
        <f>_xlfn.MINIFS($E:$E,$B:$B,B1529)</f>
        <v>45617</v>
      </c>
      <c r="M1529" s="24" t="str">
        <f>INDEX($C:$C,MATCH($L1529,$E:$E,0))</f>
        <v>Pro</v>
      </c>
      <c r="N1529" s="24" t="str">
        <f>INDEX($D:$D,MATCH($L1529,$E:$E,0))</f>
        <v>Monthly</v>
      </c>
      <c r="O1529" s="23" t="str">
        <f>INDEX('Step 2-12'!$W:$W,MATCH('Step 2-12'!$B1529,'Step 2-12'!$R:$R,0))</f>
        <v>Other</v>
      </c>
      <c r="P1529" s="23" t="str">
        <f>INDEX('Step 2-12'!$Z:$Z,MATCH('Step 2-12'!$B1529,'Step 2-12'!$R:$R,0))</f>
        <v>Email</v>
      </c>
      <c r="AG1529" t="s">
        <v>3321</v>
      </c>
      <c r="AH1529" t="s">
        <v>743</v>
      </c>
      <c r="AI1529" t="s">
        <v>748</v>
      </c>
      <c r="AJ1529" s="1">
        <v>44787</v>
      </c>
      <c r="AK1529" t="s">
        <v>50</v>
      </c>
      <c r="AL1529" t="s">
        <v>18</v>
      </c>
      <c r="AM1529">
        <v>135</v>
      </c>
      <c r="AN1529">
        <v>110.7</v>
      </c>
      <c r="AO1529" s="24" t="str">
        <f>INDEX('Step 2-12'!$Z:$Z,MATCH('Step 2-12'!$AH1529,'Step 2-12'!$R:$R,0))</f>
        <v>Content</v>
      </c>
      <c r="AP1529" s="24" t="str">
        <f>INDEX('Step 2-12'!$V:$V,MATCH('Step 2-12'!$AH1529,'Step 2-12'!$R:$R,0))</f>
        <v>North America</v>
      </c>
      <c r="AQ1529" s="24" t="str">
        <f>INDEX('Step 2-12'!$W:$W,MATCH('Step 2-12'!$AH1529,'Step 2-12'!$R:$R,0))</f>
        <v>Retail</v>
      </c>
      <c r="AR1529" s="24" t="str">
        <f>INDEX('Step 2-12'!$X:$X,MATCH('Step 2-12'!$AH1529,'Step 2-12'!$R:$R,0))</f>
        <v>Mid-Market</v>
      </c>
      <c r="AS1529" s="23" t="str">
        <f>INDEX('Step 2-12'!$AA:$AA,MATCH('Step 2-12'!$AH1529,'Step 2-12'!$R:$R,0))</f>
        <v>Enterprise</v>
      </c>
      <c r="AT1529" s="23" t="str">
        <f>INDEX('Step 2-12'!$AB:$AB,MATCH('Step 2-12'!$AH1529,'Step 2-12'!$R:$R,0))</f>
        <v>Monthly</v>
      </c>
      <c r="AU1529" s="23" t="str">
        <f>INDEX($J$20:$J$1603,MATCH($AH1529,$B$20:$B$1603,0))</f>
        <v/>
      </c>
    </row>
    <row r="1530" spans="1:47" x14ac:dyDescent="0.25">
      <c r="A1530" t="s">
        <v>1717</v>
      </c>
      <c r="B1530" t="s">
        <v>1718</v>
      </c>
      <c r="C1530" t="s">
        <v>17</v>
      </c>
      <c r="D1530" t="s">
        <v>18</v>
      </c>
      <c r="E1530" s="1">
        <v>45549</v>
      </c>
      <c r="F1530" s="1">
        <v>45579</v>
      </c>
      <c r="G1530" t="s">
        <v>19</v>
      </c>
      <c r="H1530">
        <v>75</v>
      </c>
      <c r="I1530" s="23" t="str">
        <f>IF(AND(E1530&lt;=EOMONTH('Step 1'!$C$7,0),F1530&gt;='Step 1'!$C$7),"Yes","No")</f>
        <v>No</v>
      </c>
      <c r="J1530" s="23" t="str">
        <f>IF(I1530="Yes",IF(COUNTIFS($B$21:$B1530,B1530,$I$21:$I1530,"Yes")=1,"Yes",""),"")</f>
        <v/>
      </c>
      <c r="K1530" s="23" t="str">
        <f>IF(J1530="Yes",IF(COUNTIFS($B:$B,B1530,$F:$F,"&gt;="&amp;'Step 1'!$C$8)&gt;0,"Retained","Churned"),"")</f>
        <v/>
      </c>
      <c r="L1530" s="24">
        <f>_xlfn.MINIFS($E:$E,$B:$B,B1530)</f>
        <v>45549</v>
      </c>
      <c r="M1530" s="24" t="str">
        <f>INDEX($C:$C,MATCH($L1530,$E:$E,0))</f>
        <v>Pro</v>
      </c>
      <c r="N1530" s="24" t="str">
        <f>INDEX($D:$D,MATCH($L1530,$E:$E,0))</f>
        <v>Monthly</v>
      </c>
      <c r="O1530" s="23" t="str">
        <f>INDEX('Step 2-12'!$W:$W,MATCH('Step 2-12'!$B1530,'Step 2-12'!$R:$R,0))</f>
        <v>Tech</v>
      </c>
      <c r="P1530" s="23" t="str">
        <f>INDEX('Step 2-12'!$Z:$Z,MATCH('Step 2-12'!$B1530,'Step 2-12'!$R:$R,0))</f>
        <v>Email</v>
      </c>
      <c r="AG1530" t="s">
        <v>3322</v>
      </c>
      <c r="AH1530" t="s">
        <v>743</v>
      </c>
      <c r="AI1530" t="s">
        <v>749</v>
      </c>
      <c r="AJ1530" s="1">
        <v>44818</v>
      </c>
      <c r="AK1530" t="s">
        <v>50</v>
      </c>
      <c r="AL1530" t="s">
        <v>18</v>
      </c>
      <c r="AM1530">
        <v>135</v>
      </c>
      <c r="AN1530">
        <v>110.7</v>
      </c>
      <c r="AO1530" s="24" t="str">
        <f>INDEX('Step 2-12'!$Z:$Z,MATCH('Step 2-12'!$AH1530,'Step 2-12'!$R:$R,0))</f>
        <v>Content</v>
      </c>
      <c r="AP1530" s="24" t="str">
        <f>INDEX('Step 2-12'!$V:$V,MATCH('Step 2-12'!$AH1530,'Step 2-12'!$R:$R,0))</f>
        <v>North America</v>
      </c>
      <c r="AQ1530" s="24" t="str">
        <f>INDEX('Step 2-12'!$W:$W,MATCH('Step 2-12'!$AH1530,'Step 2-12'!$R:$R,0))</f>
        <v>Retail</v>
      </c>
      <c r="AR1530" s="24" t="str">
        <f>INDEX('Step 2-12'!$X:$X,MATCH('Step 2-12'!$AH1530,'Step 2-12'!$R:$R,0))</f>
        <v>Mid-Market</v>
      </c>
      <c r="AS1530" s="23" t="str">
        <f>INDEX('Step 2-12'!$AA:$AA,MATCH('Step 2-12'!$AH1530,'Step 2-12'!$R:$R,0))</f>
        <v>Enterprise</v>
      </c>
      <c r="AT1530" s="23" t="str">
        <f>INDEX('Step 2-12'!$AB:$AB,MATCH('Step 2-12'!$AH1530,'Step 2-12'!$R:$R,0))</f>
        <v>Monthly</v>
      </c>
      <c r="AU1530" s="23" t="str">
        <f>INDEX($J$20:$J$1603,MATCH($AH1530,$B$20:$B$1603,0))</f>
        <v/>
      </c>
    </row>
    <row r="1531" spans="1:47" x14ac:dyDescent="0.25">
      <c r="A1531" t="s">
        <v>1719</v>
      </c>
      <c r="B1531" t="s">
        <v>1718</v>
      </c>
      <c r="C1531" t="s">
        <v>17</v>
      </c>
      <c r="D1531" t="s">
        <v>18</v>
      </c>
      <c r="E1531" s="1">
        <v>45580</v>
      </c>
      <c r="F1531" s="1">
        <v>45610</v>
      </c>
      <c r="G1531" t="s">
        <v>19</v>
      </c>
      <c r="H1531">
        <v>75</v>
      </c>
      <c r="I1531" s="23" t="str">
        <f>IF(AND(E1531&lt;=EOMONTH('Step 1'!$C$7,0),F1531&gt;='Step 1'!$C$7),"Yes","No")</f>
        <v>No</v>
      </c>
      <c r="J1531" s="23" t="str">
        <f>IF(I1531="Yes",IF(COUNTIFS($B$21:$B1531,B1531,$I$21:$I1531,"Yes")=1,"Yes",""),"")</f>
        <v/>
      </c>
      <c r="K1531" s="23" t="str">
        <f>IF(J1531="Yes",IF(COUNTIFS($B:$B,B1531,$F:$F,"&gt;="&amp;'Step 1'!$C$8)&gt;0,"Retained","Churned"),"")</f>
        <v/>
      </c>
      <c r="L1531" s="24">
        <f>_xlfn.MINIFS($E:$E,$B:$B,B1531)</f>
        <v>45549</v>
      </c>
      <c r="M1531" s="24" t="str">
        <f>INDEX($C:$C,MATCH($L1531,$E:$E,0))</f>
        <v>Pro</v>
      </c>
      <c r="N1531" s="24" t="str">
        <f>INDEX($D:$D,MATCH($L1531,$E:$E,0))</f>
        <v>Monthly</v>
      </c>
      <c r="O1531" s="23" t="str">
        <f>INDEX('Step 2-12'!$W:$W,MATCH('Step 2-12'!$B1531,'Step 2-12'!$R:$R,0))</f>
        <v>Tech</v>
      </c>
      <c r="P1531" s="23" t="str">
        <f>INDEX('Step 2-12'!$Z:$Z,MATCH('Step 2-12'!$B1531,'Step 2-12'!$R:$R,0))</f>
        <v>Email</v>
      </c>
      <c r="AG1531" t="s">
        <v>3323</v>
      </c>
      <c r="AH1531" t="s">
        <v>743</v>
      </c>
      <c r="AI1531" t="s">
        <v>749</v>
      </c>
      <c r="AJ1531" s="1">
        <v>44848</v>
      </c>
      <c r="AK1531" t="s">
        <v>50</v>
      </c>
      <c r="AL1531" t="s">
        <v>18</v>
      </c>
      <c r="AM1531">
        <v>135</v>
      </c>
      <c r="AN1531">
        <v>110.7</v>
      </c>
      <c r="AO1531" s="24" t="str">
        <f>INDEX('Step 2-12'!$Z:$Z,MATCH('Step 2-12'!$AH1531,'Step 2-12'!$R:$R,0))</f>
        <v>Content</v>
      </c>
      <c r="AP1531" s="24" t="str">
        <f>INDEX('Step 2-12'!$V:$V,MATCH('Step 2-12'!$AH1531,'Step 2-12'!$R:$R,0))</f>
        <v>North America</v>
      </c>
      <c r="AQ1531" s="24" t="str">
        <f>INDEX('Step 2-12'!$W:$W,MATCH('Step 2-12'!$AH1531,'Step 2-12'!$R:$R,0))</f>
        <v>Retail</v>
      </c>
      <c r="AR1531" s="24" t="str">
        <f>INDEX('Step 2-12'!$X:$X,MATCH('Step 2-12'!$AH1531,'Step 2-12'!$R:$R,0))</f>
        <v>Mid-Market</v>
      </c>
      <c r="AS1531" s="23" t="str">
        <f>INDEX('Step 2-12'!$AA:$AA,MATCH('Step 2-12'!$AH1531,'Step 2-12'!$R:$R,0))</f>
        <v>Enterprise</v>
      </c>
      <c r="AT1531" s="23" t="str">
        <f>INDEX('Step 2-12'!$AB:$AB,MATCH('Step 2-12'!$AH1531,'Step 2-12'!$R:$R,0))</f>
        <v>Monthly</v>
      </c>
      <c r="AU1531" s="23" t="str">
        <f>INDEX($J$20:$J$1603,MATCH($AH1531,$B$20:$B$1603,0))</f>
        <v/>
      </c>
    </row>
    <row r="1532" spans="1:47" x14ac:dyDescent="0.25">
      <c r="A1532" t="s">
        <v>1720</v>
      </c>
      <c r="B1532" t="s">
        <v>1718</v>
      </c>
      <c r="C1532" t="s">
        <v>17</v>
      </c>
      <c r="D1532" t="s">
        <v>18</v>
      </c>
      <c r="E1532" s="1">
        <v>45611</v>
      </c>
      <c r="F1532" s="1">
        <v>45641</v>
      </c>
      <c r="G1532" t="s">
        <v>19</v>
      </c>
      <c r="H1532">
        <v>75</v>
      </c>
      <c r="I1532" s="23" t="str">
        <f>IF(AND(E1532&lt;=EOMONTH('Step 1'!$C$7,0),F1532&gt;='Step 1'!$C$7),"Yes","No")</f>
        <v>No</v>
      </c>
      <c r="J1532" s="23" t="str">
        <f>IF(I1532="Yes",IF(COUNTIFS($B$21:$B1532,B1532,$I$21:$I1532,"Yes")=1,"Yes",""),"")</f>
        <v/>
      </c>
      <c r="K1532" s="23" t="str">
        <f>IF(J1532="Yes",IF(COUNTIFS($B:$B,B1532,$F:$F,"&gt;="&amp;'Step 1'!$C$8)&gt;0,"Retained","Churned"),"")</f>
        <v/>
      </c>
      <c r="L1532" s="24">
        <f>_xlfn.MINIFS($E:$E,$B:$B,B1532)</f>
        <v>45549</v>
      </c>
      <c r="M1532" s="24" t="str">
        <f>INDEX($C:$C,MATCH($L1532,$E:$E,0))</f>
        <v>Pro</v>
      </c>
      <c r="N1532" s="24" t="str">
        <f>INDEX($D:$D,MATCH($L1532,$E:$E,0))</f>
        <v>Monthly</v>
      </c>
      <c r="O1532" s="23" t="str">
        <f>INDEX('Step 2-12'!$W:$W,MATCH('Step 2-12'!$B1532,'Step 2-12'!$R:$R,0))</f>
        <v>Tech</v>
      </c>
      <c r="P1532" s="23" t="str">
        <f>INDEX('Step 2-12'!$Z:$Z,MATCH('Step 2-12'!$B1532,'Step 2-12'!$R:$R,0))</f>
        <v>Email</v>
      </c>
      <c r="AG1532" t="s">
        <v>3324</v>
      </c>
      <c r="AH1532" t="s">
        <v>743</v>
      </c>
      <c r="AI1532" t="s">
        <v>750</v>
      </c>
      <c r="AJ1532" s="1">
        <v>44849</v>
      </c>
      <c r="AK1532" t="s">
        <v>50</v>
      </c>
      <c r="AL1532" t="s">
        <v>18</v>
      </c>
      <c r="AM1532">
        <v>135</v>
      </c>
      <c r="AN1532">
        <v>110.7</v>
      </c>
      <c r="AO1532" s="24" t="str">
        <f>INDEX('Step 2-12'!$Z:$Z,MATCH('Step 2-12'!$AH1532,'Step 2-12'!$R:$R,0))</f>
        <v>Content</v>
      </c>
      <c r="AP1532" s="24" t="str">
        <f>INDEX('Step 2-12'!$V:$V,MATCH('Step 2-12'!$AH1532,'Step 2-12'!$R:$R,0))</f>
        <v>North America</v>
      </c>
      <c r="AQ1532" s="24" t="str">
        <f>INDEX('Step 2-12'!$W:$W,MATCH('Step 2-12'!$AH1532,'Step 2-12'!$R:$R,0))</f>
        <v>Retail</v>
      </c>
      <c r="AR1532" s="24" t="str">
        <f>INDEX('Step 2-12'!$X:$X,MATCH('Step 2-12'!$AH1532,'Step 2-12'!$R:$R,0))</f>
        <v>Mid-Market</v>
      </c>
      <c r="AS1532" s="23" t="str">
        <f>INDEX('Step 2-12'!$AA:$AA,MATCH('Step 2-12'!$AH1532,'Step 2-12'!$R:$R,0))</f>
        <v>Enterprise</v>
      </c>
      <c r="AT1532" s="23" t="str">
        <f>INDEX('Step 2-12'!$AB:$AB,MATCH('Step 2-12'!$AH1532,'Step 2-12'!$R:$R,0))</f>
        <v>Monthly</v>
      </c>
      <c r="AU1532" s="23" t="str">
        <f>INDEX($J$20:$J$1603,MATCH($AH1532,$B$20:$B$1603,0))</f>
        <v/>
      </c>
    </row>
    <row r="1533" spans="1:47" x14ac:dyDescent="0.25">
      <c r="A1533" t="s">
        <v>1721</v>
      </c>
      <c r="B1533" t="s">
        <v>1718</v>
      </c>
      <c r="C1533" t="s">
        <v>17</v>
      </c>
      <c r="D1533" t="s">
        <v>18</v>
      </c>
      <c r="E1533" s="1">
        <v>45642</v>
      </c>
      <c r="F1533" s="1">
        <v>45658</v>
      </c>
      <c r="G1533" t="s">
        <v>19</v>
      </c>
      <c r="H1533">
        <v>75</v>
      </c>
      <c r="I1533" s="23" t="str">
        <f>IF(AND(E1533&lt;=EOMONTH('Step 1'!$C$7,0),F1533&gt;='Step 1'!$C$7),"Yes","No")</f>
        <v>No</v>
      </c>
      <c r="J1533" s="23" t="str">
        <f>IF(I1533="Yes",IF(COUNTIFS($B$21:$B1533,B1533,$I$21:$I1533,"Yes")=1,"Yes",""),"")</f>
        <v/>
      </c>
      <c r="K1533" s="23" t="str">
        <f>IF(J1533="Yes",IF(COUNTIFS($B:$B,B1533,$F:$F,"&gt;="&amp;'Step 1'!$C$8)&gt;0,"Retained","Churned"),"")</f>
        <v/>
      </c>
      <c r="L1533" s="24">
        <f>_xlfn.MINIFS($E:$E,$B:$B,B1533)</f>
        <v>45549</v>
      </c>
      <c r="M1533" s="24" t="str">
        <f>INDEX($C:$C,MATCH($L1533,$E:$E,0))</f>
        <v>Pro</v>
      </c>
      <c r="N1533" s="24" t="str">
        <f>INDEX($D:$D,MATCH($L1533,$E:$E,0))</f>
        <v>Monthly</v>
      </c>
      <c r="O1533" s="23" t="str">
        <f>INDEX('Step 2-12'!$W:$W,MATCH('Step 2-12'!$B1533,'Step 2-12'!$R:$R,0))</f>
        <v>Tech</v>
      </c>
      <c r="P1533" s="23" t="str">
        <f>INDEX('Step 2-12'!$Z:$Z,MATCH('Step 2-12'!$B1533,'Step 2-12'!$R:$R,0))</f>
        <v>Email</v>
      </c>
      <c r="AG1533" t="s">
        <v>3325</v>
      </c>
      <c r="AH1533" t="s">
        <v>743</v>
      </c>
      <c r="AI1533" t="s">
        <v>751</v>
      </c>
      <c r="AJ1533" s="1">
        <v>44880</v>
      </c>
      <c r="AK1533" t="s">
        <v>17</v>
      </c>
      <c r="AL1533" t="s">
        <v>18</v>
      </c>
      <c r="AM1533">
        <v>75</v>
      </c>
      <c r="AN1533">
        <v>60</v>
      </c>
      <c r="AO1533" s="24" t="str">
        <f>INDEX('Step 2-12'!$Z:$Z,MATCH('Step 2-12'!$AH1533,'Step 2-12'!$R:$R,0))</f>
        <v>Content</v>
      </c>
      <c r="AP1533" s="24" t="str">
        <f>INDEX('Step 2-12'!$V:$V,MATCH('Step 2-12'!$AH1533,'Step 2-12'!$R:$R,0))</f>
        <v>North America</v>
      </c>
      <c r="AQ1533" s="24" t="str">
        <f>INDEX('Step 2-12'!$W:$W,MATCH('Step 2-12'!$AH1533,'Step 2-12'!$R:$R,0))</f>
        <v>Retail</v>
      </c>
      <c r="AR1533" s="24" t="str">
        <f>INDEX('Step 2-12'!$X:$X,MATCH('Step 2-12'!$AH1533,'Step 2-12'!$R:$R,0))</f>
        <v>Mid-Market</v>
      </c>
      <c r="AS1533" s="23" t="str">
        <f>INDEX('Step 2-12'!$AA:$AA,MATCH('Step 2-12'!$AH1533,'Step 2-12'!$R:$R,0))</f>
        <v>Enterprise</v>
      </c>
      <c r="AT1533" s="23" t="str">
        <f>INDEX('Step 2-12'!$AB:$AB,MATCH('Step 2-12'!$AH1533,'Step 2-12'!$R:$R,0))</f>
        <v>Monthly</v>
      </c>
      <c r="AU1533" s="23" t="str">
        <f>INDEX($J$20:$J$1603,MATCH($AH1533,$B$20:$B$1603,0))</f>
        <v/>
      </c>
    </row>
    <row r="1534" spans="1:47" x14ac:dyDescent="0.25">
      <c r="A1534" t="s">
        <v>1722</v>
      </c>
      <c r="B1534" t="s">
        <v>1723</v>
      </c>
      <c r="C1534" t="s">
        <v>17</v>
      </c>
      <c r="D1534" t="s">
        <v>51</v>
      </c>
      <c r="E1534" s="1">
        <v>44675</v>
      </c>
      <c r="F1534" s="1">
        <v>45040</v>
      </c>
      <c r="G1534" t="s">
        <v>19</v>
      </c>
      <c r="H1534">
        <v>50</v>
      </c>
      <c r="I1534" s="23" t="str">
        <f>IF(AND(E1534&lt;=EOMONTH('Step 1'!$C$7,0),F1534&gt;='Step 1'!$C$7),"Yes","No")</f>
        <v>Yes</v>
      </c>
      <c r="J1534" s="23" t="str">
        <f>IF(I1534="Yes",IF(COUNTIFS($B$21:$B1534,B1534,$I$21:$I1534,"Yes")=1,"Yes",""),"")</f>
        <v>Yes</v>
      </c>
      <c r="K1534" s="23" t="str">
        <f>IF(J1534="Yes",IF(COUNTIFS($B:$B,B1534,$F:$F,"&gt;="&amp;'Step 1'!$C$8)&gt;0,"Retained","Churned"),"")</f>
        <v>Retained</v>
      </c>
      <c r="L1534" s="24">
        <f>_xlfn.MINIFS($E:$E,$B:$B,B1534)</f>
        <v>44675</v>
      </c>
      <c r="M1534" s="24" t="str">
        <f>INDEX($C:$C,MATCH($L1534,$E:$E,0))</f>
        <v>Basic</v>
      </c>
      <c r="N1534" s="24" t="str">
        <f>INDEX($D:$D,MATCH($L1534,$E:$E,0))</f>
        <v>Annual</v>
      </c>
      <c r="O1534" s="23" t="str">
        <f>INDEX('Step 2-12'!$W:$W,MATCH('Step 2-12'!$B1534,'Step 2-12'!$R:$R,0))</f>
        <v>Tech</v>
      </c>
      <c r="P1534" s="23" t="str">
        <f>INDEX('Step 2-12'!$Z:$Z,MATCH('Step 2-12'!$B1534,'Step 2-12'!$R:$R,0))</f>
        <v>Affiliate</v>
      </c>
      <c r="AG1534" t="s">
        <v>3326</v>
      </c>
      <c r="AH1534" t="s">
        <v>743</v>
      </c>
      <c r="AI1534" t="s">
        <v>751</v>
      </c>
      <c r="AJ1534" s="1">
        <v>44910</v>
      </c>
      <c r="AK1534" t="s">
        <v>17</v>
      </c>
      <c r="AL1534" t="s">
        <v>18</v>
      </c>
      <c r="AM1534">
        <v>75</v>
      </c>
      <c r="AN1534">
        <v>60</v>
      </c>
      <c r="AO1534" s="24" t="str">
        <f>INDEX('Step 2-12'!$Z:$Z,MATCH('Step 2-12'!$AH1534,'Step 2-12'!$R:$R,0))</f>
        <v>Content</v>
      </c>
      <c r="AP1534" s="24" t="str">
        <f>INDEX('Step 2-12'!$V:$V,MATCH('Step 2-12'!$AH1534,'Step 2-12'!$R:$R,0))</f>
        <v>North America</v>
      </c>
      <c r="AQ1534" s="24" t="str">
        <f>INDEX('Step 2-12'!$W:$W,MATCH('Step 2-12'!$AH1534,'Step 2-12'!$R:$R,0))</f>
        <v>Retail</v>
      </c>
      <c r="AR1534" s="24" t="str">
        <f>INDEX('Step 2-12'!$X:$X,MATCH('Step 2-12'!$AH1534,'Step 2-12'!$R:$R,0))</f>
        <v>Mid-Market</v>
      </c>
      <c r="AS1534" s="23" t="str">
        <f>INDEX('Step 2-12'!$AA:$AA,MATCH('Step 2-12'!$AH1534,'Step 2-12'!$R:$R,0))</f>
        <v>Enterprise</v>
      </c>
      <c r="AT1534" s="23" t="str">
        <f>INDEX('Step 2-12'!$AB:$AB,MATCH('Step 2-12'!$AH1534,'Step 2-12'!$R:$R,0))</f>
        <v>Monthly</v>
      </c>
      <c r="AU1534" s="23" t="str">
        <f>INDEX($J$20:$J$1603,MATCH($AH1534,$B$20:$B$1603,0))</f>
        <v/>
      </c>
    </row>
    <row r="1535" spans="1:47" x14ac:dyDescent="0.25">
      <c r="A1535" t="s">
        <v>1724</v>
      </c>
      <c r="B1535" t="s">
        <v>1723</v>
      </c>
      <c r="C1535" t="s">
        <v>17</v>
      </c>
      <c r="D1535" t="s">
        <v>51</v>
      </c>
      <c r="E1535" s="1">
        <v>45041</v>
      </c>
      <c r="F1535" s="1">
        <v>45406</v>
      </c>
      <c r="G1535" t="s">
        <v>19</v>
      </c>
      <c r="H1535">
        <v>50</v>
      </c>
      <c r="I1535" s="23" t="str">
        <f>IF(AND(E1535&lt;=EOMONTH('Step 1'!$C$7,0),F1535&gt;='Step 1'!$C$7),"Yes","No")</f>
        <v>No</v>
      </c>
      <c r="J1535" s="23" t="str">
        <f>IF(I1535="Yes",IF(COUNTIFS($B$21:$B1535,B1535,$I$21:$I1535,"Yes")=1,"Yes",""),"")</f>
        <v/>
      </c>
      <c r="K1535" s="23" t="str">
        <f>IF(J1535="Yes",IF(COUNTIFS($B:$B,B1535,$F:$F,"&gt;="&amp;'Step 1'!$C$8)&gt;0,"Retained","Churned"),"")</f>
        <v/>
      </c>
      <c r="L1535" s="24">
        <f>_xlfn.MINIFS($E:$E,$B:$B,B1535)</f>
        <v>44675</v>
      </c>
      <c r="M1535" s="24" t="str">
        <f>INDEX($C:$C,MATCH($L1535,$E:$E,0))</f>
        <v>Basic</v>
      </c>
      <c r="N1535" s="24" t="str">
        <f>INDEX($D:$D,MATCH($L1535,$E:$E,0))</f>
        <v>Annual</v>
      </c>
      <c r="O1535" s="23" t="str">
        <f>INDEX('Step 2-12'!$W:$W,MATCH('Step 2-12'!$B1535,'Step 2-12'!$R:$R,0))</f>
        <v>Tech</v>
      </c>
      <c r="P1535" s="23" t="str">
        <f>INDEX('Step 2-12'!$Z:$Z,MATCH('Step 2-12'!$B1535,'Step 2-12'!$R:$R,0))</f>
        <v>Affiliate</v>
      </c>
      <c r="AG1535" t="s">
        <v>3327</v>
      </c>
      <c r="AH1535" t="s">
        <v>743</v>
      </c>
      <c r="AI1535" t="s">
        <v>752</v>
      </c>
      <c r="AJ1535" s="1">
        <v>44911</v>
      </c>
      <c r="AK1535" t="s">
        <v>17</v>
      </c>
      <c r="AL1535" t="s">
        <v>18</v>
      </c>
      <c r="AM1535">
        <v>75</v>
      </c>
      <c r="AN1535">
        <v>60</v>
      </c>
      <c r="AO1535" s="24" t="str">
        <f>INDEX('Step 2-12'!$Z:$Z,MATCH('Step 2-12'!$AH1535,'Step 2-12'!$R:$R,0))</f>
        <v>Content</v>
      </c>
      <c r="AP1535" s="24" t="str">
        <f>INDEX('Step 2-12'!$V:$V,MATCH('Step 2-12'!$AH1535,'Step 2-12'!$R:$R,0))</f>
        <v>North America</v>
      </c>
      <c r="AQ1535" s="24" t="str">
        <f>INDEX('Step 2-12'!$W:$W,MATCH('Step 2-12'!$AH1535,'Step 2-12'!$R:$R,0))</f>
        <v>Retail</v>
      </c>
      <c r="AR1535" s="24" t="str">
        <f>INDEX('Step 2-12'!$X:$X,MATCH('Step 2-12'!$AH1535,'Step 2-12'!$R:$R,0))</f>
        <v>Mid-Market</v>
      </c>
      <c r="AS1535" s="23" t="str">
        <f>INDEX('Step 2-12'!$AA:$AA,MATCH('Step 2-12'!$AH1535,'Step 2-12'!$R:$R,0))</f>
        <v>Enterprise</v>
      </c>
      <c r="AT1535" s="23" t="str">
        <f>INDEX('Step 2-12'!$AB:$AB,MATCH('Step 2-12'!$AH1535,'Step 2-12'!$R:$R,0))</f>
        <v>Monthly</v>
      </c>
      <c r="AU1535" s="23" t="str">
        <f>INDEX($J$20:$J$1603,MATCH($AH1535,$B$20:$B$1603,0))</f>
        <v/>
      </c>
    </row>
    <row r="1536" spans="1:47" x14ac:dyDescent="0.25">
      <c r="A1536" t="s">
        <v>1725</v>
      </c>
      <c r="B1536" t="s">
        <v>1723</v>
      </c>
      <c r="C1536" t="s">
        <v>17</v>
      </c>
      <c r="D1536" t="s">
        <v>51</v>
      </c>
      <c r="E1536" s="1">
        <v>45407</v>
      </c>
      <c r="F1536" s="1">
        <v>45658</v>
      </c>
      <c r="G1536" t="s">
        <v>19</v>
      </c>
      <c r="H1536">
        <v>50</v>
      </c>
      <c r="I1536" s="23" t="str">
        <f>IF(AND(E1536&lt;=EOMONTH('Step 1'!$C$7,0),F1536&gt;='Step 1'!$C$7),"Yes","No")</f>
        <v>No</v>
      </c>
      <c r="J1536" s="23" t="str">
        <f>IF(I1536="Yes",IF(COUNTIFS($B$21:$B1536,B1536,$I$21:$I1536,"Yes")=1,"Yes",""),"")</f>
        <v/>
      </c>
      <c r="K1536" s="23" t="str">
        <f>IF(J1536="Yes",IF(COUNTIFS($B:$B,B1536,$F:$F,"&gt;="&amp;'Step 1'!$C$8)&gt;0,"Retained","Churned"),"")</f>
        <v/>
      </c>
      <c r="L1536" s="24">
        <f>_xlfn.MINIFS($E:$E,$B:$B,B1536)</f>
        <v>44675</v>
      </c>
      <c r="M1536" s="24" t="str">
        <f>INDEX($C:$C,MATCH($L1536,$E:$E,0))</f>
        <v>Basic</v>
      </c>
      <c r="N1536" s="24" t="str">
        <f>INDEX($D:$D,MATCH($L1536,$E:$E,0))</f>
        <v>Annual</v>
      </c>
      <c r="O1536" s="23" t="str">
        <f>INDEX('Step 2-12'!$W:$W,MATCH('Step 2-12'!$B1536,'Step 2-12'!$R:$R,0))</f>
        <v>Tech</v>
      </c>
      <c r="P1536" s="23" t="str">
        <f>INDEX('Step 2-12'!$Z:$Z,MATCH('Step 2-12'!$B1536,'Step 2-12'!$R:$R,0))</f>
        <v>Affiliate</v>
      </c>
      <c r="AG1536" t="s">
        <v>3328</v>
      </c>
      <c r="AH1536" t="s">
        <v>743</v>
      </c>
      <c r="AI1536" t="s">
        <v>753</v>
      </c>
      <c r="AJ1536" s="1">
        <v>44942</v>
      </c>
      <c r="AK1536" t="s">
        <v>17</v>
      </c>
      <c r="AL1536" t="s">
        <v>18</v>
      </c>
      <c r="AM1536">
        <v>75</v>
      </c>
      <c r="AN1536">
        <v>60</v>
      </c>
      <c r="AO1536" s="24" t="str">
        <f>INDEX('Step 2-12'!$Z:$Z,MATCH('Step 2-12'!$AH1536,'Step 2-12'!$R:$R,0))</f>
        <v>Content</v>
      </c>
      <c r="AP1536" s="24" t="str">
        <f>INDEX('Step 2-12'!$V:$V,MATCH('Step 2-12'!$AH1536,'Step 2-12'!$R:$R,0))</f>
        <v>North America</v>
      </c>
      <c r="AQ1536" s="24" t="str">
        <f>INDEX('Step 2-12'!$W:$W,MATCH('Step 2-12'!$AH1536,'Step 2-12'!$R:$R,0))</f>
        <v>Retail</v>
      </c>
      <c r="AR1536" s="24" t="str">
        <f>INDEX('Step 2-12'!$X:$X,MATCH('Step 2-12'!$AH1536,'Step 2-12'!$R:$R,0))</f>
        <v>Mid-Market</v>
      </c>
      <c r="AS1536" s="23" t="str">
        <f>INDEX('Step 2-12'!$AA:$AA,MATCH('Step 2-12'!$AH1536,'Step 2-12'!$R:$R,0))</f>
        <v>Enterprise</v>
      </c>
      <c r="AT1536" s="23" t="str">
        <f>INDEX('Step 2-12'!$AB:$AB,MATCH('Step 2-12'!$AH1536,'Step 2-12'!$R:$R,0))</f>
        <v>Monthly</v>
      </c>
      <c r="AU1536" s="23" t="str">
        <f>INDEX($J$20:$J$1603,MATCH($AH1536,$B$20:$B$1603,0))</f>
        <v/>
      </c>
    </row>
    <row r="1537" spans="1:47" x14ac:dyDescent="0.25">
      <c r="A1537" t="s">
        <v>1726</v>
      </c>
      <c r="B1537" t="s">
        <v>1727</v>
      </c>
      <c r="C1537" t="s">
        <v>50</v>
      </c>
      <c r="D1537" t="s">
        <v>18</v>
      </c>
      <c r="E1537" s="1">
        <v>45469</v>
      </c>
      <c r="F1537" s="1">
        <v>45499</v>
      </c>
      <c r="G1537" t="s">
        <v>19</v>
      </c>
      <c r="H1537">
        <v>135</v>
      </c>
      <c r="I1537" s="23" t="str">
        <f>IF(AND(E1537&lt;=EOMONTH('Step 1'!$C$7,0),F1537&gt;='Step 1'!$C$7),"Yes","No")</f>
        <v>No</v>
      </c>
      <c r="J1537" s="23" t="str">
        <f>IF(I1537="Yes",IF(COUNTIFS($B$21:$B1537,B1537,$I$21:$I1537,"Yes")=1,"Yes",""),"")</f>
        <v/>
      </c>
      <c r="K1537" s="23" t="str">
        <f>IF(J1537="Yes",IF(COUNTIFS($B:$B,B1537,$F:$F,"&gt;="&amp;'Step 1'!$C$8)&gt;0,"Retained","Churned"),"")</f>
        <v/>
      </c>
      <c r="L1537" s="24">
        <f>_xlfn.MINIFS($E:$E,$B:$B,B1537)</f>
        <v>45469</v>
      </c>
      <c r="M1537" s="24" t="str">
        <f>INDEX($C:$C,MATCH($L1537,$E:$E,0))</f>
        <v>Pro</v>
      </c>
      <c r="N1537" s="24" t="str">
        <f>INDEX($D:$D,MATCH($L1537,$E:$E,0))</f>
        <v>Monthly</v>
      </c>
      <c r="O1537" s="23" t="str">
        <f>INDEX('Step 2-12'!$W:$W,MATCH('Step 2-12'!$B1537,'Step 2-12'!$R:$R,0))</f>
        <v>Healthcare</v>
      </c>
      <c r="P1537" s="23" t="str">
        <f>INDEX('Step 2-12'!$Z:$Z,MATCH('Step 2-12'!$B1537,'Step 2-12'!$R:$R,0))</f>
        <v>Email</v>
      </c>
      <c r="AG1537" t="s">
        <v>3329</v>
      </c>
      <c r="AH1537" t="s">
        <v>743</v>
      </c>
      <c r="AI1537" t="s">
        <v>754</v>
      </c>
      <c r="AJ1537" s="1">
        <v>44973</v>
      </c>
      <c r="AK1537" t="s">
        <v>17</v>
      </c>
      <c r="AL1537" t="s">
        <v>18</v>
      </c>
      <c r="AM1537">
        <v>75</v>
      </c>
      <c r="AN1537">
        <v>60</v>
      </c>
      <c r="AO1537" s="24" t="str">
        <f>INDEX('Step 2-12'!$Z:$Z,MATCH('Step 2-12'!$AH1537,'Step 2-12'!$R:$R,0))</f>
        <v>Content</v>
      </c>
      <c r="AP1537" s="24" t="str">
        <f>INDEX('Step 2-12'!$V:$V,MATCH('Step 2-12'!$AH1537,'Step 2-12'!$R:$R,0))</f>
        <v>North America</v>
      </c>
      <c r="AQ1537" s="24" t="str">
        <f>INDEX('Step 2-12'!$W:$W,MATCH('Step 2-12'!$AH1537,'Step 2-12'!$R:$R,0))</f>
        <v>Retail</v>
      </c>
      <c r="AR1537" s="24" t="str">
        <f>INDEX('Step 2-12'!$X:$X,MATCH('Step 2-12'!$AH1537,'Step 2-12'!$R:$R,0))</f>
        <v>Mid-Market</v>
      </c>
      <c r="AS1537" s="23" t="str">
        <f>INDEX('Step 2-12'!$AA:$AA,MATCH('Step 2-12'!$AH1537,'Step 2-12'!$R:$R,0))</f>
        <v>Enterprise</v>
      </c>
      <c r="AT1537" s="23" t="str">
        <f>INDEX('Step 2-12'!$AB:$AB,MATCH('Step 2-12'!$AH1537,'Step 2-12'!$R:$R,0))</f>
        <v>Monthly</v>
      </c>
      <c r="AU1537" s="23" t="str">
        <f>INDEX($J$20:$J$1603,MATCH($AH1537,$B$20:$B$1603,0))</f>
        <v/>
      </c>
    </row>
    <row r="1538" spans="1:47" x14ac:dyDescent="0.25">
      <c r="A1538" t="s">
        <v>1728</v>
      </c>
      <c r="B1538" t="s">
        <v>1727</v>
      </c>
      <c r="C1538" t="s">
        <v>50</v>
      </c>
      <c r="D1538" t="s">
        <v>18</v>
      </c>
      <c r="E1538" s="1">
        <v>45500</v>
      </c>
      <c r="F1538" s="1">
        <v>45530</v>
      </c>
      <c r="G1538" t="s">
        <v>19</v>
      </c>
      <c r="H1538">
        <v>135</v>
      </c>
      <c r="I1538" s="23" t="str">
        <f>IF(AND(E1538&lt;=EOMONTH('Step 1'!$C$7,0),F1538&gt;='Step 1'!$C$7),"Yes","No")</f>
        <v>No</v>
      </c>
      <c r="J1538" s="23" t="str">
        <f>IF(I1538="Yes",IF(COUNTIFS($B$21:$B1538,B1538,$I$21:$I1538,"Yes")=1,"Yes",""),"")</f>
        <v/>
      </c>
      <c r="K1538" s="23" t="str">
        <f>IF(J1538="Yes",IF(COUNTIFS($B:$B,B1538,$F:$F,"&gt;="&amp;'Step 1'!$C$8)&gt;0,"Retained","Churned"),"")</f>
        <v/>
      </c>
      <c r="L1538" s="24">
        <f>_xlfn.MINIFS($E:$E,$B:$B,B1538)</f>
        <v>45469</v>
      </c>
      <c r="M1538" s="24" t="str">
        <f>INDEX($C:$C,MATCH($L1538,$E:$E,0))</f>
        <v>Pro</v>
      </c>
      <c r="N1538" s="24" t="str">
        <f>INDEX($D:$D,MATCH($L1538,$E:$E,0))</f>
        <v>Monthly</v>
      </c>
      <c r="O1538" s="23" t="str">
        <f>INDEX('Step 2-12'!$W:$W,MATCH('Step 2-12'!$B1538,'Step 2-12'!$R:$R,0))</f>
        <v>Healthcare</v>
      </c>
      <c r="P1538" s="23" t="str">
        <f>INDEX('Step 2-12'!$Z:$Z,MATCH('Step 2-12'!$B1538,'Step 2-12'!$R:$R,0))</f>
        <v>Email</v>
      </c>
      <c r="AG1538" t="s">
        <v>3330</v>
      </c>
      <c r="AH1538" t="s">
        <v>743</v>
      </c>
      <c r="AI1538" t="s">
        <v>754</v>
      </c>
      <c r="AJ1538" s="1">
        <v>45001</v>
      </c>
      <c r="AK1538" t="s">
        <v>17</v>
      </c>
      <c r="AL1538" t="s">
        <v>18</v>
      </c>
      <c r="AM1538">
        <v>75</v>
      </c>
      <c r="AN1538">
        <v>60</v>
      </c>
      <c r="AO1538" s="24" t="str">
        <f>INDEX('Step 2-12'!$Z:$Z,MATCH('Step 2-12'!$AH1538,'Step 2-12'!$R:$R,0))</f>
        <v>Content</v>
      </c>
      <c r="AP1538" s="24" t="str">
        <f>INDEX('Step 2-12'!$V:$V,MATCH('Step 2-12'!$AH1538,'Step 2-12'!$R:$R,0))</f>
        <v>North America</v>
      </c>
      <c r="AQ1538" s="24" t="str">
        <f>INDEX('Step 2-12'!$W:$W,MATCH('Step 2-12'!$AH1538,'Step 2-12'!$R:$R,0))</f>
        <v>Retail</v>
      </c>
      <c r="AR1538" s="24" t="str">
        <f>INDEX('Step 2-12'!$X:$X,MATCH('Step 2-12'!$AH1538,'Step 2-12'!$R:$R,0))</f>
        <v>Mid-Market</v>
      </c>
      <c r="AS1538" s="23" t="str">
        <f>INDEX('Step 2-12'!$AA:$AA,MATCH('Step 2-12'!$AH1538,'Step 2-12'!$R:$R,0))</f>
        <v>Enterprise</v>
      </c>
      <c r="AT1538" s="23" t="str">
        <f>INDEX('Step 2-12'!$AB:$AB,MATCH('Step 2-12'!$AH1538,'Step 2-12'!$R:$R,0))</f>
        <v>Monthly</v>
      </c>
      <c r="AU1538" s="23" t="str">
        <f>INDEX($J$20:$J$1603,MATCH($AH1538,$B$20:$B$1603,0))</f>
        <v/>
      </c>
    </row>
    <row r="1539" spans="1:47" x14ac:dyDescent="0.25">
      <c r="A1539" t="s">
        <v>1729</v>
      </c>
      <c r="B1539" t="s">
        <v>1727</v>
      </c>
      <c r="C1539" t="s">
        <v>50</v>
      </c>
      <c r="D1539" t="s">
        <v>18</v>
      </c>
      <c r="E1539" s="1">
        <v>45531</v>
      </c>
      <c r="F1539" s="1">
        <v>45541</v>
      </c>
      <c r="G1539" t="s">
        <v>47</v>
      </c>
      <c r="H1539">
        <v>135</v>
      </c>
      <c r="I1539" s="23" t="str">
        <f>IF(AND(E1539&lt;=EOMONTH('Step 1'!$C$7,0),F1539&gt;='Step 1'!$C$7),"Yes","No")</f>
        <v>No</v>
      </c>
      <c r="J1539" s="23" t="str">
        <f>IF(I1539="Yes",IF(COUNTIFS($B$21:$B1539,B1539,$I$21:$I1539,"Yes")=1,"Yes",""),"")</f>
        <v/>
      </c>
      <c r="K1539" s="23" t="str">
        <f>IF(J1539="Yes",IF(COUNTIFS($B:$B,B1539,$F:$F,"&gt;="&amp;'Step 1'!$C$8)&gt;0,"Retained","Churned"),"")</f>
        <v/>
      </c>
      <c r="L1539" s="24">
        <f>_xlfn.MINIFS($E:$E,$B:$B,B1539)</f>
        <v>45469</v>
      </c>
      <c r="M1539" s="24" t="str">
        <f>INDEX($C:$C,MATCH($L1539,$E:$E,0))</f>
        <v>Pro</v>
      </c>
      <c r="N1539" s="24" t="str">
        <f>INDEX($D:$D,MATCH($L1539,$E:$E,0))</f>
        <v>Monthly</v>
      </c>
      <c r="O1539" s="23" t="str">
        <f>INDEX('Step 2-12'!$W:$W,MATCH('Step 2-12'!$B1539,'Step 2-12'!$R:$R,0))</f>
        <v>Healthcare</v>
      </c>
      <c r="P1539" s="23" t="str">
        <f>INDEX('Step 2-12'!$Z:$Z,MATCH('Step 2-12'!$B1539,'Step 2-12'!$R:$R,0))</f>
        <v>Email</v>
      </c>
      <c r="AG1539" t="s">
        <v>3331</v>
      </c>
      <c r="AH1539" t="s">
        <v>743</v>
      </c>
      <c r="AI1539" t="s">
        <v>755</v>
      </c>
      <c r="AJ1539" s="1">
        <v>45004</v>
      </c>
      <c r="AK1539" t="s">
        <v>17</v>
      </c>
      <c r="AL1539" t="s">
        <v>18</v>
      </c>
      <c r="AM1539">
        <v>75</v>
      </c>
      <c r="AN1539">
        <v>60</v>
      </c>
      <c r="AO1539" s="24" t="str">
        <f>INDEX('Step 2-12'!$Z:$Z,MATCH('Step 2-12'!$AH1539,'Step 2-12'!$R:$R,0))</f>
        <v>Content</v>
      </c>
      <c r="AP1539" s="24" t="str">
        <f>INDEX('Step 2-12'!$V:$V,MATCH('Step 2-12'!$AH1539,'Step 2-12'!$R:$R,0))</f>
        <v>North America</v>
      </c>
      <c r="AQ1539" s="24" t="str">
        <f>INDEX('Step 2-12'!$W:$W,MATCH('Step 2-12'!$AH1539,'Step 2-12'!$R:$R,0))</f>
        <v>Retail</v>
      </c>
      <c r="AR1539" s="24" t="str">
        <f>INDEX('Step 2-12'!$X:$X,MATCH('Step 2-12'!$AH1539,'Step 2-12'!$R:$R,0))</f>
        <v>Mid-Market</v>
      </c>
      <c r="AS1539" s="23" t="str">
        <f>INDEX('Step 2-12'!$AA:$AA,MATCH('Step 2-12'!$AH1539,'Step 2-12'!$R:$R,0))</f>
        <v>Enterprise</v>
      </c>
      <c r="AT1539" s="23" t="str">
        <f>INDEX('Step 2-12'!$AB:$AB,MATCH('Step 2-12'!$AH1539,'Step 2-12'!$R:$R,0))</f>
        <v>Monthly</v>
      </c>
      <c r="AU1539" s="23" t="str">
        <f>INDEX($J$20:$J$1603,MATCH($AH1539,$B$20:$B$1603,0))</f>
        <v/>
      </c>
    </row>
    <row r="1540" spans="1:47" x14ac:dyDescent="0.25">
      <c r="A1540" t="s">
        <v>1730</v>
      </c>
      <c r="B1540" t="s">
        <v>1731</v>
      </c>
      <c r="C1540" t="s">
        <v>17</v>
      </c>
      <c r="D1540" t="s">
        <v>18</v>
      </c>
      <c r="E1540" s="1">
        <v>44594</v>
      </c>
      <c r="F1540" s="1">
        <v>44624</v>
      </c>
      <c r="G1540" t="s">
        <v>19</v>
      </c>
      <c r="H1540">
        <v>75</v>
      </c>
      <c r="I1540" s="23" t="str">
        <f>IF(AND(E1540&lt;=EOMONTH('Step 1'!$C$7,0),F1540&gt;='Step 1'!$C$7),"Yes","No")</f>
        <v>No</v>
      </c>
      <c r="J1540" s="23" t="str">
        <f>IF(I1540="Yes",IF(COUNTIFS($B$21:$B1540,B1540,$I$21:$I1540,"Yes")=1,"Yes",""),"")</f>
        <v/>
      </c>
      <c r="K1540" s="23" t="str">
        <f>IF(J1540="Yes",IF(COUNTIFS($B:$B,B1540,$F:$F,"&gt;="&amp;'Step 1'!$C$8)&gt;0,"Retained","Churned"),"")</f>
        <v/>
      </c>
      <c r="L1540" s="24">
        <f>_xlfn.MINIFS($E:$E,$B:$B,B1540)</f>
        <v>44594</v>
      </c>
      <c r="M1540" s="24" t="str">
        <f>INDEX($C:$C,MATCH($L1540,$E:$E,0))</f>
        <v>Basic</v>
      </c>
      <c r="N1540" s="24" t="str">
        <f>INDEX($D:$D,MATCH($L1540,$E:$E,0))</f>
        <v>Monthly</v>
      </c>
      <c r="O1540" s="23" t="str">
        <f>INDEX('Step 2-12'!$W:$W,MATCH('Step 2-12'!$B1540,'Step 2-12'!$R:$R,0))</f>
        <v>Tech</v>
      </c>
      <c r="P1540" s="23" t="str">
        <f>INDEX('Step 2-12'!$Z:$Z,MATCH('Step 2-12'!$B1540,'Step 2-12'!$R:$R,0))</f>
        <v>Paid Search</v>
      </c>
      <c r="AG1540" t="s">
        <v>3332</v>
      </c>
      <c r="AH1540" t="s">
        <v>743</v>
      </c>
      <c r="AI1540" t="s">
        <v>756</v>
      </c>
      <c r="AJ1540" s="1">
        <v>45035</v>
      </c>
      <c r="AK1540" t="s">
        <v>17</v>
      </c>
      <c r="AL1540" t="s">
        <v>18</v>
      </c>
      <c r="AM1540">
        <v>75</v>
      </c>
      <c r="AN1540">
        <v>60</v>
      </c>
      <c r="AO1540" s="24" t="str">
        <f>INDEX('Step 2-12'!$Z:$Z,MATCH('Step 2-12'!$AH1540,'Step 2-12'!$R:$R,0))</f>
        <v>Content</v>
      </c>
      <c r="AP1540" s="24" t="str">
        <f>INDEX('Step 2-12'!$V:$V,MATCH('Step 2-12'!$AH1540,'Step 2-12'!$R:$R,0))</f>
        <v>North America</v>
      </c>
      <c r="AQ1540" s="24" t="str">
        <f>INDEX('Step 2-12'!$W:$W,MATCH('Step 2-12'!$AH1540,'Step 2-12'!$R:$R,0))</f>
        <v>Retail</v>
      </c>
      <c r="AR1540" s="24" t="str">
        <f>INDEX('Step 2-12'!$X:$X,MATCH('Step 2-12'!$AH1540,'Step 2-12'!$R:$R,0))</f>
        <v>Mid-Market</v>
      </c>
      <c r="AS1540" s="23" t="str">
        <f>INDEX('Step 2-12'!$AA:$AA,MATCH('Step 2-12'!$AH1540,'Step 2-12'!$R:$R,0))</f>
        <v>Enterprise</v>
      </c>
      <c r="AT1540" s="23" t="str">
        <f>INDEX('Step 2-12'!$AB:$AB,MATCH('Step 2-12'!$AH1540,'Step 2-12'!$R:$R,0))</f>
        <v>Monthly</v>
      </c>
      <c r="AU1540" s="23" t="str">
        <f>INDEX($J$20:$J$1603,MATCH($AH1540,$B$20:$B$1603,0))</f>
        <v/>
      </c>
    </row>
    <row r="1541" spans="1:47" x14ac:dyDescent="0.25">
      <c r="A1541" t="s">
        <v>1732</v>
      </c>
      <c r="B1541" t="s">
        <v>1731</v>
      </c>
      <c r="C1541" t="s">
        <v>17</v>
      </c>
      <c r="D1541" t="s">
        <v>18</v>
      </c>
      <c r="E1541" s="1">
        <v>44625</v>
      </c>
      <c r="F1541" s="1">
        <v>44655</v>
      </c>
      <c r="G1541" t="s">
        <v>19</v>
      </c>
      <c r="H1541">
        <v>75</v>
      </c>
      <c r="I1541" s="23" t="str">
        <f>IF(AND(E1541&lt;=EOMONTH('Step 1'!$C$7,0),F1541&gt;='Step 1'!$C$7),"Yes","No")</f>
        <v>No</v>
      </c>
      <c r="J1541" s="23" t="str">
        <f>IF(I1541="Yes",IF(COUNTIFS($B$21:$B1541,B1541,$I$21:$I1541,"Yes")=1,"Yes",""),"")</f>
        <v/>
      </c>
      <c r="K1541" s="23" t="str">
        <f>IF(J1541="Yes",IF(COUNTIFS($B:$B,B1541,$F:$F,"&gt;="&amp;'Step 1'!$C$8)&gt;0,"Retained","Churned"),"")</f>
        <v/>
      </c>
      <c r="L1541" s="24">
        <f>_xlfn.MINIFS($E:$E,$B:$B,B1541)</f>
        <v>44594</v>
      </c>
      <c r="M1541" s="24" t="str">
        <f>INDEX($C:$C,MATCH($L1541,$E:$E,0))</f>
        <v>Basic</v>
      </c>
      <c r="N1541" s="24" t="str">
        <f>INDEX($D:$D,MATCH($L1541,$E:$E,0))</f>
        <v>Monthly</v>
      </c>
      <c r="O1541" s="23" t="str">
        <f>INDEX('Step 2-12'!$W:$W,MATCH('Step 2-12'!$B1541,'Step 2-12'!$R:$R,0))</f>
        <v>Tech</v>
      </c>
      <c r="P1541" s="23" t="str">
        <f>INDEX('Step 2-12'!$Z:$Z,MATCH('Step 2-12'!$B1541,'Step 2-12'!$R:$R,0))</f>
        <v>Paid Search</v>
      </c>
      <c r="AG1541" t="s">
        <v>3333</v>
      </c>
      <c r="AH1541" t="s">
        <v>49</v>
      </c>
      <c r="AI1541" t="s">
        <v>48</v>
      </c>
      <c r="AJ1541" s="1">
        <v>44906</v>
      </c>
      <c r="AK1541" t="s">
        <v>50</v>
      </c>
      <c r="AL1541" t="s">
        <v>51</v>
      </c>
      <c r="AM1541">
        <v>1440</v>
      </c>
      <c r="AN1541">
        <v>1180.8</v>
      </c>
      <c r="AO1541" s="24" t="str">
        <f>INDEX('Step 2-12'!$Z:$Z,MATCH('Step 2-12'!$AH1541,'Step 2-12'!$R:$R,0))</f>
        <v>Paid Search</v>
      </c>
      <c r="AP1541" s="24" t="str">
        <f>INDEX('Step 2-12'!$V:$V,MATCH('Step 2-12'!$AH1541,'Step 2-12'!$R:$R,0))</f>
        <v>North America</v>
      </c>
      <c r="AQ1541" s="24" t="str">
        <f>INDEX('Step 2-12'!$W:$W,MATCH('Step 2-12'!$AH1541,'Step 2-12'!$R:$R,0))</f>
        <v>Other</v>
      </c>
      <c r="AR1541" s="24" t="str">
        <f>INDEX('Step 2-12'!$X:$X,MATCH('Step 2-12'!$AH1541,'Step 2-12'!$R:$R,0))</f>
        <v>SMBs</v>
      </c>
      <c r="AS1541" s="23" t="str">
        <f>INDEX('Step 2-12'!$AA:$AA,MATCH('Step 2-12'!$AH1541,'Step 2-12'!$R:$R,0))</f>
        <v>Pro</v>
      </c>
      <c r="AT1541" s="23" t="str">
        <f>INDEX('Step 2-12'!$AB:$AB,MATCH('Step 2-12'!$AH1541,'Step 2-12'!$R:$R,0))</f>
        <v>Annual</v>
      </c>
      <c r="AU1541" s="23" t="str">
        <f>INDEX($J$20:$J$1603,MATCH($AH1541,$B$20:$B$1603,0))</f>
        <v>Yes</v>
      </c>
    </row>
    <row r="1542" spans="1:47" x14ac:dyDescent="0.25">
      <c r="A1542" t="s">
        <v>1733</v>
      </c>
      <c r="B1542" t="s">
        <v>1731</v>
      </c>
      <c r="C1542" t="s">
        <v>17</v>
      </c>
      <c r="D1542" t="s">
        <v>18</v>
      </c>
      <c r="E1542" s="1">
        <v>44656</v>
      </c>
      <c r="F1542" s="1">
        <v>44686</v>
      </c>
      <c r="G1542" t="s">
        <v>19</v>
      </c>
      <c r="H1542">
        <v>75</v>
      </c>
      <c r="I1542" s="23" t="str">
        <f>IF(AND(E1542&lt;=EOMONTH('Step 1'!$C$7,0),F1542&gt;='Step 1'!$C$7),"Yes","No")</f>
        <v>No</v>
      </c>
      <c r="J1542" s="23" t="str">
        <f>IF(I1542="Yes",IF(COUNTIFS($B$21:$B1542,B1542,$I$21:$I1542,"Yes")=1,"Yes",""),"")</f>
        <v/>
      </c>
      <c r="K1542" s="23" t="str">
        <f>IF(J1542="Yes",IF(COUNTIFS($B:$B,B1542,$F:$F,"&gt;="&amp;'Step 1'!$C$8)&gt;0,"Retained","Churned"),"")</f>
        <v/>
      </c>
      <c r="L1542" s="24">
        <f>_xlfn.MINIFS($E:$E,$B:$B,B1542)</f>
        <v>44594</v>
      </c>
      <c r="M1542" s="24" t="str">
        <f>INDEX($C:$C,MATCH($L1542,$E:$E,0))</f>
        <v>Basic</v>
      </c>
      <c r="N1542" s="24" t="str">
        <f>INDEX($D:$D,MATCH($L1542,$E:$E,0))</f>
        <v>Monthly</v>
      </c>
      <c r="O1542" s="23" t="str">
        <f>INDEX('Step 2-12'!$W:$W,MATCH('Step 2-12'!$B1542,'Step 2-12'!$R:$R,0))</f>
        <v>Tech</v>
      </c>
      <c r="P1542" s="23" t="str">
        <f>INDEX('Step 2-12'!$Z:$Z,MATCH('Step 2-12'!$B1542,'Step 2-12'!$R:$R,0))</f>
        <v>Paid Search</v>
      </c>
      <c r="AG1542" t="s">
        <v>3334</v>
      </c>
      <c r="AH1542" t="s">
        <v>1056</v>
      </c>
      <c r="AI1542" t="s">
        <v>1055</v>
      </c>
      <c r="AJ1542" s="1">
        <v>45503</v>
      </c>
      <c r="AK1542" t="s">
        <v>17</v>
      </c>
      <c r="AL1542" t="s">
        <v>18</v>
      </c>
      <c r="AM1542">
        <v>75</v>
      </c>
      <c r="AN1542">
        <v>60</v>
      </c>
      <c r="AO1542" s="24" t="str">
        <f>INDEX('Step 2-12'!$Z:$Z,MATCH('Step 2-12'!$AH1542,'Step 2-12'!$R:$R,0))</f>
        <v>Social Media</v>
      </c>
      <c r="AP1542" s="24" t="str">
        <f>INDEX('Step 2-12'!$V:$V,MATCH('Step 2-12'!$AH1542,'Step 2-12'!$R:$R,0))</f>
        <v>North America</v>
      </c>
      <c r="AQ1542" s="24" t="str">
        <f>INDEX('Step 2-12'!$W:$W,MATCH('Step 2-12'!$AH1542,'Step 2-12'!$R:$R,0))</f>
        <v>Healthcare</v>
      </c>
      <c r="AR1542" s="24" t="str">
        <f>INDEX('Step 2-12'!$X:$X,MATCH('Step 2-12'!$AH1542,'Step 2-12'!$R:$R,0))</f>
        <v>Mid-Market</v>
      </c>
      <c r="AS1542" s="23" t="str">
        <f>INDEX('Step 2-12'!$AA:$AA,MATCH('Step 2-12'!$AH1542,'Step 2-12'!$R:$R,0))</f>
        <v>Basic</v>
      </c>
      <c r="AT1542" s="23" t="str">
        <f>INDEX('Step 2-12'!$AB:$AB,MATCH('Step 2-12'!$AH1542,'Step 2-12'!$R:$R,0))</f>
        <v>Monthly</v>
      </c>
      <c r="AU1542" s="23" t="str">
        <f>INDEX($J$20:$J$1603,MATCH($AH1542,$B$20:$B$1603,0))</f>
        <v/>
      </c>
    </row>
    <row r="1543" spans="1:47" x14ac:dyDescent="0.25">
      <c r="A1543" t="s">
        <v>1734</v>
      </c>
      <c r="B1543" t="s">
        <v>1731</v>
      </c>
      <c r="C1543" t="s">
        <v>17</v>
      </c>
      <c r="D1543" t="s">
        <v>18</v>
      </c>
      <c r="E1543" s="1">
        <v>44687</v>
      </c>
      <c r="F1543" s="1">
        <v>44717</v>
      </c>
      <c r="G1543" t="s">
        <v>19</v>
      </c>
      <c r="H1543">
        <v>75</v>
      </c>
      <c r="I1543" s="23" t="str">
        <f>IF(AND(E1543&lt;=EOMONTH('Step 1'!$C$7,0),F1543&gt;='Step 1'!$C$7),"Yes","No")</f>
        <v>No</v>
      </c>
      <c r="J1543" s="23" t="str">
        <f>IF(I1543="Yes",IF(COUNTIFS($B$21:$B1543,B1543,$I$21:$I1543,"Yes")=1,"Yes",""),"")</f>
        <v/>
      </c>
      <c r="K1543" s="23" t="str">
        <f>IF(J1543="Yes",IF(COUNTIFS($B:$B,B1543,$F:$F,"&gt;="&amp;'Step 1'!$C$8)&gt;0,"Retained","Churned"),"")</f>
        <v/>
      </c>
      <c r="L1543" s="24">
        <f>_xlfn.MINIFS($E:$E,$B:$B,B1543)</f>
        <v>44594</v>
      </c>
      <c r="M1543" s="24" t="str">
        <f>INDEX($C:$C,MATCH($L1543,$E:$E,0))</f>
        <v>Basic</v>
      </c>
      <c r="N1543" s="24" t="str">
        <f>INDEX($D:$D,MATCH($L1543,$E:$E,0))</f>
        <v>Monthly</v>
      </c>
      <c r="O1543" s="23" t="str">
        <f>INDEX('Step 2-12'!$W:$W,MATCH('Step 2-12'!$B1543,'Step 2-12'!$R:$R,0))</f>
        <v>Tech</v>
      </c>
      <c r="P1543" s="23" t="str">
        <f>INDEX('Step 2-12'!$Z:$Z,MATCH('Step 2-12'!$B1543,'Step 2-12'!$R:$R,0))</f>
        <v>Paid Search</v>
      </c>
      <c r="AG1543" t="s">
        <v>3335</v>
      </c>
      <c r="AH1543" t="s">
        <v>1056</v>
      </c>
      <c r="AI1543" t="s">
        <v>1057</v>
      </c>
      <c r="AJ1543" s="1">
        <v>45534</v>
      </c>
      <c r="AK1543" t="s">
        <v>17</v>
      </c>
      <c r="AL1543" t="s">
        <v>18</v>
      </c>
      <c r="AM1543">
        <v>75</v>
      </c>
      <c r="AN1543">
        <v>60</v>
      </c>
      <c r="AO1543" s="24" t="str">
        <f>INDEX('Step 2-12'!$Z:$Z,MATCH('Step 2-12'!$AH1543,'Step 2-12'!$R:$R,0))</f>
        <v>Social Media</v>
      </c>
      <c r="AP1543" s="24" t="str">
        <f>INDEX('Step 2-12'!$V:$V,MATCH('Step 2-12'!$AH1543,'Step 2-12'!$R:$R,0))</f>
        <v>North America</v>
      </c>
      <c r="AQ1543" s="24" t="str">
        <f>INDEX('Step 2-12'!$W:$W,MATCH('Step 2-12'!$AH1543,'Step 2-12'!$R:$R,0))</f>
        <v>Healthcare</v>
      </c>
      <c r="AR1543" s="24" t="str">
        <f>INDEX('Step 2-12'!$X:$X,MATCH('Step 2-12'!$AH1543,'Step 2-12'!$R:$R,0))</f>
        <v>Mid-Market</v>
      </c>
      <c r="AS1543" s="23" t="str">
        <f>INDEX('Step 2-12'!$AA:$AA,MATCH('Step 2-12'!$AH1543,'Step 2-12'!$R:$R,0))</f>
        <v>Basic</v>
      </c>
      <c r="AT1543" s="23" t="str">
        <f>INDEX('Step 2-12'!$AB:$AB,MATCH('Step 2-12'!$AH1543,'Step 2-12'!$R:$R,0))</f>
        <v>Monthly</v>
      </c>
      <c r="AU1543" s="23" t="str">
        <f>INDEX($J$20:$J$1603,MATCH($AH1543,$B$20:$B$1603,0))</f>
        <v/>
      </c>
    </row>
    <row r="1544" spans="1:47" x14ac:dyDescent="0.25">
      <c r="A1544" t="s">
        <v>1735</v>
      </c>
      <c r="B1544" t="s">
        <v>1731</v>
      </c>
      <c r="C1544" t="s">
        <v>17</v>
      </c>
      <c r="D1544" t="s">
        <v>18</v>
      </c>
      <c r="E1544" s="1">
        <v>44718</v>
      </c>
      <c r="F1544" s="1">
        <v>44748</v>
      </c>
      <c r="G1544" t="s">
        <v>19</v>
      </c>
      <c r="H1544">
        <v>75</v>
      </c>
      <c r="I1544" s="23" t="str">
        <f>IF(AND(E1544&lt;=EOMONTH('Step 1'!$C$7,0),F1544&gt;='Step 1'!$C$7),"Yes","No")</f>
        <v>No</v>
      </c>
      <c r="J1544" s="23" t="str">
        <f>IF(I1544="Yes",IF(COUNTIFS($B$21:$B1544,B1544,$I$21:$I1544,"Yes")=1,"Yes",""),"")</f>
        <v/>
      </c>
      <c r="K1544" s="23" t="str">
        <f>IF(J1544="Yes",IF(COUNTIFS($B:$B,B1544,$F:$F,"&gt;="&amp;'Step 1'!$C$8)&gt;0,"Retained","Churned"),"")</f>
        <v/>
      </c>
      <c r="L1544" s="24">
        <f>_xlfn.MINIFS($E:$E,$B:$B,B1544)</f>
        <v>44594</v>
      </c>
      <c r="M1544" s="24" t="str">
        <f>INDEX($C:$C,MATCH($L1544,$E:$E,0))</f>
        <v>Basic</v>
      </c>
      <c r="N1544" s="24" t="str">
        <f>INDEX($D:$D,MATCH($L1544,$E:$E,0))</f>
        <v>Monthly</v>
      </c>
      <c r="O1544" s="23" t="str">
        <f>INDEX('Step 2-12'!$W:$W,MATCH('Step 2-12'!$B1544,'Step 2-12'!$R:$R,0))</f>
        <v>Tech</v>
      </c>
      <c r="P1544" s="23" t="str">
        <f>INDEX('Step 2-12'!$Z:$Z,MATCH('Step 2-12'!$B1544,'Step 2-12'!$R:$R,0))</f>
        <v>Paid Search</v>
      </c>
      <c r="AG1544" t="s">
        <v>3336</v>
      </c>
      <c r="AH1544" t="s">
        <v>1056</v>
      </c>
      <c r="AI1544" t="s">
        <v>1058</v>
      </c>
      <c r="AJ1544" s="1">
        <v>45565</v>
      </c>
      <c r="AK1544" t="s">
        <v>17</v>
      </c>
      <c r="AL1544" t="s">
        <v>18</v>
      </c>
      <c r="AM1544">
        <v>75</v>
      </c>
      <c r="AN1544">
        <v>60</v>
      </c>
      <c r="AO1544" s="24" t="str">
        <f>INDEX('Step 2-12'!$Z:$Z,MATCH('Step 2-12'!$AH1544,'Step 2-12'!$R:$R,0))</f>
        <v>Social Media</v>
      </c>
      <c r="AP1544" s="24" t="str">
        <f>INDEX('Step 2-12'!$V:$V,MATCH('Step 2-12'!$AH1544,'Step 2-12'!$R:$R,0))</f>
        <v>North America</v>
      </c>
      <c r="AQ1544" s="24" t="str">
        <f>INDEX('Step 2-12'!$W:$W,MATCH('Step 2-12'!$AH1544,'Step 2-12'!$R:$R,0))</f>
        <v>Healthcare</v>
      </c>
      <c r="AR1544" s="24" t="str">
        <f>INDEX('Step 2-12'!$X:$X,MATCH('Step 2-12'!$AH1544,'Step 2-12'!$R:$R,0))</f>
        <v>Mid-Market</v>
      </c>
      <c r="AS1544" s="23" t="str">
        <f>INDEX('Step 2-12'!$AA:$AA,MATCH('Step 2-12'!$AH1544,'Step 2-12'!$R:$R,0))</f>
        <v>Basic</v>
      </c>
      <c r="AT1544" s="23" t="str">
        <f>INDEX('Step 2-12'!$AB:$AB,MATCH('Step 2-12'!$AH1544,'Step 2-12'!$R:$R,0))</f>
        <v>Monthly</v>
      </c>
      <c r="AU1544" s="23" t="str">
        <f>INDEX($J$20:$J$1603,MATCH($AH1544,$B$20:$B$1603,0))</f>
        <v/>
      </c>
    </row>
    <row r="1545" spans="1:47" x14ac:dyDescent="0.25">
      <c r="A1545" t="s">
        <v>1736</v>
      </c>
      <c r="B1545" t="s">
        <v>1731</v>
      </c>
      <c r="C1545" t="s">
        <v>17</v>
      </c>
      <c r="D1545" t="s">
        <v>18</v>
      </c>
      <c r="E1545" s="1">
        <v>44749</v>
      </c>
      <c r="F1545" s="1">
        <v>44779</v>
      </c>
      <c r="G1545" t="s">
        <v>19</v>
      </c>
      <c r="H1545">
        <v>75</v>
      </c>
      <c r="I1545" s="23" t="str">
        <f>IF(AND(E1545&lt;=EOMONTH('Step 1'!$C$7,0),F1545&gt;='Step 1'!$C$7),"Yes","No")</f>
        <v>No</v>
      </c>
      <c r="J1545" s="23" t="str">
        <f>IF(I1545="Yes",IF(COUNTIFS($B$21:$B1545,B1545,$I$21:$I1545,"Yes")=1,"Yes",""),"")</f>
        <v/>
      </c>
      <c r="K1545" s="23" t="str">
        <f>IF(J1545="Yes",IF(COUNTIFS($B:$B,B1545,$F:$F,"&gt;="&amp;'Step 1'!$C$8)&gt;0,"Retained","Churned"),"")</f>
        <v/>
      </c>
      <c r="L1545" s="24">
        <f>_xlfn.MINIFS($E:$E,$B:$B,B1545)</f>
        <v>44594</v>
      </c>
      <c r="M1545" s="24" t="str">
        <f>INDEX($C:$C,MATCH($L1545,$E:$E,0))</f>
        <v>Basic</v>
      </c>
      <c r="N1545" s="24" t="str">
        <f>INDEX($D:$D,MATCH($L1545,$E:$E,0))</f>
        <v>Monthly</v>
      </c>
      <c r="O1545" s="23" t="str">
        <f>INDEX('Step 2-12'!$W:$W,MATCH('Step 2-12'!$B1545,'Step 2-12'!$R:$R,0))</f>
        <v>Tech</v>
      </c>
      <c r="P1545" s="23" t="str">
        <f>INDEX('Step 2-12'!$Z:$Z,MATCH('Step 2-12'!$B1545,'Step 2-12'!$R:$R,0))</f>
        <v>Paid Search</v>
      </c>
      <c r="AG1545" t="s">
        <v>3337</v>
      </c>
      <c r="AH1545" t="s">
        <v>1056</v>
      </c>
      <c r="AI1545" t="s">
        <v>1058</v>
      </c>
      <c r="AJ1545" s="1">
        <v>45595</v>
      </c>
      <c r="AK1545" t="s">
        <v>17</v>
      </c>
      <c r="AL1545" t="s">
        <v>18</v>
      </c>
      <c r="AM1545">
        <v>75</v>
      </c>
      <c r="AN1545">
        <v>60</v>
      </c>
      <c r="AO1545" s="24" t="str">
        <f>INDEX('Step 2-12'!$Z:$Z,MATCH('Step 2-12'!$AH1545,'Step 2-12'!$R:$R,0))</f>
        <v>Social Media</v>
      </c>
      <c r="AP1545" s="24" t="str">
        <f>INDEX('Step 2-12'!$V:$V,MATCH('Step 2-12'!$AH1545,'Step 2-12'!$R:$R,0))</f>
        <v>North America</v>
      </c>
      <c r="AQ1545" s="24" t="str">
        <f>INDEX('Step 2-12'!$W:$W,MATCH('Step 2-12'!$AH1545,'Step 2-12'!$R:$R,0))</f>
        <v>Healthcare</v>
      </c>
      <c r="AR1545" s="24" t="str">
        <f>INDEX('Step 2-12'!$X:$X,MATCH('Step 2-12'!$AH1545,'Step 2-12'!$R:$R,0))</f>
        <v>Mid-Market</v>
      </c>
      <c r="AS1545" s="23" t="str">
        <f>INDEX('Step 2-12'!$AA:$AA,MATCH('Step 2-12'!$AH1545,'Step 2-12'!$R:$R,0))</f>
        <v>Basic</v>
      </c>
      <c r="AT1545" s="23" t="str">
        <f>INDEX('Step 2-12'!$AB:$AB,MATCH('Step 2-12'!$AH1545,'Step 2-12'!$R:$R,0))</f>
        <v>Monthly</v>
      </c>
      <c r="AU1545" s="23" t="str">
        <f>INDEX($J$20:$J$1603,MATCH($AH1545,$B$20:$B$1603,0))</f>
        <v/>
      </c>
    </row>
    <row r="1546" spans="1:47" x14ac:dyDescent="0.25">
      <c r="A1546" t="s">
        <v>1737</v>
      </c>
      <c r="B1546" t="s">
        <v>1731</v>
      </c>
      <c r="C1546" t="s">
        <v>17</v>
      </c>
      <c r="D1546" t="s">
        <v>18</v>
      </c>
      <c r="E1546" s="1">
        <v>44780</v>
      </c>
      <c r="F1546" s="1">
        <v>44804</v>
      </c>
      <c r="G1546" t="s">
        <v>47</v>
      </c>
      <c r="H1546">
        <v>75</v>
      </c>
      <c r="I1546" s="23" t="str">
        <f>IF(AND(E1546&lt;=EOMONTH('Step 1'!$C$7,0),F1546&gt;='Step 1'!$C$7),"Yes","No")</f>
        <v>No</v>
      </c>
      <c r="J1546" s="23" t="str">
        <f>IF(I1546="Yes",IF(COUNTIFS($B$21:$B1546,B1546,$I$21:$I1546,"Yes")=1,"Yes",""),"")</f>
        <v/>
      </c>
      <c r="K1546" s="23" t="str">
        <f>IF(J1546="Yes",IF(COUNTIFS($B:$B,B1546,$F:$F,"&gt;="&amp;'Step 1'!$C$8)&gt;0,"Retained","Churned"),"")</f>
        <v/>
      </c>
      <c r="L1546" s="24">
        <f>_xlfn.MINIFS($E:$E,$B:$B,B1546)</f>
        <v>44594</v>
      </c>
      <c r="M1546" s="24" t="str">
        <f>INDEX($C:$C,MATCH($L1546,$E:$E,0))</f>
        <v>Basic</v>
      </c>
      <c r="N1546" s="24" t="str">
        <f>INDEX($D:$D,MATCH($L1546,$E:$E,0))</f>
        <v>Monthly</v>
      </c>
      <c r="O1546" s="23" t="str">
        <f>INDEX('Step 2-12'!$W:$W,MATCH('Step 2-12'!$B1546,'Step 2-12'!$R:$R,0))</f>
        <v>Tech</v>
      </c>
      <c r="P1546" s="23" t="str">
        <f>INDEX('Step 2-12'!$Z:$Z,MATCH('Step 2-12'!$B1546,'Step 2-12'!$R:$R,0))</f>
        <v>Paid Search</v>
      </c>
      <c r="AG1546" t="s">
        <v>3338</v>
      </c>
      <c r="AH1546" t="s">
        <v>1056</v>
      </c>
      <c r="AI1546" t="s">
        <v>1059</v>
      </c>
      <c r="AJ1546" s="1">
        <v>45596</v>
      </c>
      <c r="AK1546" t="s">
        <v>17</v>
      </c>
      <c r="AL1546" t="s">
        <v>18</v>
      </c>
      <c r="AM1546">
        <v>75</v>
      </c>
      <c r="AN1546">
        <v>60</v>
      </c>
      <c r="AO1546" s="24" t="str">
        <f>INDEX('Step 2-12'!$Z:$Z,MATCH('Step 2-12'!$AH1546,'Step 2-12'!$R:$R,0))</f>
        <v>Social Media</v>
      </c>
      <c r="AP1546" s="24" t="str">
        <f>INDEX('Step 2-12'!$V:$V,MATCH('Step 2-12'!$AH1546,'Step 2-12'!$R:$R,0))</f>
        <v>North America</v>
      </c>
      <c r="AQ1546" s="24" t="str">
        <f>INDEX('Step 2-12'!$W:$W,MATCH('Step 2-12'!$AH1546,'Step 2-12'!$R:$R,0))</f>
        <v>Healthcare</v>
      </c>
      <c r="AR1546" s="24" t="str">
        <f>INDEX('Step 2-12'!$X:$X,MATCH('Step 2-12'!$AH1546,'Step 2-12'!$R:$R,0))</f>
        <v>Mid-Market</v>
      </c>
      <c r="AS1546" s="23" t="str">
        <f>INDEX('Step 2-12'!$AA:$AA,MATCH('Step 2-12'!$AH1546,'Step 2-12'!$R:$R,0))</f>
        <v>Basic</v>
      </c>
      <c r="AT1546" s="23" t="str">
        <f>INDEX('Step 2-12'!$AB:$AB,MATCH('Step 2-12'!$AH1546,'Step 2-12'!$R:$R,0))</f>
        <v>Monthly</v>
      </c>
      <c r="AU1546" s="23" t="str">
        <f>INDEX($J$20:$J$1603,MATCH($AH1546,$B$20:$B$1603,0))</f>
        <v/>
      </c>
    </row>
    <row r="1547" spans="1:47" x14ac:dyDescent="0.25">
      <c r="A1547" t="s">
        <v>1738</v>
      </c>
      <c r="B1547" t="s">
        <v>1739</v>
      </c>
      <c r="C1547" t="s">
        <v>17</v>
      </c>
      <c r="D1547" t="s">
        <v>18</v>
      </c>
      <c r="E1547" s="1">
        <v>44950</v>
      </c>
      <c r="F1547" s="1">
        <v>44960</v>
      </c>
      <c r="G1547" t="s">
        <v>47</v>
      </c>
      <c r="H1547">
        <v>75</v>
      </c>
      <c r="I1547" s="23" t="str">
        <f>IF(AND(E1547&lt;=EOMONTH('Step 1'!$C$7,0),F1547&gt;='Step 1'!$C$7),"Yes","No")</f>
        <v>Yes</v>
      </c>
      <c r="J1547" s="23" t="str">
        <f>IF(I1547="Yes",IF(COUNTIFS($B$21:$B1547,B1547,$I$21:$I1547,"Yes")=1,"Yes",""),"")</f>
        <v>Yes</v>
      </c>
      <c r="K1547" s="23" t="str">
        <f>IF(J1547="Yes",IF(COUNTIFS($B:$B,B1547,$F:$F,"&gt;="&amp;'Step 1'!$C$8)&gt;0,"Retained","Churned"),"")</f>
        <v>Churned</v>
      </c>
      <c r="L1547" s="24">
        <f>_xlfn.MINIFS($E:$E,$B:$B,B1547)</f>
        <v>44950</v>
      </c>
      <c r="M1547" s="24" t="str">
        <f>INDEX($C:$C,MATCH($L1547,$E:$E,0))</f>
        <v>Basic</v>
      </c>
      <c r="N1547" s="24" t="str">
        <f>INDEX($D:$D,MATCH($L1547,$E:$E,0))</f>
        <v>Monthly</v>
      </c>
      <c r="O1547" s="23" t="str">
        <f>INDEX('Step 2-12'!$W:$W,MATCH('Step 2-12'!$B1547,'Step 2-12'!$R:$R,0))</f>
        <v>Healthcare</v>
      </c>
      <c r="P1547" s="23" t="str">
        <f>INDEX('Step 2-12'!$Z:$Z,MATCH('Step 2-12'!$B1547,'Step 2-12'!$R:$R,0))</f>
        <v>Affiliate</v>
      </c>
      <c r="AG1547" t="s">
        <v>3339</v>
      </c>
      <c r="AH1547" t="s">
        <v>1056</v>
      </c>
      <c r="AI1547" t="s">
        <v>1059</v>
      </c>
      <c r="AJ1547" s="1">
        <v>45626</v>
      </c>
      <c r="AK1547" t="s">
        <v>17</v>
      </c>
      <c r="AL1547" t="s">
        <v>18</v>
      </c>
      <c r="AM1547">
        <v>75</v>
      </c>
      <c r="AN1547">
        <v>60</v>
      </c>
      <c r="AO1547" s="24" t="str">
        <f>INDEX('Step 2-12'!$Z:$Z,MATCH('Step 2-12'!$AH1547,'Step 2-12'!$R:$R,0))</f>
        <v>Social Media</v>
      </c>
      <c r="AP1547" s="24" t="str">
        <f>INDEX('Step 2-12'!$V:$V,MATCH('Step 2-12'!$AH1547,'Step 2-12'!$R:$R,0))</f>
        <v>North America</v>
      </c>
      <c r="AQ1547" s="24" t="str">
        <f>INDEX('Step 2-12'!$W:$W,MATCH('Step 2-12'!$AH1547,'Step 2-12'!$R:$R,0))</f>
        <v>Healthcare</v>
      </c>
      <c r="AR1547" s="24" t="str">
        <f>INDEX('Step 2-12'!$X:$X,MATCH('Step 2-12'!$AH1547,'Step 2-12'!$R:$R,0))</f>
        <v>Mid-Market</v>
      </c>
      <c r="AS1547" s="23" t="str">
        <f>INDEX('Step 2-12'!$AA:$AA,MATCH('Step 2-12'!$AH1547,'Step 2-12'!$R:$R,0))</f>
        <v>Basic</v>
      </c>
      <c r="AT1547" s="23" t="str">
        <f>INDEX('Step 2-12'!$AB:$AB,MATCH('Step 2-12'!$AH1547,'Step 2-12'!$R:$R,0))</f>
        <v>Monthly</v>
      </c>
      <c r="AU1547" s="23" t="str">
        <f>INDEX($J$20:$J$1603,MATCH($AH1547,$B$20:$B$1603,0))</f>
        <v/>
      </c>
    </row>
    <row r="1548" spans="1:47" x14ac:dyDescent="0.25">
      <c r="A1548" t="s">
        <v>1740</v>
      </c>
      <c r="B1548" t="s">
        <v>1741</v>
      </c>
      <c r="C1548" t="s">
        <v>17</v>
      </c>
      <c r="D1548" t="s">
        <v>18</v>
      </c>
      <c r="E1548" s="1">
        <v>45616</v>
      </c>
      <c r="F1548" s="1">
        <v>45646</v>
      </c>
      <c r="G1548" t="s">
        <v>19</v>
      </c>
      <c r="H1548">
        <v>75</v>
      </c>
      <c r="I1548" s="23" t="str">
        <f>IF(AND(E1548&lt;=EOMONTH('Step 1'!$C$7,0),F1548&gt;='Step 1'!$C$7),"Yes","No")</f>
        <v>No</v>
      </c>
      <c r="J1548" s="23" t="str">
        <f>IF(I1548="Yes",IF(COUNTIFS($B$21:$B1548,B1548,$I$21:$I1548,"Yes")=1,"Yes",""),"")</f>
        <v/>
      </c>
      <c r="K1548" s="23" t="str">
        <f>IF(J1548="Yes",IF(COUNTIFS($B:$B,B1548,$F:$F,"&gt;="&amp;'Step 1'!$C$8)&gt;0,"Retained","Churned"),"")</f>
        <v/>
      </c>
      <c r="L1548" s="24">
        <f>_xlfn.MINIFS($E:$E,$B:$B,B1548)</f>
        <v>45616</v>
      </c>
      <c r="M1548" s="24" t="str">
        <f>INDEX($C:$C,MATCH($L1548,$E:$E,0))</f>
        <v>Pro</v>
      </c>
      <c r="N1548" s="24" t="str">
        <f>INDEX($D:$D,MATCH($L1548,$E:$E,0))</f>
        <v>Monthly</v>
      </c>
      <c r="O1548" s="23" t="str">
        <f>INDEX('Step 2-12'!$W:$W,MATCH('Step 2-12'!$B1548,'Step 2-12'!$R:$R,0))</f>
        <v>Retail</v>
      </c>
      <c r="P1548" s="23" t="str">
        <f>INDEX('Step 2-12'!$Z:$Z,MATCH('Step 2-12'!$B1548,'Step 2-12'!$R:$R,0))</f>
        <v>Affiliate</v>
      </c>
      <c r="AG1548" t="s">
        <v>3340</v>
      </c>
      <c r="AH1548" t="s">
        <v>1056</v>
      </c>
      <c r="AI1548" t="s">
        <v>1060</v>
      </c>
      <c r="AJ1548" s="1">
        <v>45627</v>
      </c>
      <c r="AK1548" t="s">
        <v>17</v>
      </c>
      <c r="AL1548" t="s">
        <v>18</v>
      </c>
      <c r="AM1548">
        <v>75</v>
      </c>
      <c r="AN1548">
        <v>60</v>
      </c>
      <c r="AO1548" s="24" t="str">
        <f>INDEX('Step 2-12'!$Z:$Z,MATCH('Step 2-12'!$AH1548,'Step 2-12'!$R:$R,0))</f>
        <v>Social Media</v>
      </c>
      <c r="AP1548" s="24" t="str">
        <f>INDEX('Step 2-12'!$V:$V,MATCH('Step 2-12'!$AH1548,'Step 2-12'!$R:$R,0))</f>
        <v>North America</v>
      </c>
      <c r="AQ1548" s="24" t="str">
        <f>INDEX('Step 2-12'!$W:$W,MATCH('Step 2-12'!$AH1548,'Step 2-12'!$R:$R,0))</f>
        <v>Healthcare</v>
      </c>
      <c r="AR1548" s="24" t="str">
        <f>INDEX('Step 2-12'!$X:$X,MATCH('Step 2-12'!$AH1548,'Step 2-12'!$R:$R,0))</f>
        <v>Mid-Market</v>
      </c>
      <c r="AS1548" s="23" t="str">
        <f>INDEX('Step 2-12'!$AA:$AA,MATCH('Step 2-12'!$AH1548,'Step 2-12'!$R:$R,0))</f>
        <v>Basic</v>
      </c>
      <c r="AT1548" s="23" t="str">
        <f>INDEX('Step 2-12'!$AB:$AB,MATCH('Step 2-12'!$AH1548,'Step 2-12'!$R:$R,0))</f>
        <v>Monthly</v>
      </c>
      <c r="AU1548" s="23" t="str">
        <f>INDEX($J$20:$J$1603,MATCH($AH1548,$B$20:$B$1603,0))</f>
        <v/>
      </c>
    </row>
    <row r="1549" spans="1:47" x14ac:dyDescent="0.25">
      <c r="A1549" t="s">
        <v>1742</v>
      </c>
      <c r="B1549" t="s">
        <v>1741</v>
      </c>
      <c r="C1549" t="s">
        <v>17</v>
      </c>
      <c r="D1549" t="s">
        <v>18</v>
      </c>
      <c r="E1549" s="1">
        <v>45647</v>
      </c>
      <c r="F1549" s="1">
        <v>45658</v>
      </c>
      <c r="G1549" t="s">
        <v>19</v>
      </c>
      <c r="H1549">
        <v>75</v>
      </c>
      <c r="I1549" s="23" t="str">
        <f>IF(AND(E1549&lt;=EOMONTH('Step 1'!$C$7,0),F1549&gt;='Step 1'!$C$7),"Yes","No")</f>
        <v>No</v>
      </c>
      <c r="J1549" s="23" t="str">
        <f>IF(I1549="Yes",IF(COUNTIFS($B$21:$B1549,B1549,$I$21:$I1549,"Yes")=1,"Yes",""),"")</f>
        <v/>
      </c>
      <c r="K1549" s="23" t="str">
        <f>IF(J1549="Yes",IF(COUNTIFS($B:$B,B1549,$F:$F,"&gt;="&amp;'Step 1'!$C$8)&gt;0,"Retained","Churned"),"")</f>
        <v/>
      </c>
      <c r="L1549" s="24">
        <f>_xlfn.MINIFS($E:$E,$B:$B,B1549)</f>
        <v>45616</v>
      </c>
      <c r="M1549" s="24" t="str">
        <f>INDEX($C:$C,MATCH($L1549,$E:$E,0))</f>
        <v>Pro</v>
      </c>
      <c r="N1549" s="24" t="str">
        <f>INDEX($D:$D,MATCH($L1549,$E:$E,0))</f>
        <v>Monthly</v>
      </c>
      <c r="O1549" s="23" t="str">
        <f>INDEX('Step 2-12'!$W:$W,MATCH('Step 2-12'!$B1549,'Step 2-12'!$R:$R,0))</f>
        <v>Retail</v>
      </c>
      <c r="P1549" s="23" t="str">
        <f>INDEX('Step 2-12'!$Z:$Z,MATCH('Step 2-12'!$B1549,'Step 2-12'!$R:$R,0))</f>
        <v>Affiliate</v>
      </c>
      <c r="AG1549" t="s">
        <v>3341</v>
      </c>
      <c r="AH1549" t="s">
        <v>1788</v>
      </c>
      <c r="AI1549" t="s">
        <v>1787</v>
      </c>
      <c r="AJ1549" s="1">
        <v>45496</v>
      </c>
      <c r="AK1549" t="s">
        <v>17</v>
      </c>
      <c r="AL1549" t="s">
        <v>18</v>
      </c>
      <c r="AM1549">
        <v>75</v>
      </c>
      <c r="AN1549">
        <v>60</v>
      </c>
      <c r="AO1549" s="24" t="str">
        <f>INDEX('Step 2-12'!$Z:$Z,MATCH('Step 2-12'!$AH1549,'Step 2-12'!$R:$R,0))</f>
        <v>Paid Search</v>
      </c>
      <c r="AP1549" s="24" t="str">
        <f>INDEX('Step 2-12'!$V:$V,MATCH('Step 2-12'!$AH1549,'Step 2-12'!$R:$R,0))</f>
        <v>North America</v>
      </c>
      <c r="AQ1549" s="24" t="str">
        <f>INDEX('Step 2-12'!$W:$W,MATCH('Step 2-12'!$AH1549,'Step 2-12'!$R:$R,0))</f>
        <v>Tech</v>
      </c>
      <c r="AR1549" s="24" t="str">
        <f>INDEX('Step 2-12'!$X:$X,MATCH('Step 2-12'!$AH1549,'Step 2-12'!$R:$R,0))</f>
        <v>SMBs</v>
      </c>
      <c r="AS1549" s="23" t="str">
        <f>INDEX('Step 2-12'!$AA:$AA,MATCH('Step 2-12'!$AH1549,'Step 2-12'!$R:$R,0))</f>
        <v>Basic</v>
      </c>
      <c r="AT1549" s="23" t="str">
        <f>INDEX('Step 2-12'!$AB:$AB,MATCH('Step 2-12'!$AH1549,'Step 2-12'!$R:$R,0))</f>
        <v>Monthly</v>
      </c>
      <c r="AU1549" s="23" t="str">
        <f>INDEX($J$20:$J$1603,MATCH($AH1549,$B$20:$B$1603,0))</f>
        <v/>
      </c>
    </row>
    <row r="1550" spans="1:47" x14ac:dyDescent="0.25">
      <c r="A1550" t="s">
        <v>1743</v>
      </c>
      <c r="B1550" t="s">
        <v>1744</v>
      </c>
      <c r="C1550" t="s">
        <v>50</v>
      </c>
      <c r="D1550" t="s">
        <v>51</v>
      </c>
      <c r="E1550" s="1">
        <v>45137</v>
      </c>
      <c r="F1550" s="1">
        <v>45326</v>
      </c>
      <c r="G1550" t="s">
        <v>47</v>
      </c>
      <c r="H1550">
        <v>120</v>
      </c>
      <c r="I1550" s="23" t="str">
        <f>IF(AND(E1550&lt;=EOMONTH('Step 1'!$C$7,0),F1550&gt;='Step 1'!$C$7),"Yes","No")</f>
        <v>No</v>
      </c>
      <c r="J1550" s="23" t="str">
        <f>IF(I1550="Yes",IF(COUNTIFS($B$21:$B1550,B1550,$I$21:$I1550,"Yes")=1,"Yes",""),"")</f>
        <v/>
      </c>
      <c r="K1550" s="23" t="str">
        <f>IF(J1550="Yes",IF(COUNTIFS($B:$B,B1550,$F:$F,"&gt;="&amp;'Step 1'!$C$8)&gt;0,"Retained","Churned"),"")</f>
        <v/>
      </c>
      <c r="L1550" s="24">
        <f>_xlfn.MINIFS($E:$E,$B:$B,B1550)</f>
        <v>45137</v>
      </c>
      <c r="M1550" s="24" t="str">
        <f>INDEX($C:$C,MATCH($L1550,$E:$E,0))</f>
        <v>Basic</v>
      </c>
      <c r="N1550" s="24" t="str">
        <f>INDEX($D:$D,MATCH($L1550,$E:$E,0))</f>
        <v>Monthly</v>
      </c>
      <c r="O1550" s="23" t="str">
        <f>INDEX('Step 2-12'!$W:$W,MATCH('Step 2-12'!$B1550,'Step 2-12'!$R:$R,0))</f>
        <v>Healthcare</v>
      </c>
      <c r="P1550" s="23" t="str">
        <f>INDEX('Step 2-12'!$Z:$Z,MATCH('Step 2-12'!$B1550,'Step 2-12'!$R:$R,0))</f>
        <v>Affiliate</v>
      </c>
      <c r="AG1550" t="s">
        <v>3342</v>
      </c>
      <c r="AH1550" t="s">
        <v>1788</v>
      </c>
      <c r="AI1550" t="s">
        <v>1789</v>
      </c>
      <c r="AJ1550" s="1">
        <v>45527</v>
      </c>
      <c r="AK1550" t="s">
        <v>17</v>
      </c>
      <c r="AL1550" t="s">
        <v>18</v>
      </c>
      <c r="AM1550">
        <v>75</v>
      </c>
      <c r="AN1550">
        <v>60</v>
      </c>
      <c r="AO1550" s="24" t="str">
        <f>INDEX('Step 2-12'!$Z:$Z,MATCH('Step 2-12'!$AH1550,'Step 2-12'!$R:$R,0))</f>
        <v>Paid Search</v>
      </c>
      <c r="AP1550" s="24" t="str">
        <f>INDEX('Step 2-12'!$V:$V,MATCH('Step 2-12'!$AH1550,'Step 2-12'!$R:$R,0))</f>
        <v>North America</v>
      </c>
      <c r="AQ1550" s="24" t="str">
        <f>INDEX('Step 2-12'!$W:$W,MATCH('Step 2-12'!$AH1550,'Step 2-12'!$R:$R,0))</f>
        <v>Tech</v>
      </c>
      <c r="AR1550" s="24" t="str">
        <f>INDEX('Step 2-12'!$X:$X,MATCH('Step 2-12'!$AH1550,'Step 2-12'!$R:$R,0))</f>
        <v>SMBs</v>
      </c>
      <c r="AS1550" s="23" t="str">
        <f>INDEX('Step 2-12'!$AA:$AA,MATCH('Step 2-12'!$AH1550,'Step 2-12'!$R:$R,0))</f>
        <v>Basic</v>
      </c>
      <c r="AT1550" s="23" t="str">
        <f>INDEX('Step 2-12'!$AB:$AB,MATCH('Step 2-12'!$AH1550,'Step 2-12'!$R:$R,0))</f>
        <v>Monthly</v>
      </c>
      <c r="AU1550" s="23" t="str">
        <f>INDEX($J$20:$J$1603,MATCH($AH1550,$B$20:$B$1603,0))</f>
        <v/>
      </c>
    </row>
    <row r="1551" spans="1:47" x14ac:dyDescent="0.25">
      <c r="A1551" t="s">
        <v>1745</v>
      </c>
      <c r="B1551" t="s">
        <v>1746</v>
      </c>
      <c r="C1551" t="s">
        <v>50</v>
      </c>
      <c r="D1551" t="s">
        <v>18</v>
      </c>
      <c r="E1551" s="1">
        <v>45300</v>
      </c>
      <c r="F1551" s="1">
        <v>45330</v>
      </c>
      <c r="G1551" t="s">
        <v>19</v>
      </c>
      <c r="H1551">
        <v>135</v>
      </c>
      <c r="I1551" s="23" t="str">
        <f>IF(AND(E1551&lt;=EOMONTH('Step 1'!$C$7,0),F1551&gt;='Step 1'!$C$7),"Yes","No")</f>
        <v>No</v>
      </c>
      <c r="J1551" s="23" t="str">
        <f>IF(I1551="Yes",IF(COUNTIFS($B$21:$B1551,B1551,$I$21:$I1551,"Yes")=1,"Yes",""),"")</f>
        <v/>
      </c>
      <c r="K1551" s="23" t="str">
        <f>IF(J1551="Yes",IF(COUNTIFS($B:$B,B1551,$F:$F,"&gt;="&amp;'Step 1'!$C$8)&gt;0,"Retained","Churned"),"")</f>
        <v/>
      </c>
      <c r="L1551" s="24">
        <f>_xlfn.MINIFS($E:$E,$B:$B,B1551)</f>
        <v>45300</v>
      </c>
      <c r="M1551" s="24" t="str">
        <f>INDEX($C:$C,MATCH($L1551,$E:$E,0))</f>
        <v>Basic</v>
      </c>
      <c r="N1551" s="24" t="str">
        <f>INDEX($D:$D,MATCH($L1551,$E:$E,0))</f>
        <v>Monthly</v>
      </c>
      <c r="O1551" s="23" t="str">
        <f>INDEX('Step 2-12'!$W:$W,MATCH('Step 2-12'!$B1551,'Step 2-12'!$R:$R,0))</f>
        <v>Education</v>
      </c>
      <c r="P1551" s="23" t="str">
        <f>INDEX('Step 2-12'!$Z:$Z,MATCH('Step 2-12'!$B1551,'Step 2-12'!$R:$R,0))</f>
        <v>Social Media</v>
      </c>
      <c r="AG1551" t="s">
        <v>3343</v>
      </c>
      <c r="AH1551" t="s">
        <v>1788</v>
      </c>
      <c r="AI1551" t="s">
        <v>1790</v>
      </c>
      <c r="AJ1551" s="1">
        <v>45558</v>
      </c>
      <c r="AK1551" t="s">
        <v>50</v>
      </c>
      <c r="AL1551" t="s">
        <v>18</v>
      </c>
      <c r="AM1551">
        <v>135</v>
      </c>
      <c r="AN1551">
        <v>110.7</v>
      </c>
      <c r="AO1551" s="24" t="str">
        <f>INDEX('Step 2-12'!$Z:$Z,MATCH('Step 2-12'!$AH1551,'Step 2-12'!$R:$R,0))</f>
        <v>Paid Search</v>
      </c>
      <c r="AP1551" s="24" t="str">
        <f>INDEX('Step 2-12'!$V:$V,MATCH('Step 2-12'!$AH1551,'Step 2-12'!$R:$R,0))</f>
        <v>North America</v>
      </c>
      <c r="AQ1551" s="24" t="str">
        <f>INDEX('Step 2-12'!$W:$W,MATCH('Step 2-12'!$AH1551,'Step 2-12'!$R:$R,0))</f>
        <v>Tech</v>
      </c>
      <c r="AR1551" s="24" t="str">
        <f>INDEX('Step 2-12'!$X:$X,MATCH('Step 2-12'!$AH1551,'Step 2-12'!$R:$R,0))</f>
        <v>SMBs</v>
      </c>
      <c r="AS1551" s="23" t="str">
        <f>INDEX('Step 2-12'!$AA:$AA,MATCH('Step 2-12'!$AH1551,'Step 2-12'!$R:$R,0))</f>
        <v>Basic</v>
      </c>
      <c r="AT1551" s="23" t="str">
        <f>INDEX('Step 2-12'!$AB:$AB,MATCH('Step 2-12'!$AH1551,'Step 2-12'!$R:$R,0))</f>
        <v>Monthly</v>
      </c>
      <c r="AU1551" s="23" t="str">
        <f>INDEX($J$20:$J$1603,MATCH($AH1551,$B$20:$B$1603,0))</f>
        <v/>
      </c>
    </row>
    <row r="1552" spans="1:47" x14ac:dyDescent="0.25">
      <c r="A1552" t="s">
        <v>1747</v>
      </c>
      <c r="B1552" t="s">
        <v>1746</v>
      </c>
      <c r="C1552" t="s">
        <v>50</v>
      </c>
      <c r="D1552" t="s">
        <v>18</v>
      </c>
      <c r="E1552" s="1">
        <v>45331</v>
      </c>
      <c r="F1552" s="1">
        <v>45361</v>
      </c>
      <c r="G1552" t="s">
        <v>19</v>
      </c>
      <c r="H1552">
        <v>135</v>
      </c>
      <c r="I1552" s="23" t="str">
        <f>IF(AND(E1552&lt;=EOMONTH('Step 1'!$C$7,0),F1552&gt;='Step 1'!$C$7),"Yes","No")</f>
        <v>No</v>
      </c>
      <c r="J1552" s="23" t="str">
        <f>IF(I1552="Yes",IF(COUNTIFS($B$21:$B1552,B1552,$I$21:$I1552,"Yes")=1,"Yes",""),"")</f>
        <v/>
      </c>
      <c r="K1552" s="23" t="str">
        <f>IF(J1552="Yes",IF(COUNTIFS($B:$B,B1552,$F:$F,"&gt;="&amp;'Step 1'!$C$8)&gt;0,"Retained","Churned"),"")</f>
        <v/>
      </c>
      <c r="L1552" s="24">
        <f>_xlfn.MINIFS($E:$E,$B:$B,B1552)</f>
        <v>45300</v>
      </c>
      <c r="M1552" s="24" t="str">
        <f>INDEX($C:$C,MATCH($L1552,$E:$E,0))</f>
        <v>Basic</v>
      </c>
      <c r="N1552" s="24" t="str">
        <f>INDEX($D:$D,MATCH($L1552,$E:$E,0))</f>
        <v>Monthly</v>
      </c>
      <c r="O1552" s="23" t="str">
        <f>INDEX('Step 2-12'!$W:$W,MATCH('Step 2-12'!$B1552,'Step 2-12'!$R:$R,0))</f>
        <v>Education</v>
      </c>
      <c r="P1552" s="23" t="str">
        <f>INDEX('Step 2-12'!$Z:$Z,MATCH('Step 2-12'!$B1552,'Step 2-12'!$R:$R,0))</f>
        <v>Social Media</v>
      </c>
      <c r="AG1552" t="s">
        <v>3344</v>
      </c>
      <c r="AH1552" t="s">
        <v>1788</v>
      </c>
      <c r="AI1552" t="s">
        <v>1790</v>
      </c>
      <c r="AJ1552" s="1">
        <v>45588</v>
      </c>
      <c r="AK1552" t="s">
        <v>50</v>
      </c>
      <c r="AL1552" t="s">
        <v>18</v>
      </c>
      <c r="AM1552">
        <v>135</v>
      </c>
      <c r="AN1552">
        <v>110.7</v>
      </c>
      <c r="AO1552" s="24" t="str">
        <f>INDEX('Step 2-12'!$Z:$Z,MATCH('Step 2-12'!$AH1552,'Step 2-12'!$R:$R,0))</f>
        <v>Paid Search</v>
      </c>
      <c r="AP1552" s="24" t="str">
        <f>INDEX('Step 2-12'!$V:$V,MATCH('Step 2-12'!$AH1552,'Step 2-12'!$R:$R,0))</f>
        <v>North America</v>
      </c>
      <c r="AQ1552" s="24" t="str">
        <f>INDEX('Step 2-12'!$W:$W,MATCH('Step 2-12'!$AH1552,'Step 2-12'!$R:$R,0))</f>
        <v>Tech</v>
      </c>
      <c r="AR1552" s="24" t="str">
        <f>INDEX('Step 2-12'!$X:$X,MATCH('Step 2-12'!$AH1552,'Step 2-12'!$R:$R,0))</f>
        <v>SMBs</v>
      </c>
      <c r="AS1552" s="23" t="str">
        <f>INDEX('Step 2-12'!$AA:$AA,MATCH('Step 2-12'!$AH1552,'Step 2-12'!$R:$R,0))</f>
        <v>Basic</v>
      </c>
      <c r="AT1552" s="23" t="str">
        <f>INDEX('Step 2-12'!$AB:$AB,MATCH('Step 2-12'!$AH1552,'Step 2-12'!$R:$R,0))</f>
        <v>Monthly</v>
      </c>
      <c r="AU1552" s="23" t="str">
        <f>INDEX($J$20:$J$1603,MATCH($AH1552,$B$20:$B$1603,0))</f>
        <v/>
      </c>
    </row>
    <row r="1553" spans="1:47" x14ac:dyDescent="0.25">
      <c r="A1553" t="s">
        <v>1748</v>
      </c>
      <c r="B1553" t="s">
        <v>1746</v>
      </c>
      <c r="C1553" t="s">
        <v>50</v>
      </c>
      <c r="D1553" t="s">
        <v>18</v>
      </c>
      <c r="E1553" s="1">
        <v>45362</v>
      </c>
      <c r="F1553" s="1">
        <v>45392</v>
      </c>
      <c r="G1553" t="s">
        <v>19</v>
      </c>
      <c r="H1553">
        <v>135</v>
      </c>
      <c r="I1553" s="23" t="str">
        <f>IF(AND(E1553&lt;=EOMONTH('Step 1'!$C$7,0),F1553&gt;='Step 1'!$C$7),"Yes","No")</f>
        <v>No</v>
      </c>
      <c r="J1553" s="23" t="str">
        <f>IF(I1553="Yes",IF(COUNTIFS($B$21:$B1553,B1553,$I$21:$I1553,"Yes")=1,"Yes",""),"")</f>
        <v/>
      </c>
      <c r="K1553" s="23" t="str">
        <f>IF(J1553="Yes",IF(COUNTIFS($B:$B,B1553,$F:$F,"&gt;="&amp;'Step 1'!$C$8)&gt;0,"Retained","Churned"),"")</f>
        <v/>
      </c>
      <c r="L1553" s="24">
        <f>_xlfn.MINIFS($E:$E,$B:$B,B1553)</f>
        <v>45300</v>
      </c>
      <c r="M1553" s="24" t="str">
        <f>INDEX($C:$C,MATCH($L1553,$E:$E,0))</f>
        <v>Basic</v>
      </c>
      <c r="N1553" s="24" t="str">
        <f>INDEX($D:$D,MATCH($L1553,$E:$E,0))</f>
        <v>Monthly</v>
      </c>
      <c r="O1553" s="23" t="str">
        <f>INDEX('Step 2-12'!$W:$W,MATCH('Step 2-12'!$B1553,'Step 2-12'!$R:$R,0))</f>
        <v>Education</v>
      </c>
      <c r="P1553" s="23" t="str">
        <f>INDEX('Step 2-12'!$Z:$Z,MATCH('Step 2-12'!$B1553,'Step 2-12'!$R:$R,0))</f>
        <v>Social Media</v>
      </c>
      <c r="AG1553" t="s">
        <v>3345</v>
      </c>
      <c r="AH1553" t="s">
        <v>1788</v>
      </c>
      <c r="AI1553" t="s">
        <v>1791</v>
      </c>
      <c r="AJ1553" s="1">
        <v>45589</v>
      </c>
      <c r="AK1553" t="s">
        <v>50</v>
      </c>
      <c r="AL1553" t="s">
        <v>18</v>
      </c>
      <c r="AM1553">
        <v>135</v>
      </c>
      <c r="AN1553">
        <v>110.7</v>
      </c>
      <c r="AO1553" s="24" t="str">
        <f>INDEX('Step 2-12'!$Z:$Z,MATCH('Step 2-12'!$AH1553,'Step 2-12'!$R:$R,0))</f>
        <v>Paid Search</v>
      </c>
      <c r="AP1553" s="24" t="str">
        <f>INDEX('Step 2-12'!$V:$V,MATCH('Step 2-12'!$AH1553,'Step 2-12'!$R:$R,0))</f>
        <v>North America</v>
      </c>
      <c r="AQ1553" s="24" t="str">
        <f>INDEX('Step 2-12'!$W:$W,MATCH('Step 2-12'!$AH1553,'Step 2-12'!$R:$R,0))</f>
        <v>Tech</v>
      </c>
      <c r="AR1553" s="24" t="str">
        <f>INDEX('Step 2-12'!$X:$X,MATCH('Step 2-12'!$AH1553,'Step 2-12'!$R:$R,0))</f>
        <v>SMBs</v>
      </c>
      <c r="AS1553" s="23" t="str">
        <f>INDEX('Step 2-12'!$AA:$AA,MATCH('Step 2-12'!$AH1553,'Step 2-12'!$R:$R,0))</f>
        <v>Basic</v>
      </c>
      <c r="AT1553" s="23" t="str">
        <f>INDEX('Step 2-12'!$AB:$AB,MATCH('Step 2-12'!$AH1553,'Step 2-12'!$R:$R,0))</f>
        <v>Monthly</v>
      </c>
      <c r="AU1553" s="23" t="str">
        <f>INDEX($J$20:$J$1603,MATCH($AH1553,$B$20:$B$1603,0))</f>
        <v/>
      </c>
    </row>
    <row r="1554" spans="1:47" x14ac:dyDescent="0.25">
      <c r="A1554" t="s">
        <v>1749</v>
      </c>
      <c r="B1554" t="s">
        <v>1746</v>
      </c>
      <c r="C1554" t="s">
        <v>50</v>
      </c>
      <c r="D1554" t="s">
        <v>18</v>
      </c>
      <c r="E1554" s="1">
        <v>45393</v>
      </c>
      <c r="F1554" s="1">
        <v>45423</v>
      </c>
      <c r="G1554" t="s">
        <v>19</v>
      </c>
      <c r="H1554">
        <v>135</v>
      </c>
      <c r="I1554" s="23" t="str">
        <f>IF(AND(E1554&lt;=EOMONTH('Step 1'!$C$7,0),F1554&gt;='Step 1'!$C$7),"Yes","No")</f>
        <v>No</v>
      </c>
      <c r="J1554" s="23" t="str">
        <f>IF(I1554="Yes",IF(COUNTIFS($B$21:$B1554,B1554,$I$21:$I1554,"Yes")=1,"Yes",""),"")</f>
        <v/>
      </c>
      <c r="K1554" s="23" t="str">
        <f>IF(J1554="Yes",IF(COUNTIFS($B:$B,B1554,$F:$F,"&gt;="&amp;'Step 1'!$C$8)&gt;0,"Retained","Churned"),"")</f>
        <v/>
      </c>
      <c r="L1554" s="24">
        <f>_xlfn.MINIFS($E:$E,$B:$B,B1554)</f>
        <v>45300</v>
      </c>
      <c r="M1554" s="24" t="str">
        <f>INDEX($C:$C,MATCH($L1554,$E:$E,0))</f>
        <v>Basic</v>
      </c>
      <c r="N1554" s="24" t="str">
        <f>INDEX($D:$D,MATCH($L1554,$E:$E,0))</f>
        <v>Monthly</v>
      </c>
      <c r="O1554" s="23" t="str">
        <f>INDEX('Step 2-12'!$W:$W,MATCH('Step 2-12'!$B1554,'Step 2-12'!$R:$R,0))</f>
        <v>Education</v>
      </c>
      <c r="P1554" s="23" t="str">
        <f>INDEX('Step 2-12'!$Z:$Z,MATCH('Step 2-12'!$B1554,'Step 2-12'!$R:$R,0))</f>
        <v>Social Media</v>
      </c>
      <c r="AG1554" t="s">
        <v>3346</v>
      </c>
      <c r="AH1554" t="s">
        <v>1788</v>
      </c>
      <c r="AI1554" t="s">
        <v>1792</v>
      </c>
      <c r="AJ1554" s="1">
        <v>45620</v>
      </c>
      <c r="AK1554" t="s">
        <v>50</v>
      </c>
      <c r="AL1554" t="s">
        <v>18</v>
      </c>
      <c r="AM1554">
        <v>135</v>
      </c>
      <c r="AN1554">
        <v>110.7</v>
      </c>
      <c r="AO1554" s="24" t="str">
        <f>INDEX('Step 2-12'!$Z:$Z,MATCH('Step 2-12'!$AH1554,'Step 2-12'!$R:$R,0))</f>
        <v>Paid Search</v>
      </c>
      <c r="AP1554" s="24" t="str">
        <f>INDEX('Step 2-12'!$V:$V,MATCH('Step 2-12'!$AH1554,'Step 2-12'!$R:$R,0))</f>
        <v>North America</v>
      </c>
      <c r="AQ1554" s="24" t="str">
        <f>INDEX('Step 2-12'!$W:$W,MATCH('Step 2-12'!$AH1554,'Step 2-12'!$R:$R,0))</f>
        <v>Tech</v>
      </c>
      <c r="AR1554" s="24" t="str">
        <f>INDEX('Step 2-12'!$X:$X,MATCH('Step 2-12'!$AH1554,'Step 2-12'!$R:$R,0))</f>
        <v>SMBs</v>
      </c>
      <c r="AS1554" s="23" t="str">
        <f>INDEX('Step 2-12'!$AA:$AA,MATCH('Step 2-12'!$AH1554,'Step 2-12'!$R:$R,0))</f>
        <v>Basic</v>
      </c>
      <c r="AT1554" s="23" t="str">
        <f>INDEX('Step 2-12'!$AB:$AB,MATCH('Step 2-12'!$AH1554,'Step 2-12'!$R:$R,0))</f>
        <v>Monthly</v>
      </c>
      <c r="AU1554" s="23" t="str">
        <f>INDEX($J$20:$J$1603,MATCH($AH1554,$B$20:$B$1603,0))</f>
        <v/>
      </c>
    </row>
    <row r="1555" spans="1:47" x14ac:dyDescent="0.25">
      <c r="A1555" t="s">
        <v>1750</v>
      </c>
      <c r="B1555" t="s">
        <v>1746</v>
      </c>
      <c r="C1555" t="s">
        <v>50</v>
      </c>
      <c r="D1555" t="s">
        <v>18</v>
      </c>
      <c r="E1555" s="1">
        <v>45424</v>
      </c>
      <c r="F1555" s="1">
        <v>45454</v>
      </c>
      <c r="G1555" t="s">
        <v>19</v>
      </c>
      <c r="H1555">
        <v>135</v>
      </c>
      <c r="I1555" s="23" t="str">
        <f>IF(AND(E1555&lt;=EOMONTH('Step 1'!$C$7,0),F1555&gt;='Step 1'!$C$7),"Yes","No")</f>
        <v>No</v>
      </c>
      <c r="J1555" s="23" t="str">
        <f>IF(I1555="Yes",IF(COUNTIFS($B$21:$B1555,B1555,$I$21:$I1555,"Yes")=1,"Yes",""),"")</f>
        <v/>
      </c>
      <c r="K1555" s="23" t="str">
        <f>IF(J1555="Yes",IF(COUNTIFS($B:$B,B1555,$F:$F,"&gt;="&amp;'Step 1'!$C$8)&gt;0,"Retained","Churned"),"")</f>
        <v/>
      </c>
      <c r="L1555" s="24">
        <f>_xlfn.MINIFS($E:$E,$B:$B,B1555)</f>
        <v>45300</v>
      </c>
      <c r="M1555" s="24" t="str">
        <f>INDEX($C:$C,MATCH($L1555,$E:$E,0))</f>
        <v>Basic</v>
      </c>
      <c r="N1555" s="24" t="str">
        <f>INDEX($D:$D,MATCH($L1555,$E:$E,0))</f>
        <v>Monthly</v>
      </c>
      <c r="O1555" s="23" t="str">
        <f>INDEX('Step 2-12'!$W:$W,MATCH('Step 2-12'!$B1555,'Step 2-12'!$R:$R,0))</f>
        <v>Education</v>
      </c>
      <c r="P1555" s="23" t="str">
        <f>INDEX('Step 2-12'!$Z:$Z,MATCH('Step 2-12'!$B1555,'Step 2-12'!$R:$R,0))</f>
        <v>Social Media</v>
      </c>
      <c r="AG1555" t="s">
        <v>3347</v>
      </c>
      <c r="AH1555" t="s">
        <v>1788</v>
      </c>
      <c r="AI1555" t="s">
        <v>1792</v>
      </c>
      <c r="AJ1555" s="1">
        <v>45650</v>
      </c>
      <c r="AK1555" t="s">
        <v>50</v>
      </c>
      <c r="AL1555" t="s">
        <v>18</v>
      </c>
      <c r="AM1555">
        <v>135</v>
      </c>
      <c r="AN1555">
        <v>110.7</v>
      </c>
      <c r="AO1555" s="24" t="str">
        <f>INDEX('Step 2-12'!$Z:$Z,MATCH('Step 2-12'!$AH1555,'Step 2-12'!$R:$R,0))</f>
        <v>Paid Search</v>
      </c>
      <c r="AP1555" s="24" t="str">
        <f>INDEX('Step 2-12'!$V:$V,MATCH('Step 2-12'!$AH1555,'Step 2-12'!$R:$R,0))</f>
        <v>North America</v>
      </c>
      <c r="AQ1555" s="24" t="str">
        <f>INDEX('Step 2-12'!$W:$W,MATCH('Step 2-12'!$AH1555,'Step 2-12'!$R:$R,0))</f>
        <v>Tech</v>
      </c>
      <c r="AR1555" s="24" t="str">
        <f>INDEX('Step 2-12'!$X:$X,MATCH('Step 2-12'!$AH1555,'Step 2-12'!$R:$R,0))</f>
        <v>SMBs</v>
      </c>
      <c r="AS1555" s="23" t="str">
        <f>INDEX('Step 2-12'!$AA:$AA,MATCH('Step 2-12'!$AH1555,'Step 2-12'!$R:$R,0))</f>
        <v>Basic</v>
      </c>
      <c r="AT1555" s="23" t="str">
        <f>INDEX('Step 2-12'!$AB:$AB,MATCH('Step 2-12'!$AH1555,'Step 2-12'!$R:$R,0))</f>
        <v>Monthly</v>
      </c>
      <c r="AU1555" s="23" t="str">
        <f>INDEX($J$20:$J$1603,MATCH($AH1555,$B$20:$B$1603,0))</f>
        <v/>
      </c>
    </row>
    <row r="1556" spans="1:47" x14ac:dyDescent="0.25">
      <c r="A1556" t="s">
        <v>1751</v>
      </c>
      <c r="B1556" t="s">
        <v>1746</v>
      </c>
      <c r="C1556" t="s">
        <v>50</v>
      </c>
      <c r="D1556" t="s">
        <v>18</v>
      </c>
      <c r="E1556" s="1">
        <v>45455</v>
      </c>
      <c r="F1556" s="1">
        <v>45485</v>
      </c>
      <c r="G1556" t="s">
        <v>19</v>
      </c>
      <c r="H1556">
        <v>135</v>
      </c>
      <c r="I1556" s="23" t="str">
        <f>IF(AND(E1556&lt;=EOMONTH('Step 1'!$C$7,0),F1556&gt;='Step 1'!$C$7),"Yes","No")</f>
        <v>No</v>
      </c>
      <c r="J1556" s="23" t="str">
        <f>IF(I1556="Yes",IF(COUNTIFS($B$21:$B1556,B1556,$I$21:$I1556,"Yes")=1,"Yes",""),"")</f>
        <v/>
      </c>
      <c r="K1556" s="23" t="str">
        <f>IF(J1556="Yes",IF(COUNTIFS($B:$B,B1556,$F:$F,"&gt;="&amp;'Step 1'!$C$8)&gt;0,"Retained","Churned"),"")</f>
        <v/>
      </c>
      <c r="L1556" s="24">
        <f>_xlfn.MINIFS($E:$E,$B:$B,B1556)</f>
        <v>45300</v>
      </c>
      <c r="M1556" s="24" t="str">
        <f>INDEX($C:$C,MATCH($L1556,$E:$E,0))</f>
        <v>Basic</v>
      </c>
      <c r="N1556" s="24" t="str">
        <f>INDEX($D:$D,MATCH($L1556,$E:$E,0))</f>
        <v>Monthly</v>
      </c>
      <c r="O1556" s="23" t="str">
        <f>INDEX('Step 2-12'!$W:$W,MATCH('Step 2-12'!$B1556,'Step 2-12'!$R:$R,0))</f>
        <v>Education</v>
      </c>
      <c r="P1556" s="23" t="str">
        <f>INDEX('Step 2-12'!$Z:$Z,MATCH('Step 2-12'!$B1556,'Step 2-12'!$R:$R,0))</f>
        <v>Social Media</v>
      </c>
      <c r="AG1556" t="s">
        <v>3348</v>
      </c>
      <c r="AH1556" t="s">
        <v>1788</v>
      </c>
      <c r="AI1556" t="s">
        <v>1793</v>
      </c>
      <c r="AJ1556" s="1">
        <v>45651</v>
      </c>
      <c r="AK1556" t="s">
        <v>50</v>
      </c>
      <c r="AL1556" t="s">
        <v>18</v>
      </c>
      <c r="AM1556">
        <v>135</v>
      </c>
      <c r="AN1556">
        <v>110.7</v>
      </c>
      <c r="AO1556" s="24" t="str">
        <f>INDEX('Step 2-12'!$Z:$Z,MATCH('Step 2-12'!$AH1556,'Step 2-12'!$R:$R,0))</f>
        <v>Paid Search</v>
      </c>
      <c r="AP1556" s="24" t="str">
        <f>INDEX('Step 2-12'!$V:$V,MATCH('Step 2-12'!$AH1556,'Step 2-12'!$R:$R,0))</f>
        <v>North America</v>
      </c>
      <c r="AQ1556" s="24" t="str">
        <f>INDEX('Step 2-12'!$W:$W,MATCH('Step 2-12'!$AH1556,'Step 2-12'!$R:$R,0))</f>
        <v>Tech</v>
      </c>
      <c r="AR1556" s="24" t="str">
        <f>INDEX('Step 2-12'!$X:$X,MATCH('Step 2-12'!$AH1556,'Step 2-12'!$R:$R,0))</f>
        <v>SMBs</v>
      </c>
      <c r="AS1556" s="23" t="str">
        <f>INDEX('Step 2-12'!$AA:$AA,MATCH('Step 2-12'!$AH1556,'Step 2-12'!$R:$R,0))</f>
        <v>Basic</v>
      </c>
      <c r="AT1556" s="23" t="str">
        <f>INDEX('Step 2-12'!$AB:$AB,MATCH('Step 2-12'!$AH1556,'Step 2-12'!$R:$R,0))</f>
        <v>Monthly</v>
      </c>
      <c r="AU1556" s="23" t="str">
        <f>INDEX($J$20:$J$1603,MATCH($AH1556,$B$20:$B$1603,0))</f>
        <v/>
      </c>
    </row>
    <row r="1557" spans="1:47" x14ac:dyDescent="0.25">
      <c r="A1557" t="s">
        <v>1752</v>
      </c>
      <c r="B1557" t="s">
        <v>1746</v>
      </c>
      <c r="C1557" t="s">
        <v>50</v>
      </c>
      <c r="D1557" t="s">
        <v>18</v>
      </c>
      <c r="E1557" s="1">
        <v>45486</v>
      </c>
      <c r="F1557" s="1">
        <v>45516</v>
      </c>
      <c r="G1557" t="s">
        <v>73</v>
      </c>
      <c r="H1557">
        <v>135</v>
      </c>
      <c r="I1557" s="23" t="str">
        <f>IF(AND(E1557&lt;=EOMONTH('Step 1'!$C$7,0),F1557&gt;='Step 1'!$C$7),"Yes","No")</f>
        <v>No</v>
      </c>
      <c r="J1557" s="23" t="str">
        <f>IF(I1557="Yes",IF(COUNTIFS($B$21:$B1557,B1557,$I$21:$I1557,"Yes")=1,"Yes",""),"")</f>
        <v/>
      </c>
      <c r="K1557" s="23" t="str">
        <f>IF(J1557="Yes",IF(COUNTIFS($B:$B,B1557,$F:$F,"&gt;="&amp;'Step 1'!$C$8)&gt;0,"Retained","Churned"),"")</f>
        <v/>
      </c>
      <c r="L1557" s="24">
        <f>_xlfn.MINIFS($E:$E,$B:$B,B1557)</f>
        <v>45300</v>
      </c>
      <c r="M1557" s="24" t="str">
        <f>INDEX($C:$C,MATCH($L1557,$E:$E,0))</f>
        <v>Basic</v>
      </c>
      <c r="N1557" s="24" t="str">
        <f>INDEX($D:$D,MATCH($L1557,$E:$E,0))</f>
        <v>Monthly</v>
      </c>
      <c r="O1557" s="23" t="str">
        <f>INDEX('Step 2-12'!$W:$W,MATCH('Step 2-12'!$B1557,'Step 2-12'!$R:$R,0))</f>
        <v>Education</v>
      </c>
      <c r="P1557" s="23" t="str">
        <f>INDEX('Step 2-12'!$Z:$Z,MATCH('Step 2-12'!$B1557,'Step 2-12'!$R:$R,0))</f>
        <v>Social Media</v>
      </c>
      <c r="AG1557" t="s">
        <v>3349</v>
      </c>
      <c r="AH1557" t="s">
        <v>1538</v>
      </c>
      <c r="AI1557" t="s">
        <v>1537</v>
      </c>
      <c r="AJ1557" s="1">
        <v>45568</v>
      </c>
      <c r="AK1557" t="s">
        <v>17</v>
      </c>
      <c r="AL1557" t="s">
        <v>18</v>
      </c>
      <c r="AM1557">
        <v>75</v>
      </c>
      <c r="AN1557">
        <v>60</v>
      </c>
      <c r="AO1557" s="24" t="str">
        <f>INDEX('Step 2-12'!$Z:$Z,MATCH('Step 2-12'!$AH1557,'Step 2-12'!$R:$R,0))</f>
        <v>Affiliate</v>
      </c>
      <c r="AP1557" s="24" t="str">
        <f>INDEX('Step 2-12'!$V:$V,MATCH('Step 2-12'!$AH1557,'Step 2-12'!$R:$R,0))</f>
        <v>North America</v>
      </c>
      <c r="AQ1557" s="24" t="str">
        <f>INDEX('Step 2-12'!$W:$W,MATCH('Step 2-12'!$AH1557,'Step 2-12'!$R:$R,0))</f>
        <v>Tech</v>
      </c>
      <c r="AR1557" s="24" t="str">
        <f>INDEX('Step 2-12'!$X:$X,MATCH('Step 2-12'!$AH1557,'Step 2-12'!$R:$R,0))</f>
        <v>Mid-Market</v>
      </c>
      <c r="AS1557" s="23" t="str">
        <f>INDEX('Step 2-12'!$AA:$AA,MATCH('Step 2-12'!$AH1557,'Step 2-12'!$R:$R,0))</f>
        <v>Basic</v>
      </c>
      <c r="AT1557" s="23" t="str">
        <f>INDEX('Step 2-12'!$AB:$AB,MATCH('Step 2-12'!$AH1557,'Step 2-12'!$R:$R,0))</f>
        <v>Monthly</v>
      </c>
      <c r="AU1557" s="23" t="str">
        <f>INDEX($J$20:$J$1603,MATCH($AH1557,$B$20:$B$1603,0))</f>
        <v/>
      </c>
    </row>
    <row r="1558" spans="1:47" x14ac:dyDescent="0.25">
      <c r="A1558" t="s">
        <v>1753</v>
      </c>
      <c r="B1558" t="s">
        <v>1746</v>
      </c>
      <c r="C1558" t="s">
        <v>86</v>
      </c>
      <c r="D1558" t="s">
        <v>18</v>
      </c>
      <c r="E1558" s="1">
        <v>45517</v>
      </c>
      <c r="F1558" s="1">
        <v>45547</v>
      </c>
      <c r="G1558" t="s">
        <v>19</v>
      </c>
      <c r="H1558">
        <v>315</v>
      </c>
      <c r="I1558" s="23" t="str">
        <f>IF(AND(E1558&lt;=EOMONTH('Step 1'!$C$7,0),F1558&gt;='Step 1'!$C$7),"Yes","No")</f>
        <v>No</v>
      </c>
      <c r="J1558" s="23" t="str">
        <f>IF(I1558="Yes",IF(COUNTIFS($B$21:$B1558,B1558,$I$21:$I1558,"Yes")=1,"Yes",""),"")</f>
        <v/>
      </c>
      <c r="K1558" s="23" t="str">
        <f>IF(J1558="Yes",IF(COUNTIFS($B:$B,B1558,$F:$F,"&gt;="&amp;'Step 1'!$C$8)&gt;0,"Retained","Churned"),"")</f>
        <v/>
      </c>
      <c r="L1558" s="24">
        <f>_xlfn.MINIFS($E:$E,$B:$B,B1558)</f>
        <v>45300</v>
      </c>
      <c r="M1558" s="24" t="str">
        <f>INDEX($C:$C,MATCH($L1558,$E:$E,0))</f>
        <v>Basic</v>
      </c>
      <c r="N1558" s="24" t="str">
        <f>INDEX($D:$D,MATCH($L1558,$E:$E,0))</f>
        <v>Monthly</v>
      </c>
      <c r="O1558" s="23" t="str">
        <f>INDEX('Step 2-12'!$W:$W,MATCH('Step 2-12'!$B1558,'Step 2-12'!$R:$R,0))</f>
        <v>Education</v>
      </c>
      <c r="P1558" s="23" t="str">
        <f>INDEX('Step 2-12'!$Z:$Z,MATCH('Step 2-12'!$B1558,'Step 2-12'!$R:$R,0))</f>
        <v>Social Media</v>
      </c>
      <c r="AG1558" t="s">
        <v>3350</v>
      </c>
      <c r="AH1558" t="s">
        <v>1538</v>
      </c>
      <c r="AI1558" t="s">
        <v>1539</v>
      </c>
      <c r="AJ1558" s="1">
        <v>45599</v>
      </c>
      <c r="AK1558" t="s">
        <v>17</v>
      </c>
      <c r="AL1558" t="s">
        <v>18</v>
      </c>
      <c r="AM1558">
        <v>75</v>
      </c>
      <c r="AN1558">
        <v>60</v>
      </c>
      <c r="AO1558" s="24" t="str">
        <f>INDEX('Step 2-12'!$Z:$Z,MATCH('Step 2-12'!$AH1558,'Step 2-12'!$R:$R,0))</f>
        <v>Affiliate</v>
      </c>
      <c r="AP1558" s="24" t="str">
        <f>INDEX('Step 2-12'!$V:$V,MATCH('Step 2-12'!$AH1558,'Step 2-12'!$R:$R,0))</f>
        <v>North America</v>
      </c>
      <c r="AQ1558" s="24" t="str">
        <f>INDEX('Step 2-12'!$W:$W,MATCH('Step 2-12'!$AH1558,'Step 2-12'!$R:$R,0))</f>
        <v>Tech</v>
      </c>
      <c r="AR1558" s="24" t="str">
        <f>INDEX('Step 2-12'!$X:$X,MATCH('Step 2-12'!$AH1558,'Step 2-12'!$R:$R,0))</f>
        <v>Mid-Market</v>
      </c>
      <c r="AS1558" s="23" t="str">
        <f>INDEX('Step 2-12'!$AA:$AA,MATCH('Step 2-12'!$AH1558,'Step 2-12'!$R:$R,0))</f>
        <v>Basic</v>
      </c>
      <c r="AT1558" s="23" t="str">
        <f>INDEX('Step 2-12'!$AB:$AB,MATCH('Step 2-12'!$AH1558,'Step 2-12'!$R:$R,0))</f>
        <v>Monthly</v>
      </c>
      <c r="AU1558" s="23" t="str">
        <f>INDEX($J$20:$J$1603,MATCH($AH1558,$B$20:$B$1603,0))</f>
        <v/>
      </c>
    </row>
    <row r="1559" spans="1:47" x14ac:dyDescent="0.25">
      <c r="A1559" t="s">
        <v>1754</v>
      </c>
      <c r="B1559" t="s">
        <v>1746</v>
      </c>
      <c r="C1559" t="s">
        <v>86</v>
      </c>
      <c r="D1559" t="s">
        <v>18</v>
      </c>
      <c r="E1559" s="1">
        <v>45548</v>
      </c>
      <c r="F1559" s="1">
        <v>45578</v>
      </c>
      <c r="G1559" t="s">
        <v>19</v>
      </c>
      <c r="H1559">
        <v>315</v>
      </c>
      <c r="I1559" s="23" t="str">
        <f>IF(AND(E1559&lt;=EOMONTH('Step 1'!$C$7,0),F1559&gt;='Step 1'!$C$7),"Yes","No")</f>
        <v>No</v>
      </c>
      <c r="J1559" s="23" t="str">
        <f>IF(I1559="Yes",IF(COUNTIFS($B$21:$B1559,B1559,$I$21:$I1559,"Yes")=1,"Yes",""),"")</f>
        <v/>
      </c>
      <c r="K1559" s="23" t="str">
        <f>IF(J1559="Yes",IF(COUNTIFS($B:$B,B1559,$F:$F,"&gt;="&amp;'Step 1'!$C$8)&gt;0,"Retained","Churned"),"")</f>
        <v/>
      </c>
      <c r="L1559" s="24">
        <f>_xlfn.MINIFS($E:$E,$B:$B,B1559)</f>
        <v>45300</v>
      </c>
      <c r="M1559" s="24" t="str">
        <f>INDEX($C:$C,MATCH($L1559,$E:$E,0))</f>
        <v>Basic</v>
      </c>
      <c r="N1559" s="24" t="str">
        <f>INDEX($D:$D,MATCH($L1559,$E:$E,0))</f>
        <v>Monthly</v>
      </c>
      <c r="O1559" s="23" t="str">
        <f>INDEX('Step 2-12'!$W:$W,MATCH('Step 2-12'!$B1559,'Step 2-12'!$R:$R,0))</f>
        <v>Education</v>
      </c>
      <c r="P1559" s="23" t="str">
        <f>INDEX('Step 2-12'!$Z:$Z,MATCH('Step 2-12'!$B1559,'Step 2-12'!$R:$R,0))</f>
        <v>Social Media</v>
      </c>
      <c r="AG1559" t="s">
        <v>3351</v>
      </c>
      <c r="AH1559" t="s">
        <v>1538</v>
      </c>
      <c r="AI1559" t="s">
        <v>1539</v>
      </c>
      <c r="AJ1559" s="1">
        <v>45629</v>
      </c>
      <c r="AK1559" t="s">
        <v>17</v>
      </c>
      <c r="AL1559" t="s">
        <v>18</v>
      </c>
      <c r="AM1559">
        <v>75</v>
      </c>
      <c r="AN1559">
        <v>60</v>
      </c>
      <c r="AO1559" s="24" t="str">
        <f>INDEX('Step 2-12'!$Z:$Z,MATCH('Step 2-12'!$AH1559,'Step 2-12'!$R:$R,0))</f>
        <v>Affiliate</v>
      </c>
      <c r="AP1559" s="24" t="str">
        <f>INDEX('Step 2-12'!$V:$V,MATCH('Step 2-12'!$AH1559,'Step 2-12'!$R:$R,0))</f>
        <v>North America</v>
      </c>
      <c r="AQ1559" s="24" t="str">
        <f>INDEX('Step 2-12'!$W:$W,MATCH('Step 2-12'!$AH1559,'Step 2-12'!$R:$R,0))</f>
        <v>Tech</v>
      </c>
      <c r="AR1559" s="24" t="str">
        <f>INDEX('Step 2-12'!$X:$X,MATCH('Step 2-12'!$AH1559,'Step 2-12'!$R:$R,0))</f>
        <v>Mid-Market</v>
      </c>
      <c r="AS1559" s="23" t="str">
        <f>INDEX('Step 2-12'!$AA:$AA,MATCH('Step 2-12'!$AH1559,'Step 2-12'!$R:$R,0))</f>
        <v>Basic</v>
      </c>
      <c r="AT1559" s="23" t="str">
        <f>INDEX('Step 2-12'!$AB:$AB,MATCH('Step 2-12'!$AH1559,'Step 2-12'!$R:$R,0))</f>
        <v>Monthly</v>
      </c>
      <c r="AU1559" s="23" t="str">
        <f>INDEX($J$20:$J$1603,MATCH($AH1559,$B$20:$B$1603,0))</f>
        <v/>
      </c>
    </row>
    <row r="1560" spans="1:47" x14ac:dyDescent="0.25">
      <c r="A1560" t="s">
        <v>1755</v>
      </c>
      <c r="B1560" t="s">
        <v>1746</v>
      </c>
      <c r="C1560" t="s">
        <v>86</v>
      </c>
      <c r="D1560" t="s">
        <v>18</v>
      </c>
      <c r="E1560" s="1">
        <v>45579</v>
      </c>
      <c r="F1560" s="1">
        <v>45609</v>
      </c>
      <c r="G1560" t="s">
        <v>19</v>
      </c>
      <c r="H1560">
        <v>315</v>
      </c>
      <c r="I1560" s="23" t="str">
        <f>IF(AND(E1560&lt;=EOMONTH('Step 1'!$C$7,0),F1560&gt;='Step 1'!$C$7),"Yes","No")</f>
        <v>No</v>
      </c>
      <c r="J1560" s="23" t="str">
        <f>IF(I1560="Yes",IF(COUNTIFS($B$21:$B1560,B1560,$I$21:$I1560,"Yes")=1,"Yes",""),"")</f>
        <v/>
      </c>
      <c r="K1560" s="23" t="str">
        <f>IF(J1560="Yes",IF(COUNTIFS($B:$B,B1560,$F:$F,"&gt;="&amp;'Step 1'!$C$8)&gt;0,"Retained","Churned"),"")</f>
        <v/>
      </c>
      <c r="L1560" s="24">
        <f>_xlfn.MINIFS($E:$E,$B:$B,B1560)</f>
        <v>45300</v>
      </c>
      <c r="M1560" s="24" t="str">
        <f>INDEX($C:$C,MATCH($L1560,$E:$E,0))</f>
        <v>Basic</v>
      </c>
      <c r="N1560" s="24" t="str">
        <f>INDEX($D:$D,MATCH($L1560,$E:$E,0))</f>
        <v>Monthly</v>
      </c>
      <c r="O1560" s="23" t="str">
        <f>INDEX('Step 2-12'!$W:$W,MATCH('Step 2-12'!$B1560,'Step 2-12'!$R:$R,0))</f>
        <v>Education</v>
      </c>
      <c r="P1560" s="23" t="str">
        <f>INDEX('Step 2-12'!$Z:$Z,MATCH('Step 2-12'!$B1560,'Step 2-12'!$R:$R,0))</f>
        <v>Social Media</v>
      </c>
      <c r="AG1560" t="s">
        <v>3352</v>
      </c>
      <c r="AH1560" t="s">
        <v>1538</v>
      </c>
      <c r="AI1560" t="s">
        <v>1540</v>
      </c>
      <c r="AJ1560" s="1">
        <v>45630</v>
      </c>
      <c r="AK1560" t="s">
        <v>17</v>
      </c>
      <c r="AL1560" t="s">
        <v>18</v>
      </c>
      <c r="AM1560">
        <v>75</v>
      </c>
      <c r="AN1560">
        <v>60</v>
      </c>
      <c r="AO1560" s="24" t="str">
        <f>INDEX('Step 2-12'!$Z:$Z,MATCH('Step 2-12'!$AH1560,'Step 2-12'!$R:$R,0))</f>
        <v>Affiliate</v>
      </c>
      <c r="AP1560" s="24" t="str">
        <f>INDEX('Step 2-12'!$V:$V,MATCH('Step 2-12'!$AH1560,'Step 2-12'!$R:$R,0))</f>
        <v>North America</v>
      </c>
      <c r="AQ1560" s="24" t="str">
        <f>INDEX('Step 2-12'!$W:$W,MATCH('Step 2-12'!$AH1560,'Step 2-12'!$R:$R,0))</f>
        <v>Tech</v>
      </c>
      <c r="AR1560" s="24" t="str">
        <f>INDEX('Step 2-12'!$X:$X,MATCH('Step 2-12'!$AH1560,'Step 2-12'!$R:$R,0))</f>
        <v>Mid-Market</v>
      </c>
      <c r="AS1560" s="23" t="str">
        <f>INDEX('Step 2-12'!$AA:$AA,MATCH('Step 2-12'!$AH1560,'Step 2-12'!$R:$R,0))</f>
        <v>Basic</v>
      </c>
      <c r="AT1560" s="23" t="str">
        <f>INDEX('Step 2-12'!$AB:$AB,MATCH('Step 2-12'!$AH1560,'Step 2-12'!$R:$R,0))</f>
        <v>Monthly</v>
      </c>
      <c r="AU1560" s="23" t="str">
        <f>INDEX($J$20:$J$1603,MATCH($AH1560,$B$20:$B$1603,0))</f>
        <v/>
      </c>
    </row>
    <row r="1561" spans="1:47" x14ac:dyDescent="0.25">
      <c r="A1561" t="s">
        <v>1756</v>
      </c>
      <c r="B1561" t="s">
        <v>1746</v>
      </c>
      <c r="C1561" t="s">
        <v>86</v>
      </c>
      <c r="D1561" t="s">
        <v>18</v>
      </c>
      <c r="E1561" s="1">
        <v>45610</v>
      </c>
      <c r="F1561" s="1">
        <v>45640</v>
      </c>
      <c r="G1561" t="s">
        <v>55</v>
      </c>
      <c r="H1561">
        <v>315</v>
      </c>
      <c r="I1561" s="23" t="str">
        <f>IF(AND(E1561&lt;=EOMONTH('Step 1'!$C$7,0),F1561&gt;='Step 1'!$C$7),"Yes","No")</f>
        <v>No</v>
      </c>
      <c r="J1561" s="23" t="str">
        <f>IF(I1561="Yes",IF(COUNTIFS($B$21:$B1561,B1561,$I$21:$I1561,"Yes")=1,"Yes",""),"")</f>
        <v/>
      </c>
      <c r="K1561" s="23" t="str">
        <f>IF(J1561="Yes",IF(COUNTIFS($B:$B,B1561,$F:$F,"&gt;="&amp;'Step 1'!$C$8)&gt;0,"Retained","Churned"),"")</f>
        <v/>
      </c>
      <c r="L1561" s="24">
        <f>_xlfn.MINIFS($E:$E,$B:$B,B1561)</f>
        <v>45300</v>
      </c>
      <c r="M1561" s="24" t="str">
        <f>INDEX($C:$C,MATCH($L1561,$E:$E,0))</f>
        <v>Basic</v>
      </c>
      <c r="N1561" s="24" t="str">
        <f>INDEX($D:$D,MATCH($L1561,$E:$E,0))</f>
        <v>Monthly</v>
      </c>
      <c r="O1561" s="23" t="str">
        <f>INDEX('Step 2-12'!$W:$W,MATCH('Step 2-12'!$B1561,'Step 2-12'!$R:$R,0))</f>
        <v>Education</v>
      </c>
      <c r="P1561" s="23" t="str">
        <f>INDEX('Step 2-12'!$Z:$Z,MATCH('Step 2-12'!$B1561,'Step 2-12'!$R:$R,0))</f>
        <v>Social Media</v>
      </c>
      <c r="AG1561" t="s">
        <v>3353</v>
      </c>
      <c r="AH1561" t="s">
        <v>227</v>
      </c>
      <c r="AI1561" t="s">
        <v>226</v>
      </c>
      <c r="AJ1561" s="1">
        <v>44854</v>
      </c>
      <c r="AK1561" t="s">
        <v>50</v>
      </c>
      <c r="AL1561" t="s">
        <v>51</v>
      </c>
      <c r="AM1561">
        <v>1440</v>
      </c>
      <c r="AN1561">
        <v>1180.8</v>
      </c>
      <c r="AO1561" s="24" t="str">
        <f>INDEX('Step 2-12'!$Z:$Z,MATCH('Step 2-12'!$AH1561,'Step 2-12'!$R:$R,0))</f>
        <v>Paid Search</v>
      </c>
      <c r="AP1561" s="24" t="str">
        <f>INDEX('Step 2-12'!$V:$V,MATCH('Step 2-12'!$AH1561,'Step 2-12'!$R:$R,0))</f>
        <v>Europe</v>
      </c>
      <c r="AQ1561" s="24" t="str">
        <f>INDEX('Step 2-12'!$W:$W,MATCH('Step 2-12'!$AH1561,'Step 2-12'!$R:$R,0))</f>
        <v>Healthcare</v>
      </c>
      <c r="AR1561" s="24" t="str">
        <f>INDEX('Step 2-12'!$X:$X,MATCH('Step 2-12'!$AH1561,'Step 2-12'!$R:$R,0))</f>
        <v>Mid-Market</v>
      </c>
      <c r="AS1561" s="23" t="str">
        <f>INDEX('Step 2-12'!$AA:$AA,MATCH('Step 2-12'!$AH1561,'Step 2-12'!$R:$R,0))</f>
        <v>Pro</v>
      </c>
      <c r="AT1561" s="23" t="str">
        <f>INDEX('Step 2-12'!$AB:$AB,MATCH('Step 2-12'!$AH1561,'Step 2-12'!$R:$R,0))</f>
        <v>Annual</v>
      </c>
      <c r="AU1561" s="23" t="str">
        <f>INDEX($J$20:$J$1603,MATCH($AH1561,$B$20:$B$1603,0))</f>
        <v/>
      </c>
    </row>
    <row r="1562" spans="1:47" x14ac:dyDescent="0.25">
      <c r="A1562" t="s">
        <v>1757</v>
      </c>
      <c r="B1562" t="s">
        <v>1746</v>
      </c>
      <c r="C1562" t="s">
        <v>50</v>
      </c>
      <c r="D1562" t="s">
        <v>18</v>
      </c>
      <c r="E1562" s="1">
        <v>45641</v>
      </c>
      <c r="F1562" s="1">
        <v>45658</v>
      </c>
      <c r="G1562" t="s">
        <v>19</v>
      </c>
      <c r="H1562">
        <v>135</v>
      </c>
      <c r="I1562" s="23" t="str">
        <f>IF(AND(E1562&lt;=EOMONTH('Step 1'!$C$7,0),F1562&gt;='Step 1'!$C$7),"Yes","No")</f>
        <v>No</v>
      </c>
      <c r="J1562" s="23" t="str">
        <f>IF(I1562="Yes",IF(COUNTIFS($B$21:$B1562,B1562,$I$21:$I1562,"Yes")=1,"Yes",""),"")</f>
        <v/>
      </c>
      <c r="K1562" s="23" t="str">
        <f>IF(J1562="Yes",IF(COUNTIFS($B:$B,B1562,$F:$F,"&gt;="&amp;'Step 1'!$C$8)&gt;0,"Retained","Churned"),"")</f>
        <v/>
      </c>
      <c r="L1562" s="24">
        <f>_xlfn.MINIFS($E:$E,$B:$B,B1562)</f>
        <v>45300</v>
      </c>
      <c r="M1562" s="24" t="str">
        <f>INDEX($C:$C,MATCH($L1562,$E:$E,0))</f>
        <v>Basic</v>
      </c>
      <c r="N1562" s="24" t="str">
        <f>INDEX($D:$D,MATCH($L1562,$E:$E,0))</f>
        <v>Monthly</v>
      </c>
      <c r="O1562" s="23" t="str">
        <f>INDEX('Step 2-12'!$W:$W,MATCH('Step 2-12'!$B1562,'Step 2-12'!$R:$R,0))</f>
        <v>Education</v>
      </c>
      <c r="P1562" s="23" t="str">
        <f>INDEX('Step 2-12'!$Z:$Z,MATCH('Step 2-12'!$B1562,'Step 2-12'!$R:$R,0))</f>
        <v>Social Media</v>
      </c>
      <c r="AG1562" t="s">
        <v>3354</v>
      </c>
      <c r="AH1562" t="s">
        <v>108</v>
      </c>
      <c r="AI1562" t="s">
        <v>107</v>
      </c>
      <c r="AJ1562" s="1">
        <v>45472</v>
      </c>
      <c r="AK1562" t="s">
        <v>17</v>
      </c>
      <c r="AL1562" t="s">
        <v>18</v>
      </c>
      <c r="AM1562">
        <v>75</v>
      </c>
      <c r="AN1562">
        <v>60</v>
      </c>
      <c r="AO1562" s="24" t="str">
        <f>INDEX('Step 2-12'!$Z:$Z,MATCH('Step 2-12'!$AH1562,'Step 2-12'!$R:$R,0))</f>
        <v>Social Media</v>
      </c>
      <c r="AP1562" s="24" t="str">
        <f>INDEX('Step 2-12'!$V:$V,MATCH('Step 2-12'!$AH1562,'Step 2-12'!$R:$R,0))</f>
        <v>North America</v>
      </c>
      <c r="AQ1562" s="24" t="str">
        <f>INDEX('Step 2-12'!$W:$W,MATCH('Step 2-12'!$AH1562,'Step 2-12'!$R:$R,0))</f>
        <v>Healthcare</v>
      </c>
      <c r="AR1562" s="24" t="str">
        <f>INDEX('Step 2-12'!$X:$X,MATCH('Step 2-12'!$AH1562,'Step 2-12'!$R:$R,0))</f>
        <v>SMBs</v>
      </c>
      <c r="AS1562" s="23" t="str">
        <f>INDEX('Step 2-12'!$AA:$AA,MATCH('Step 2-12'!$AH1562,'Step 2-12'!$R:$R,0))</f>
        <v>Basic</v>
      </c>
      <c r="AT1562" s="23" t="str">
        <f>INDEX('Step 2-12'!$AB:$AB,MATCH('Step 2-12'!$AH1562,'Step 2-12'!$R:$R,0))</f>
        <v>Monthly</v>
      </c>
      <c r="AU1562" s="23" t="str">
        <f>INDEX($J$20:$J$1603,MATCH($AH1562,$B$20:$B$1603,0))</f>
        <v/>
      </c>
    </row>
    <row r="1563" spans="1:47" x14ac:dyDescent="0.25">
      <c r="A1563" t="s">
        <v>1758</v>
      </c>
      <c r="B1563" t="s">
        <v>1759</v>
      </c>
      <c r="C1563" t="s">
        <v>50</v>
      </c>
      <c r="D1563" t="s">
        <v>18</v>
      </c>
      <c r="E1563" s="1">
        <v>44809</v>
      </c>
      <c r="F1563" s="1">
        <v>44839</v>
      </c>
      <c r="G1563" t="s">
        <v>19</v>
      </c>
      <c r="H1563">
        <v>135</v>
      </c>
      <c r="I1563" s="23" t="str">
        <f>IF(AND(E1563&lt;=EOMONTH('Step 1'!$C$7,0),F1563&gt;='Step 1'!$C$7),"Yes","No")</f>
        <v>No</v>
      </c>
      <c r="J1563" s="23" t="str">
        <f>IF(I1563="Yes",IF(COUNTIFS($B$21:$B1563,B1563,$I$21:$I1563,"Yes")=1,"Yes",""),"")</f>
        <v/>
      </c>
      <c r="K1563" s="23" t="str">
        <f>IF(J1563="Yes",IF(COUNTIFS($B:$B,B1563,$F:$F,"&gt;="&amp;'Step 1'!$C$8)&gt;0,"Retained","Churned"),"")</f>
        <v/>
      </c>
      <c r="L1563" s="24">
        <f>_xlfn.MINIFS($E:$E,$B:$B,B1563)</f>
        <v>44809</v>
      </c>
      <c r="M1563" s="24" t="str">
        <f>INDEX($C:$C,MATCH($L1563,$E:$E,0))</f>
        <v>Pro</v>
      </c>
      <c r="N1563" s="24" t="str">
        <f>INDEX($D:$D,MATCH($L1563,$E:$E,0))</f>
        <v>Monthly</v>
      </c>
      <c r="O1563" s="23" t="str">
        <f>INDEX('Step 2-12'!$W:$W,MATCH('Step 2-12'!$B1563,'Step 2-12'!$R:$R,0))</f>
        <v>Tech</v>
      </c>
      <c r="P1563" s="23" t="str">
        <f>INDEX('Step 2-12'!$Z:$Z,MATCH('Step 2-12'!$B1563,'Step 2-12'!$R:$R,0))</f>
        <v>Affiliate</v>
      </c>
      <c r="AG1563" t="s">
        <v>3355</v>
      </c>
      <c r="AH1563" t="s">
        <v>108</v>
      </c>
      <c r="AI1563" t="s">
        <v>107</v>
      </c>
      <c r="AJ1563" s="1">
        <v>45502</v>
      </c>
      <c r="AK1563" t="s">
        <v>17</v>
      </c>
      <c r="AL1563" t="s">
        <v>18</v>
      </c>
      <c r="AM1563">
        <v>75</v>
      </c>
      <c r="AN1563">
        <v>60</v>
      </c>
      <c r="AO1563" s="24" t="str">
        <f>INDEX('Step 2-12'!$Z:$Z,MATCH('Step 2-12'!$AH1563,'Step 2-12'!$R:$R,0))</f>
        <v>Social Media</v>
      </c>
      <c r="AP1563" s="24" t="str">
        <f>INDEX('Step 2-12'!$V:$V,MATCH('Step 2-12'!$AH1563,'Step 2-12'!$R:$R,0))</f>
        <v>North America</v>
      </c>
      <c r="AQ1563" s="24" t="str">
        <f>INDEX('Step 2-12'!$W:$W,MATCH('Step 2-12'!$AH1563,'Step 2-12'!$R:$R,0))</f>
        <v>Healthcare</v>
      </c>
      <c r="AR1563" s="24" t="str">
        <f>INDEX('Step 2-12'!$X:$X,MATCH('Step 2-12'!$AH1563,'Step 2-12'!$R:$R,0))</f>
        <v>SMBs</v>
      </c>
      <c r="AS1563" s="23" t="str">
        <f>INDEX('Step 2-12'!$AA:$AA,MATCH('Step 2-12'!$AH1563,'Step 2-12'!$R:$R,0))</f>
        <v>Basic</v>
      </c>
      <c r="AT1563" s="23" t="str">
        <f>INDEX('Step 2-12'!$AB:$AB,MATCH('Step 2-12'!$AH1563,'Step 2-12'!$R:$R,0))</f>
        <v>Monthly</v>
      </c>
      <c r="AU1563" s="23" t="str">
        <f>INDEX($J$20:$J$1603,MATCH($AH1563,$B$20:$B$1603,0))</f>
        <v/>
      </c>
    </row>
    <row r="1564" spans="1:47" x14ac:dyDescent="0.25">
      <c r="A1564" t="s">
        <v>1760</v>
      </c>
      <c r="B1564" t="s">
        <v>1759</v>
      </c>
      <c r="C1564" t="s">
        <v>50</v>
      </c>
      <c r="D1564" t="s">
        <v>18</v>
      </c>
      <c r="E1564" s="1">
        <v>44840</v>
      </c>
      <c r="F1564" s="1">
        <v>44870</v>
      </c>
      <c r="G1564" t="s">
        <v>55</v>
      </c>
      <c r="H1564">
        <v>135</v>
      </c>
      <c r="I1564" s="23" t="str">
        <f>IF(AND(E1564&lt;=EOMONTH('Step 1'!$C$7,0),F1564&gt;='Step 1'!$C$7),"Yes","No")</f>
        <v>No</v>
      </c>
      <c r="J1564" s="23" t="str">
        <f>IF(I1564="Yes",IF(COUNTIFS($B$21:$B1564,B1564,$I$21:$I1564,"Yes")=1,"Yes",""),"")</f>
        <v/>
      </c>
      <c r="K1564" s="23" t="str">
        <f>IF(J1564="Yes",IF(COUNTIFS($B:$B,B1564,$F:$F,"&gt;="&amp;'Step 1'!$C$8)&gt;0,"Retained","Churned"),"")</f>
        <v/>
      </c>
      <c r="L1564" s="24">
        <f>_xlfn.MINIFS($E:$E,$B:$B,B1564)</f>
        <v>44809</v>
      </c>
      <c r="M1564" s="24" t="str">
        <f>INDEX($C:$C,MATCH($L1564,$E:$E,0))</f>
        <v>Pro</v>
      </c>
      <c r="N1564" s="24" t="str">
        <f>INDEX($D:$D,MATCH($L1564,$E:$E,0))</f>
        <v>Monthly</v>
      </c>
      <c r="O1564" s="23" t="str">
        <f>INDEX('Step 2-12'!$W:$W,MATCH('Step 2-12'!$B1564,'Step 2-12'!$R:$R,0))</f>
        <v>Tech</v>
      </c>
      <c r="P1564" s="23" t="str">
        <f>INDEX('Step 2-12'!$Z:$Z,MATCH('Step 2-12'!$B1564,'Step 2-12'!$R:$R,0))</f>
        <v>Affiliate</v>
      </c>
      <c r="AG1564" t="s">
        <v>3356</v>
      </c>
      <c r="AH1564" t="s">
        <v>108</v>
      </c>
      <c r="AI1564" t="s">
        <v>109</v>
      </c>
      <c r="AJ1564" s="1">
        <v>45503</v>
      </c>
      <c r="AK1564" t="s">
        <v>17</v>
      </c>
      <c r="AL1564" t="s">
        <v>18</v>
      </c>
      <c r="AM1564">
        <v>75</v>
      </c>
      <c r="AN1564">
        <v>60</v>
      </c>
      <c r="AO1564" s="24" t="str">
        <f>INDEX('Step 2-12'!$Z:$Z,MATCH('Step 2-12'!$AH1564,'Step 2-12'!$R:$R,0))</f>
        <v>Social Media</v>
      </c>
      <c r="AP1564" s="24" t="str">
        <f>INDEX('Step 2-12'!$V:$V,MATCH('Step 2-12'!$AH1564,'Step 2-12'!$R:$R,0))</f>
        <v>North America</v>
      </c>
      <c r="AQ1564" s="24" t="str">
        <f>INDEX('Step 2-12'!$W:$W,MATCH('Step 2-12'!$AH1564,'Step 2-12'!$R:$R,0))</f>
        <v>Healthcare</v>
      </c>
      <c r="AR1564" s="24" t="str">
        <f>INDEX('Step 2-12'!$X:$X,MATCH('Step 2-12'!$AH1564,'Step 2-12'!$R:$R,0))</f>
        <v>SMBs</v>
      </c>
      <c r="AS1564" s="23" t="str">
        <f>INDEX('Step 2-12'!$AA:$AA,MATCH('Step 2-12'!$AH1564,'Step 2-12'!$R:$R,0))</f>
        <v>Basic</v>
      </c>
      <c r="AT1564" s="23" t="str">
        <f>INDEX('Step 2-12'!$AB:$AB,MATCH('Step 2-12'!$AH1564,'Step 2-12'!$R:$R,0))</f>
        <v>Monthly</v>
      </c>
      <c r="AU1564" s="23" t="str">
        <f>INDEX($J$20:$J$1603,MATCH($AH1564,$B$20:$B$1603,0))</f>
        <v/>
      </c>
    </row>
    <row r="1565" spans="1:47" x14ac:dyDescent="0.25">
      <c r="A1565" t="s">
        <v>1761</v>
      </c>
      <c r="B1565" t="s">
        <v>1759</v>
      </c>
      <c r="C1565" t="s">
        <v>17</v>
      </c>
      <c r="D1565" t="s">
        <v>18</v>
      </c>
      <c r="E1565" s="1">
        <v>44871</v>
      </c>
      <c r="F1565" s="1">
        <v>44901</v>
      </c>
      <c r="G1565" t="s">
        <v>19</v>
      </c>
      <c r="H1565">
        <v>75</v>
      </c>
      <c r="I1565" s="23" t="str">
        <f>IF(AND(E1565&lt;=EOMONTH('Step 1'!$C$7,0),F1565&gt;='Step 1'!$C$7),"Yes","No")</f>
        <v>No</v>
      </c>
      <c r="J1565" s="23" t="str">
        <f>IF(I1565="Yes",IF(COUNTIFS($B$21:$B1565,B1565,$I$21:$I1565,"Yes")=1,"Yes",""),"")</f>
        <v/>
      </c>
      <c r="K1565" s="23" t="str">
        <f>IF(J1565="Yes",IF(COUNTIFS($B:$B,B1565,$F:$F,"&gt;="&amp;'Step 1'!$C$8)&gt;0,"Retained","Churned"),"")</f>
        <v/>
      </c>
      <c r="L1565" s="24">
        <f>_xlfn.MINIFS($E:$E,$B:$B,B1565)</f>
        <v>44809</v>
      </c>
      <c r="M1565" s="24" t="str">
        <f>INDEX($C:$C,MATCH($L1565,$E:$E,0))</f>
        <v>Pro</v>
      </c>
      <c r="N1565" s="24" t="str">
        <f>INDEX($D:$D,MATCH($L1565,$E:$E,0))</f>
        <v>Monthly</v>
      </c>
      <c r="O1565" s="23" t="str">
        <f>INDEX('Step 2-12'!$W:$W,MATCH('Step 2-12'!$B1565,'Step 2-12'!$R:$R,0))</f>
        <v>Tech</v>
      </c>
      <c r="P1565" s="23" t="str">
        <f>INDEX('Step 2-12'!$Z:$Z,MATCH('Step 2-12'!$B1565,'Step 2-12'!$R:$R,0))</f>
        <v>Affiliate</v>
      </c>
      <c r="AG1565" t="s">
        <v>3357</v>
      </c>
      <c r="AH1565" t="s">
        <v>108</v>
      </c>
      <c r="AI1565" t="s">
        <v>110</v>
      </c>
      <c r="AJ1565" s="1">
        <v>45534</v>
      </c>
      <c r="AK1565" t="s">
        <v>17</v>
      </c>
      <c r="AL1565" t="s">
        <v>18</v>
      </c>
      <c r="AM1565">
        <v>75</v>
      </c>
      <c r="AN1565">
        <v>60</v>
      </c>
      <c r="AO1565" s="24" t="str">
        <f>INDEX('Step 2-12'!$Z:$Z,MATCH('Step 2-12'!$AH1565,'Step 2-12'!$R:$R,0))</f>
        <v>Social Media</v>
      </c>
      <c r="AP1565" s="24" t="str">
        <f>INDEX('Step 2-12'!$V:$V,MATCH('Step 2-12'!$AH1565,'Step 2-12'!$R:$R,0))</f>
        <v>North America</v>
      </c>
      <c r="AQ1565" s="24" t="str">
        <f>INDEX('Step 2-12'!$W:$W,MATCH('Step 2-12'!$AH1565,'Step 2-12'!$R:$R,0))</f>
        <v>Healthcare</v>
      </c>
      <c r="AR1565" s="24" t="str">
        <f>INDEX('Step 2-12'!$X:$X,MATCH('Step 2-12'!$AH1565,'Step 2-12'!$R:$R,0))</f>
        <v>SMBs</v>
      </c>
      <c r="AS1565" s="23" t="str">
        <f>INDEX('Step 2-12'!$AA:$AA,MATCH('Step 2-12'!$AH1565,'Step 2-12'!$R:$R,0))</f>
        <v>Basic</v>
      </c>
      <c r="AT1565" s="23" t="str">
        <f>INDEX('Step 2-12'!$AB:$AB,MATCH('Step 2-12'!$AH1565,'Step 2-12'!$R:$R,0))</f>
        <v>Monthly</v>
      </c>
      <c r="AU1565" s="23" t="str">
        <f>INDEX($J$20:$J$1603,MATCH($AH1565,$B$20:$B$1603,0))</f>
        <v/>
      </c>
    </row>
    <row r="1566" spans="1:47" x14ac:dyDescent="0.25">
      <c r="A1566" t="s">
        <v>1762</v>
      </c>
      <c r="B1566" t="s">
        <v>1759</v>
      </c>
      <c r="C1566" t="s">
        <v>17</v>
      </c>
      <c r="D1566" t="s">
        <v>18</v>
      </c>
      <c r="E1566" s="1">
        <v>44902</v>
      </c>
      <c r="F1566" s="1">
        <v>44932</v>
      </c>
      <c r="G1566" t="s">
        <v>73</v>
      </c>
      <c r="H1566">
        <v>75</v>
      </c>
      <c r="I1566" s="23" t="str">
        <f>IF(AND(E1566&lt;=EOMONTH('Step 1'!$C$7,0),F1566&gt;='Step 1'!$C$7),"Yes","No")</f>
        <v>Yes</v>
      </c>
      <c r="J1566" s="23" t="str">
        <f>IF(I1566="Yes",IF(COUNTIFS($B$21:$B1566,B1566,$I$21:$I1566,"Yes")=1,"Yes",""),"")</f>
        <v>Yes</v>
      </c>
      <c r="K1566" s="23" t="str">
        <f>IF(J1566="Yes",IF(COUNTIFS($B:$B,B1566,$F:$F,"&gt;="&amp;'Step 1'!$C$8)&gt;0,"Retained","Churned"),"")</f>
        <v>Retained</v>
      </c>
      <c r="L1566" s="24">
        <f>_xlfn.MINIFS($E:$E,$B:$B,B1566)</f>
        <v>44809</v>
      </c>
      <c r="M1566" s="24" t="str">
        <f>INDEX($C:$C,MATCH($L1566,$E:$E,0))</f>
        <v>Pro</v>
      </c>
      <c r="N1566" s="24" t="str">
        <f>INDEX($D:$D,MATCH($L1566,$E:$E,0))</f>
        <v>Monthly</v>
      </c>
      <c r="O1566" s="23" t="str">
        <f>INDEX('Step 2-12'!$W:$W,MATCH('Step 2-12'!$B1566,'Step 2-12'!$R:$R,0))</f>
        <v>Tech</v>
      </c>
      <c r="P1566" s="23" t="str">
        <f>INDEX('Step 2-12'!$Z:$Z,MATCH('Step 2-12'!$B1566,'Step 2-12'!$R:$R,0))</f>
        <v>Affiliate</v>
      </c>
      <c r="AG1566" t="s">
        <v>3358</v>
      </c>
      <c r="AH1566" t="s">
        <v>108</v>
      </c>
      <c r="AI1566" t="s">
        <v>111</v>
      </c>
      <c r="AJ1566" s="1">
        <v>45565</v>
      </c>
      <c r="AK1566" t="s">
        <v>17</v>
      </c>
      <c r="AL1566" t="s">
        <v>18</v>
      </c>
      <c r="AM1566">
        <v>75</v>
      </c>
      <c r="AN1566">
        <v>60</v>
      </c>
      <c r="AO1566" s="24" t="str">
        <f>INDEX('Step 2-12'!$Z:$Z,MATCH('Step 2-12'!$AH1566,'Step 2-12'!$R:$R,0))</f>
        <v>Social Media</v>
      </c>
      <c r="AP1566" s="24" t="str">
        <f>INDEX('Step 2-12'!$V:$V,MATCH('Step 2-12'!$AH1566,'Step 2-12'!$R:$R,0))</f>
        <v>North America</v>
      </c>
      <c r="AQ1566" s="24" t="str">
        <f>INDEX('Step 2-12'!$W:$W,MATCH('Step 2-12'!$AH1566,'Step 2-12'!$R:$R,0))</f>
        <v>Healthcare</v>
      </c>
      <c r="AR1566" s="24" t="str">
        <f>INDEX('Step 2-12'!$X:$X,MATCH('Step 2-12'!$AH1566,'Step 2-12'!$R:$R,0))</f>
        <v>SMBs</v>
      </c>
      <c r="AS1566" s="23" t="str">
        <f>INDEX('Step 2-12'!$AA:$AA,MATCH('Step 2-12'!$AH1566,'Step 2-12'!$R:$R,0))</f>
        <v>Basic</v>
      </c>
      <c r="AT1566" s="23" t="str">
        <f>INDEX('Step 2-12'!$AB:$AB,MATCH('Step 2-12'!$AH1566,'Step 2-12'!$R:$R,0))</f>
        <v>Monthly</v>
      </c>
      <c r="AU1566" s="23" t="str">
        <f>INDEX($J$20:$J$1603,MATCH($AH1566,$B$20:$B$1603,0))</f>
        <v/>
      </c>
    </row>
    <row r="1567" spans="1:47" x14ac:dyDescent="0.25">
      <c r="A1567" t="s">
        <v>1763</v>
      </c>
      <c r="B1567" t="s">
        <v>1759</v>
      </c>
      <c r="C1567" t="s">
        <v>50</v>
      </c>
      <c r="D1567" t="s">
        <v>18</v>
      </c>
      <c r="E1567" s="1">
        <v>44933</v>
      </c>
      <c r="F1567" s="1">
        <v>44963</v>
      </c>
      <c r="G1567" t="s">
        <v>19</v>
      </c>
      <c r="H1567">
        <v>135</v>
      </c>
      <c r="I1567" s="23" t="str">
        <f>IF(AND(E1567&lt;=EOMONTH('Step 1'!$C$7,0),F1567&gt;='Step 1'!$C$7),"Yes","No")</f>
        <v>Yes</v>
      </c>
      <c r="J1567" s="23" t="str">
        <f>IF(I1567="Yes",IF(COUNTIFS($B$21:$B1567,B1567,$I$21:$I1567,"Yes")=1,"Yes",""),"")</f>
        <v/>
      </c>
      <c r="K1567" s="23" t="str">
        <f>IF(J1567="Yes",IF(COUNTIFS($B:$B,B1567,$F:$F,"&gt;="&amp;'Step 1'!$C$8)&gt;0,"Retained","Churned"),"")</f>
        <v/>
      </c>
      <c r="L1567" s="24">
        <f>_xlfn.MINIFS($E:$E,$B:$B,B1567)</f>
        <v>44809</v>
      </c>
      <c r="M1567" s="24" t="str">
        <f>INDEX($C:$C,MATCH($L1567,$E:$E,0))</f>
        <v>Pro</v>
      </c>
      <c r="N1567" s="24" t="str">
        <f>INDEX($D:$D,MATCH($L1567,$E:$E,0))</f>
        <v>Monthly</v>
      </c>
      <c r="O1567" s="23" t="str">
        <f>INDEX('Step 2-12'!$W:$W,MATCH('Step 2-12'!$B1567,'Step 2-12'!$R:$R,0))</f>
        <v>Tech</v>
      </c>
      <c r="P1567" s="23" t="str">
        <f>INDEX('Step 2-12'!$Z:$Z,MATCH('Step 2-12'!$B1567,'Step 2-12'!$R:$R,0))</f>
        <v>Affiliate</v>
      </c>
      <c r="AG1567" t="s">
        <v>3359</v>
      </c>
      <c r="AH1567" t="s">
        <v>108</v>
      </c>
      <c r="AI1567" t="s">
        <v>111</v>
      </c>
      <c r="AJ1567" s="1">
        <v>45595</v>
      </c>
      <c r="AK1567" t="s">
        <v>17</v>
      </c>
      <c r="AL1567" t="s">
        <v>18</v>
      </c>
      <c r="AM1567">
        <v>75</v>
      </c>
      <c r="AN1567">
        <v>60</v>
      </c>
      <c r="AO1567" s="24" t="str">
        <f>INDEX('Step 2-12'!$Z:$Z,MATCH('Step 2-12'!$AH1567,'Step 2-12'!$R:$R,0))</f>
        <v>Social Media</v>
      </c>
      <c r="AP1567" s="24" t="str">
        <f>INDEX('Step 2-12'!$V:$V,MATCH('Step 2-12'!$AH1567,'Step 2-12'!$R:$R,0))</f>
        <v>North America</v>
      </c>
      <c r="AQ1567" s="24" t="str">
        <f>INDEX('Step 2-12'!$W:$W,MATCH('Step 2-12'!$AH1567,'Step 2-12'!$R:$R,0))</f>
        <v>Healthcare</v>
      </c>
      <c r="AR1567" s="24" t="str">
        <f>INDEX('Step 2-12'!$X:$X,MATCH('Step 2-12'!$AH1567,'Step 2-12'!$R:$R,0))</f>
        <v>SMBs</v>
      </c>
      <c r="AS1567" s="23" t="str">
        <f>INDEX('Step 2-12'!$AA:$AA,MATCH('Step 2-12'!$AH1567,'Step 2-12'!$R:$R,0))</f>
        <v>Basic</v>
      </c>
      <c r="AT1567" s="23" t="str">
        <f>INDEX('Step 2-12'!$AB:$AB,MATCH('Step 2-12'!$AH1567,'Step 2-12'!$R:$R,0))</f>
        <v>Monthly</v>
      </c>
      <c r="AU1567" s="23" t="str">
        <f>INDEX($J$20:$J$1603,MATCH($AH1567,$B$20:$B$1603,0))</f>
        <v/>
      </c>
    </row>
    <row r="1568" spans="1:47" x14ac:dyDescent="0.25">
      <c r="A1568" t="s">
        <v>1764</v>
      </c>
      <c r="B1568" t="s">
        <v>1759</v>
      </c>
      <c r="C1568" t="s">
        <v>50</v>
      </c>
      <c r="D1568" t="s">
        <v>18</v>
      </c>
      <c r="E1568" s="1">
        <v>44964</v>
      </c>
      <c r="F1568" s="1">
        <v>44994</v>
      </c>
      <c r="G1568" t="s">
        <v>19</v>
      </c>
      <c r="H1568">
        <v>135</v>
      </c>
      <c r="I1568" s="23" t="str">
        <f>IF(AND(E1568&lt;=EOMONTH('Step 1'!$C$7,0),F1568&gt;='Step 1'!$C$7),"Yes","No")</f>
        <v>No</v>
      </c>
      <c r="J1568" s="23" t="str">
        <f>IF(I1568="Yes",IF(COUNTIFS($B$21:$B1568,B1568,$I$21:$I1568,"Yes")=1,"Yes",""),"")</f>
        <v/>
      </c>
      <c r="K1568" s="23" t="str">
        <f>IF(J1568="Yes",IF(COUNTIFS($B:$B,B1568,$F:$F,"&gt;="&amp;'Step 1'!$C$8)&gt;0,"Retained","Churned"),"")</f>
        <v/>
      </c>
      <c r="L1568" s="24">
        <f>_xlfn.MINIFS($E:$E,$B:$B,B1568)</f>
        <v>44809</v>
      </c>
      <c r="M1568" s="24" t="str">
        <f>INDEX($C:$C,MATCH($L1568,$E:$E,0))</f>
        <v>Pro</v>
      </c>
      <c r="N1568" s="24" t="str">
        <f>INDEX($D:$D,MATCH($L1568,$E:$E,0))</f>
        <v>Monthly</v>
      </c>
      <c r="O1568" s="23" t="str">
        <f>INDEX('Step 2-12'!$W:$W,MATCH('Step 2-12'!$B1568,'Step 2-12'!$R:$R,0))</f>
        <v>Tech</v>
      </c>
      <c r="P1568" s="23" t="str">
        <f>INDEX('Step 2-12'!$Z:$Z,MATCH('Step 2-12'!$B1568,'Step 2-12'!$R:$R,0))</f>
        <v>Affiliate</v>
      </c>
      <c r="AG1568" t="s">
        <v>3360</v>
      </c>
      <c r="AH1568" t="s">
        <v>108</v>
      </c>
      <c r="AI1568" t="s">
        <v>112</v>
      </c>
      <c r="AJ1568" s="1">
        <v>45596</v>
      </c>
      <c r="AK1568" t="s">
        <v>17</v>
      </c>
      <c r="AL1568" t="s">
        <v>18</v>
      </c>
      <c r="AM1568">
        <v>75</v>
      </c>
      <c r="AN1568">
        <v>60</v>
      </c>
      <c r="AO1568" s="24" t="str">
        <f>INDEX('Step 2-12'!$Z:$Z,MATCH('Step 2-12'!$AH1568,'Step 2-12'!$R:$R,0))</f>
        <v>Social Media</v>
      </c>
      <c r="AP1568" s="24" t="str">
        <f>INDEX('Step 2-12'!$V:$V,MATCH('Step 2-12'!$AH1568,'Step 2-12'!$R:$R,0))</f>
        <v>North America</v>
      </c>
      <c r="AQ1568" s="24" t="str">
        <f>INDEX('Step 2-12'!$W:$W,MATCH('Step 2-12'!$AH1568,'Step 2-12'!$R:$R,0))</f>
        <v>Healthcare</v>
      </c>
      <c r="AR1568" s="24" t="str">
        <f>INDEX('Step 2-12'!$X:$X,MATCH('Step 2-12'!$AH1568,'Step 2-12'!$R:$R,0))</f>
        <v>SMBs</v>
      </c>
      <c r="AS1568" s="23" t="str">
        <f>INDEX('Step 2-12'!$AA:$AA,MATCH('Step 2-12'!$AH1568,'Step 2-12'!$R:$R,0))</f>
        <v>Basic</v>
      </c>
      <c r="AT1568" s="23" t="str">
        <f>INDEX('Step 2-12'!$AB:$AB,MATCH('Step 2-12'!$AH1568,'Step 2-12'!$R:$R,0))</f>
        <v>Monthly</v>
      </c>
      <c r="AU1568" s="23" t="str">
        <f>INDEX($J$20:$J$1603,MATCH($AH1568,$B$20:$B$1603,0))</f>
        <v/>
      </c>
    </row>
    <row r="1569" spans="1:47" x14ac:dyDescent="0.25">
      <c r="A1569" t="s">
        <v>1765</v>
      </c>
      <c r="B1569" t="s">
        <v>1759</v>
      </c>
      <c r="C1569" t="s">
        <v>50</v>
      </c>
      <c r="D1569" t="s">
        <v>18</v>
      </c>
      <c r="E1569" s="1">
        <v>44995</v>
      </c>
      <c r="F1569" s="1">
        <v>45025</v>
      </c>
      <c r="G1569" t="s">
        <v>19</v>
      </c>
      <c r="H1569">
        <v>135</v>
      </c>
      <c r="I1569" s="23" t="str">
        <f>IF(AND(E1569&lt;=EOMONTH('Step 1'!$C$7,0),F1569&gt;='Step 1'!$C$7),"Yes","No")</f>
        <v>No</v>
      </c>
      <c r="J1569" s="23" t="str">
        <f>IF(I1569="Yes",IF(COUNTIFS($B$21:$B1569,B1569,$I$21:$I1569,"Yes")=1,"Yes",""),"")</f>
        <v/>
      </c>
      <c r="K1569" s="23" t="str">
        <f>IF(J1569="Yes",IF(COUNTIFS($B:$B,B1569,$F:$F,"&gt;="&amp;'Step 1'!$C$8)&gt;0,"Retained","Churned"),"")</f>
        <v/>
      </c>
      <c r="L1569" s="24">
        <f>_xlfn.MINIFS($E:$E,$B:$B,B1569)</f>
        <v>44809</v>
      </c>
      <c r="M1569" s="24" t="str">
        <f>INDEX($C:$C,MATCH($L1569,$E:$E,0))</f>
        <v>Pro</v>
      </c>
      <c r="N1569" s="24" t="str">
        <f>INDEX($D:$D,MATCH($L1569,$E:$E,0))</f>
        <v>Monthly</v>
      </c>
      <c r="O1569" s="23" t="str">
        <f>INDEX('Step 2-12'!$W:$W,MATCH('Step 2-12'!$B1569,'Step 2-12'!$R:$R,0))</f>
        <v>Tech</v>
      </c>
      <c r="P1569" s="23" t="str">
        <f>INDEX('Step 2-12'!$Z:$Z,MATCH('Step 2-12'!$B1569,'Step 2-12'!$R:$R,0))</f>
        <v>Affiliate</v>
      </c>
      <c r="AG1569" t="s">
        <v>3361</v>
      </c>
      <c r="AH1569" t="s">
        <v>108</v>
      </c>
      <c r="AI1569" t="s">
        <v>112</v>
      </c>
      <c r="AJ1569" s="1">
        <v>45626</v>
      </c>
      <c r="AK1569" t="s">
        <v>17</v>
      </c>
      <c r="AL1569" t="s">
        <v>18</v>
      </c>
      <c r="AM1569">
        <v>75</v>
      </c>
      <c r="AN1569">
        <v>60</v>
      </c>
      <c r="AO1569" s="24" t="str">
        <f>INDEX('Step 2-12'!$Z:$Z,MATCH('Step 2-12'!$AH1569,'Step 2-12'!$R:$R,0))</f>
        <v>Social Media</v>
      </c>
      <c r="AP1569" s="24" t="str">
        <f>INDEX('Step 2-12'!$V:$V,MATCH('Step 2-12'!$AH1569,'Step 2-12'!$R:$R,0))</f>
        <v>North America</v>
      </c>
      <c r="AQ1569" s="24" t="str">
        <f>INDEX('Step 2-12'!$W:$W,MATCH('Step 2-12'!$AH1569,'Step 2-12'!$R:$R,0))</f>
        <v>Healthcare</v>
      </c>
      <c r="AR1569" s="24" t="str">
        <f>INDEX('Step 2-12'!$X:$X,MATCH('Step 2-12'!$AH1569,'Step 2-12'!$R:$R,0))</f>
        <v>SMBs</v>
      </c>
      <c r="AS1569" s="23" t="str">
        <f>INDEX('Step 2-12'!$AA:$AA,MATCH('Step 2-12'!$AH1569,'Step 2-12'!$R:$R,0))</f>
        <v>Basic</v>
      </c>
      <c r="AT1569" s="23" t="str">
        <f>INDEX('Step 2-12'!$AB:$AB,MATCH('Step 2-12'!$AH1569,'Step 2-12'!$R:$R,0))</f>
        <v>Monthly</v>
      </c>
      <c r="AU1569" s="23" t="str">
        <f>INDEX($J$20:$J$1603,MATCH($AH1569,$B$20:$B$1603,0))</f>
        <v/>
      </c>
    </row>
    <row r="1570" spans="1:47" x14ac:dyDescent="0.25">
      <c r="A1570" t="s">
        <v>1766</v>
      </c>
      <c r="B1570" t="s">
        <v>1759</v>
      </c>
      <c r="C1570" t="s">
        <v>50</v>
      </c>
      <c r="D1570" t="s">
        <v>18</v>
      </c>
      <c r="E1570" s="1">
        <v>45026</v>
      </c>
      <c r="F1570" s="1">
        <v>45056</v>
      </c>
      <c r="G1570" t="s">
        <v>19</v>
      </c>
      <c r="H1570">
        <v>135</v>
      </c>
      <c r="I1570" s="23" t="str">
        <f>IF(AND(E1570&lt;=EOMONTH('Step 1'!$C$7,0),F1570&gt;='Step 1'!$C$7),"Yes","No")</f>
        <v>No</v>
      </c>
      <c r="J1570" s="23" t="str">
        <f>IF(I1570="Yes",IF(COUNTIFS($B$21:$B1570,B1570,$I$21:$I1570,"Yes")=1,"Yes",""),"")</f>
        <v/>
      </c>
      <c r="K1570" s="23" t="str">
        <f>IF(J1570="Yes",IF(COUNTIFS($B:$B,B1570,$F:$F,"&gt;="&amp;'Step 1'!$C$8)&gt;0,"Retained","Churned"),"")</f>
        <v/>
      </c>
      <c r="L1570" s="24">
        <f>_xlfn.MINIFS($E:$E,$B:$B,B1570)</f>
        <v>44809</v>
      </c>
      <c r="M1570" s="24" t="str">
        <f>INDEX($C:$C,MATCH($L1570,$E:$E,0))</f>
        <v>Pro</v>
      </c>
      <c r="N1570" s="24" t="str">
        <f>INDEX($D:$D,MATCH($L1570,$E:$E,0))</f>
        <v>Monthly</v>
      </c>
      <c r="O1570" s="23" t="str">
        <f>INDEX('Step 2-12'!$W:$W,MATCH('Step 2-12'!$B1570,'Step 2-12'!$R:$R,0))</f>
        <v>Tech</v>
      </c>
      <c r="P1570" s="23" t="str">
        <f>INDEX('Step 2-12'!$Z:$Z,MATCH('Step 2-12'!$B1570,'Step 2-12'!$R:$R,0))</f>
        <v>Affiliate</v>
      </c>
      <c r="AG1570" t="s">
        <v>3362</v>
      </c>
      <c r="AH1570" t="s">
        <v>108</v>
      </c>
      <c r="AI1570" t="s">
        <v>113</v>
      </c>
      <c r="AJ1570" s="1">
        <v>45627</v>
      </c>
      <c r="AK1570" t="s">
        <v>17</v>
      </c>
      <c r="AL1570" t="s">
        <v>18</v>
      </c>
      <c r="AM1570">
        <v>75</v>
      </c>
      <c r="AN1570">
        <v>60</v>
      </c>
      <c r="AO1570" s="24" t="str">
        <f>INDEX('Step 2-12'!$Z:$Z,MATCH('Step 2-12'!$AH1570,'Step 2-12'!$R:$R,0))</f>
        <v>Social Media</v>
      </c>
      <c r="AP1570" s="24" t="str">
        <f>INDEX('Step 2-12'!$V:$V,MATCH('Step 2-12'!$AH1570,'Step 2-12'!$R:$R,0))</f>
        <v>North America</v>
      </c>
      <c r="AQ1570" s="24" t="str">
        <f>INDEX('Step 2-12'!$W:$W,MATCH('Step 2-12'!$AH1570,'Step 2-12'!$R:$R,0))</f>
        <v>Healthcare</v>
      </c>
      <c r="AR1570" s="24" t="str">
        <f>INDEX('Step 2-12'!$X:$X,MATCH('Step 2-12'!$AH1570,'Step 2-12'!$R:$R,0))</f>
        <v>SMBs</v>
      </c>
      <c r="AS1570" s="23" t="str">
        <f>INDEX('Step 2-12'!$AA:$AA,MATCH('Step 2-12'!$AH1570,'Step 2-12'!$R:$R,0))</f>
        <v>Basic</v>
      </c>
      <c r="AT1570" s="23" t="str">
        <f>INDEX('Step 2-12'!$AB:$AB,MATCH('Step 2-12'!$AH1570,'Step 2-12'!$R:$R,0))</f>
        <v>Monthly</v>
      </c>
      <c r="AU1570" s="23" t="str">
        <f>INDEX($J$20:$J$1603,MATCH($AH1570,$B$20:$B$1603,0))</f>
        <v/>
      </c>
    </row>
    <row r="1571" spans="1:47" x14ac:dyDescent="0.25">
      <c r="A1571" t="s">
        <v>1767</v>
      </c>
      <c r="B1571" t="s">
        <v>1759</v>
      </c>
      <c r="C1571" t="s">
        <v>50</v>
      </c>
      <c r="D1571" t="s">
        <v>18</v>
      </c>
      <c r="E1571" s="1">
        <v>45057</v>
      </c>
      <c r="F1571" s="1">
        <v>45087</v>
      </c>
      <c r="G1571" t="s">
        <v>19</v>
      </c>
      <c r="H1571">
        <v>135</v>
      </c>
      <c r="I1571" s="23" t="str">
        <f>IF(AND(E1571&lt;=EOMONTH('Step 1'!$C$7,0),F1571&gt;='Step 1'!$C$7),"Yes","No")</f>
        <v>No</v>
      </c>
      <c r="J1571" s="23" t="str">
        <f>IF(I1571="Yes",IF(COUNTIFS($B$21:$B1571,B1571,$I$21:$I1571,"Yes")=1,"Yes",""),"")</f>
        <v/>
      </c>
      <c r="K1571" s="23" t="str">
        <f>IF(J1571="Yes",IF(COUNTIFS($B:$B,B1571,$F:$F,"&gt;="&amp;'Step 1'!$C$8)&gt;0,"Retained","Churned"),"")</f>
        <v/>
      </c>
      <c r="L1571" s="24">
        <f>_xlfn.MINIFS($E:$E,$B:$B,B1571)</f>
        <v>44809</v>
      </c>
      <c r="M1571" s="24" t="str">
        <f>INDEX($C:$C,MATCH($L1571,$E:$E,0))</f>
        <v>Pro</v>
      </c>
      <c r="N1571" s="24" t="str">
        <f>INDEX($D:$D,MATCH($L1571,$E:$E,0))</f>
        <v>Monthly</v>
      </c>
      <c r="O1571" s="23" t="str">
        <f>INDEX('Step 2-12'!$W:$W,MATCH('Step 2-12'!$B1571,'Step 2-12'!$R:$R,0))</f>
        <v>Tech</v>
      </c>
      <c r="P1571" s="23" t="str">
        <f>INDEX('Step 2-12'!$Z:$Z,MATCH('Step 2-12'!$B1571,'Step 2-12'!$R:$R,0))</f>
        <v>Affiliate</v>
      </c>
      <c r="AG1571" t="s">
        <v>3363</v>
      </c>
      <c r="AH1571" t="s">
        <v>1301</v>
      </c>
      <c r="AI1571" t="s">
        <v>1300</v>
      </c>
      <c r="AJ1571" s="1">
        <v>45218</v>
      </c>
      <c r="AK1571" t="s">
        <v>50</v>
      </c>
      <c r="AL1571" t="s">
        <v>18</v>
      </c>
      <c r="AM1571">
        <v>135</v>
      </c>
      <c r="AN1571">
        <v>110.7</v>
      </c>
      <c r="AO1571" s="24" t="str">
        <f>INDEX('Step 2-12'!$Z:$Z,MATCH('Step 2-12'!$AH1571,'Step 2-12'!$R:$R,0))</f>
        <v>Email</v>
      </c>
      <c r="AP1571" s="24" t="str">
        <f>INDEX('Step 2-12'!$V:$V,MATCH('Step 2-12'!$AH1571,'Step 2-12'!$R:$R,0))</f>
        <v>North America</v>
      </c>
      <c r="AQ1571" s="24" t="str">
        <f>INDEX('Step 2-12'!$W:$W,MATCH('Step 2-12'!$AH1571,'Step 2-12'!$R:$R,0))</f>
        <v>Tech</v>
      </c>
      <c r="AR1571" s="24" t="str">
        <f>INDEX('Step 2-12'!$X:$X,MATCH('Step 2-12'!$AH1571,'Step 2-12'!$R:$R,0))</f>
        <v>Mid-Market</v>
      </c>
      <c r="AS1571" s="23" t="str">
        <f>INDEX('Step 2-12'!$AA:$AA,MATCH('Step 2-12'!$AH1571,'Step 2-12'!$R:$R,0))</f>
        <v>Pro</v>
      </c>
      <c r="AT1571" s="23" t="str">
        <f>INDEX('Step 2-12'!$AB:$AB,MATCH('Step 2-12'!$AH1571,'Step 2-12'!$R:$R,0))</f>
        <v>Monthly</v>
      </c>
      <c r="AU1571" s="23" t="str">
        <f>INDEX($J$20:$J$1603,MATCH($AH1571,$B$20:$B$1603,0))</f>
        <v/>
      </c>
    </row>
    <row r="1572" spans="1:47" x14ac:dyDescent="0.25">
      <c r="A1572" t="s">
        <v>1768</v>
      </c>
      <c r="B1572" t="s">
        <v>1759</v>
      </c>
      <c r="C1572" t="s">
        <v>50</v>
      </c>
      <c r="D1572" t="s">
        <v>18</v>
      </c>
      <c r="E1572" s="1">
        <v>45088</v>
      </c>
      <c r="F1572" s="1">
        <v>45118</v>
      </c>
      <c r="G1572" t="s">
        <v>19</v>
      </c>
      <c r="H1572">
        <v>135</v>
      </c>
      <c r="I1572" s="23" t="str">
        <f>IF(AND(E1572&lt;=EOMONTH('Step 1'!$C$7,0),F1572&gt;='Step 1'!$C$7),"Yes","No")</f>
        <v>No</v>
      </c>
      <c r="J1572" s="23" t="str">
        <f>IF(I1572="Yes",IF(COUNTIFS($B$21:$B1572,B1572,$I$21:$I1572,"Yes")=1,"Yes",""),"")</f>
        <v/>
      </c>
      <c r="K1572" s="23" t="str">
        <f>IF(J1572="Yes",IF(COUNTIFS($B:$B,B1572,$F:$F,"&gt;="&amp;'Step 1'!$C$8)&gt;0,"Retained","Churned"),"")</f>
        <v/>
      </c>
      <c r="L1572" s="24">
        <f>_xlfn.MINIFS($E:$E,$B:$B,B1572)</f>
        <v>44809</v>
      </c>
      <c r="M1572" s="24" t="str">
        <f>INDEX($C:$C,MATCH($L1572,$E:$E,0))</f>
        <v>Pro</v>
      </c>
      <c r="N1572" s="24" t="str">
        <f>INDEX($D:$D,MATCH($L1572,$E:$E,0))</f>
        <v>Monthly</v>
      </c>
      <c r="O1572" s="23" t="str">
        <f>INDEX('Step 2-12'!$W:$W,MATCH('Step 2-12'!$B1572,'Step 2-12'!$R:$R,0))</f>
        <v>Tech</v>
      </c>
      <c r="P1572" s="23" t="str">
        <f>INDEX('Step 2-12'!$Z:$Z,MATCH('Step 2-12'!$B1572,'Step 2-12'!$R:$R,0))</f>
        <v>Affiliate</v>
      </c>
      <c r="AG1572" t="s">
        <v>3364</v>
      </c>
      <c r="AH1572" t="s">
        <v>1301</v>
      </c>
      <c r="AI1572" t="s">
        <v>1302</v>
      </c>
      <c r="AJ1572" s="1">
        <v>45249</v>
      </c>
      <c r="AK1572" t="s">
        <v>50</v>
      </c>
      <c r="AL1572" t="s">
        <v>18</v>
      </c>
      <c r="AM1572">
        <v>135</v>
      </c>
      <c r="AN1572">
        <v>110.7</v>
      </c>
      <c r="AO1572" s="24" t="str">
        <f>INDEX('Step 2-12'!$Z:$Z,MATCH('Step 2-12'!$AH1572,'Step 2-12'!$R:$R,0))</f>
        <v>Email</v>
      </c>
      <c r="AP1572" s="24" t="str">
        <f>INDEX('Step 2-12'!$V:$V,MATCH('Step 2-12'!$AH1572,'Step 2-12'!$R:$R,0))</f>
        <v>North America</v>
      </c>
      <c r="AQ1572" s="24" t="str">
        <f>INDEX('Step 2-12'!$W:$W,MATCH('Step 2-12'!$AH1572,'Step 2-12'!$R:$R,0))</f>
        <v>Tech</v>
      </c>
      <c r="AR1572" s="24" t="str">
        <f>INDEX('Step 2-12'!$X:$X,MATCH('Step 2-12'!$AH1572,'Step 2-12'!$R:$R,0))</f>
        <v>Mid-Market</v>
      </c>
      <c r="AS1572" s="23" t="str">
        <f>INDEX('Step 2-12'!$AA:$AA,MATCH('Step 2-12'!$AH1572,'Step 2-12'!$R:$R,0))</f>
        <v>Pro</v>
      </c>
      <c r="AT1572" s="23" t="str">
        <f>INDEX('Step 2-12'!$AB:$AB,MATCH('Step 2-12'!$AH1572,'Step 2-12'!$R:$R,0))</f>
        <v>Monthly</v>
      </c>
      <c r="AU1572" s="23" t="str">
        <f>INDEX($J$20:$J$1603,MATCH($AH1572,$B$20:$B$1603,0))</f>
        <v/>
      </c>
    </row>
    <row r="1573" spans="1:47" x14ac:dyDescent="0.25">
      <c r="A1573" t="s">
        <v>1769</v>
      </c>
      <c r="B1573" t="s">
        <v>1759</v>
      </c>
      <c r="C1573" t="s">
        <v>50</v>
      </c>
      <c r="D1573" t="s">
        <v>18</v>
      </c>
      <c r="E1573" s="1">
        <v>45119</v>
      </c>
      <c r="F1573" s="1">
        <v>45149</v>
      </c>
      <c r="G1573" t="s">
        <v>55</v>
      </c>
      <c r="H1573">
        <v>135</v>
      </c>
      <c r="I1573" s="23" t="str">
        <f>IF(AND(E1573&lt;=EOMONTH('Step 1'!$C$7,0),F1573&gt;='Step 1'!$C$7),"Yes","No")</f>
        <v>No</v>
      </c>
      <c r="J1573" s="23" t="str">
        <f>IF(I1573="Yes",IF(COUNTIFS($B$21:$B1573,B1573,$I$21:$I1573,"Yes")=1,"Yes",""),"")</f>
        <v/>
      </c>
      <c r="K1573" s="23" t="str">
        <f>IF(J1573="Yes",IF(COUNTIFS($B:$B,B1573,$F:$F,"&gt;="&amp;'Step 1'!$C$8)&gt;0,"Retained","Churned"),"")</f>
        <v/>
      </c>
      <c r="L1573" s="24">
        <f>_xlfn.MINIFS($E:$E,$B:$B,B1573)</f>
        <v>44809</v>
      </c>
      <c r="M1573" s="24" t="str">
        <f>INDEX($C:$C,MATCH($L1573,$E:$E,0))</f>
        <v>Pro</v>
      </c>
      <c r="N1573" s="24" t="str">
        <f>INDEX($D:$D,MATCH($L1573,$E:$E,0))</f>
        <v>Monthly</v>
      </c>
      <c r="O1573" s="23" t="str">
        <f>INDEX('Step 2-12'!$W:$W,MATCH('Step 2-12'!$B1573,'Step 2-12'!$R:$R,0))</f>
        <v>Tech</v>
      </c>
      <c r="P1573" s="23" t="str">
        <f>INDEX('Step 2-12'!$Z:$Z,MATCH('Step 2-12'!$B1573,'Step 2-12'!$R:$R,0))</f>
        <v>Affiliate</v>
      </c>
      <c r="AG1573" t="s">
        <v>3365</v>
      </c>
      <c r="AH1573" t="s">
        <v>1301</v>
      </c>
      <c r="AI1573" t="s">
        <v>1302</v>
      </c>
      <c r="AJ1573" s="1">
        <v>45279</v>
      </c>
      <c r="AK1573" t="s">
        <v>50</v>
      </c>
      <c r="AL1573" t="s">
        <v>18</v>
      </c>
      <c r="AM1573">
        <v>135</v>
      </c>
      <c r="AN1573">
        <v>110.7</v>
      </c>
      <c r="AO1573" s="24" t="str">
        <f>INDEX('Step 2-12'!$Z:$Z,MATCH('Step 2-12'!$AH1573,'Step 2-12'!$R:$R,0))</f>
        <v>Email</v>
      </c>
      <c r="AP1573" s="24" t="str">
        <f>INDEX('Step 2-12'!$V:$V,MATCH('Step 2-12'!$AH1573,'Step 2-12'!$R:$R,0))</f>
        <v>North America</v>
      </c>
      <c r="AQ1573" s="24" t="str">
        <f>INDEX('Step 2-12'!$W:$W,MATCH('Step 2-12'!$AH1573,'Step 2-12'!$R:$R,0))</f>
        <v>Tech</v>
      </c>
      <c r="AR1573" s="24" t="str">
        <f>INDEX('Step 2-12'!$X:$X,MATCH('Step 2-12'!$AH1573,'Step 2-12'!$R:$R,0))</f>
        <v>Mid-Market</v>
      </c>
      <c r="AS1573" s="23" t="str">
        <f>INDEX('Step 2-12'!$AA:$AA,MATCH('Step 2-12'!$AH1573,'Step 2-12'!$R:$R,0))</f>
        <v>Pro</v>
      </c>
      <c r="AT1573" s="23" t="str">
        <f>INDEX('Step 2-12'!$AB:$AB,MATCH('Step 2-12'!$AH1573,'Step 2-12'!$R:$R,0))</f>
        <v>Monthly</v>
      </c>
      <c r="AU1573" s="23" t="str">
        <f>INDEX($J$20:$J$1603,MATCH($AH1573,$B$20:$B$1603,0))</f>
        <v/>
      </c>
    </row>
    <row r="1574" spans="1:47" x14ac:dyDescent="0.25">
      <c r="A1574" t="s">
        <v>1770</v>
      </c>
      <c r="B1574" t="s">
        <v>1759</v>
      </c>
      <c r="C1574" t="s">
        <v>17</v>
      </c>
      <c r="D1574" t="s">
        <v>18</v>
      </c>
      <c r="E1574" s="1">
        <v>45150</v>
      </c>
      <c r="F1574" s="1">
        <v>45180</v>
      </c>
      <c r="G1574" t="s">
        <v>73</v>
      </c>
      <c r="H1574">
        <v>75</v>
      </c>
      <c r="I1574" s="23" t="str">
        <f>IF(AND(E1574&lt;=EOMONTH('Step 1'!$C$7,0),F1574&gt;='Step 1'!$C$7),"Yes","No")</f>
        <v>No</v>
      </c>
      <c r="J1574" s="23" t="str">
        <f>IF(I1574="Yes",IF(COUNTIFS($B$21:$B1574,B1574,$I$21:$I1574,"Yes")=1,"Yes",""),"")</f>
        <v/>
      </c>
      <c r="K1574" s="23" t="str">
        <f>IF(J1574="Yes",IF(COUNTIFS($B:$B,B1574,$F:$F,"&gt;="&amp;'Step 1'!$C$8)&gt;0,"Retained","Churned"),"")</f>
        <v/>
      </c>
      <c r="L1574" s="24">
        <f>_xlfn.MINIFS($E:$E,$B:$B,B1574)</f>
        <v>44809</v>
      </c>
      <c r="M1574" s="24" t="str">
        <f>INDEX($C:$C,MATCH($L1574,$E:$E,0))</f>
        <v>Pro</v>
      </c>
      <c r="N1574" s="24" t="str">
        <f>INDEX($D:$D,MATCH($L1574,$E:$E,0))</f>
        <v>Monthly</v>
      </c>
      <c r="O1574" s="23" t="str">
        <f>INDEX('Step 2-12'!$W:$W,MATCH('Step 2-12'!$B1574,'Step 2-12'!$R:$R,0))</f>
        <v>Tech</v>
      </c>
      <c r="P1574" s="23" t="str">
        <f>INDEX('Step 2-12'!$Z:$Z,MATCH('Step 2-12'!$B1574,'Step 2-12'!$R:$R,0))</f>
        <v>Affiliate</v>
      </c>
      <c r="AG1574" t="s">
        <v>3366</v>
      </c>
      <c r="AH1574" t="s">
        <v>1301</v>
      </c>
      <c r="AI1574" t="s">
        <v>1303</v>
      </c>
      <c r="AJ1574" s="1">
        <v>45280</v>
      </c>
      <c r="AK1574" t="s">
        <v>50</v>
      </c>
      <c r="AL1574" t="s">
        <v>18</v>
      </c>
      <c r="AM1574">
        <v>135</v>
      </c>
      <c r="AN1574">
        <v>110.7</v>
      </c>
      <c r="AO1574" s="24" t="str">
        <f>INDEX('Step 2-12'!$Z:$Z,MATCH('Step 2-12'!$AH1574,'Step 2-12'!$R:$R,0))</f>
        <v>Email</v>
      </c>
      <c r="AP1574" s="24" t="str">
        <f>INDEX('Step 2-12'!$V:$V,MATCH('Step 2-12'!$AH1574,'Step 2-12'!$R:$R,0))</f>
        <v>North America</v>
      </c>
      <c r="AQ1574" s="24" t="str">
        <f>INDEX('Step 2-12'!$W:$W,MATCH('Step 2-12'!$AH1574,'Step 2-12'!$R:$R,0))</f>
        <v>Tech</v>
      </c>
      <c r="AR1574" s="24" t="str">
        <f>INDEX('Step 2-12'!$X:$X,MATCH('Step 2-12'!$AH1574,'Step 2-12'!$R:$R,0))</f>
        <v>Mid-Market</v>
      </c>
      <c r="AS1574" s="23" t="str">
        <f>INDEX('Step 2-12'!$AA:$AA,MATCH('Step 2-12'!$AH1574,'Step 2-12'!$R:$R,0))</f>
        <v>Pro</v>
      </c>
      <c r="AT1574" s="23" t="str">
        <f>INDEX('Step 2-12'!$AB:$AB,MATCH('Step 2-12'!$AH1574,'Step 2-12'!$R:$R,0))</f>
        <v>Monthly</v>
      </c>
      <c r="AU1574" s="23" t="str">
        <f>INDEX($J$20:$J$1603,MATCH($AH1574,$B$20:$B$1603,0))</f>
        <v/>
      </c>
    </row>
    <row r="1575" spans="1:47" x14ac:dyDescent="0.25">
      <c r="A1575" t="s">
        <v>1771</v>
      </c>
      <c r="B1575" t="s">
        <v>1759</v>
      </c>
      <c r="C1575" t="s">
        <v>50</v>
      </c>
      <c r="D1575" t="s">
        <v>18</v>
      </c>
      <c r="E1575" s="1">
        <v>45181</v>
      </c>
      <c r="F1575" s="1">
        <v>45211</v>
      </c>
      <c r="G1575" t="s">
        <v>19</v>
      </c>
      <c r="H1575">
        <v>135</v>
      </c>
      <c r="I1575" s="23" t="str">
        <f>IF(AND(E1575&lt;=EOMONTH('Step 1'!$C$7,0),F1575&gt;='Step 1'!$C$7),"Yes","No")</f>
        <v>No</v>
      </c>
      <c r="J1575" s="23" t="str">
        <f>IF(I1575="Yes",IF(COUNTIFS($B$21:$B1575,B1575,$I$21:$I1575,"Yes")=1,"Yes",""),"")</f>
        <v/>
      </c>
      <c r="K1575" s="23" t="str">
        <f>IF(J1575="Yes",IF(COUNTIFS($B:$B,B1575,$F:$F,"&gt;="&amp;'Step 1'!$C$8)&gt;0,"Retained","Churned"),"")</f>
        <v/>
      </c>
      <c r="L1575" s="24">
        <f>_xlfn.MINIFS($E:$E,$B:$B,B1575)</f>
        <v>44809</v>
      </c>
      <c r="M1575" s="24" t="str">
        <f>INDEX($C:$C,MATCH($L1575,$E:$E,0))</f>
        <v>Pro</v>
      </c>
      <c r="N1575" s="24" t="str">
        <f>INDEX($D:$D,MATCH($L1575,$E:$E,0))</f>
        <v>Monthly</v>
      </c>
      <c r="O1575" s="23" t="str">
        <f>INDEX('Step 2-12'!$W:$W,MATCH('Step 2-12'!$B1575,'Step 2-12'!$R:$R,0))</f>
        <v>Tech</v>
      </c>
      <c r="P1575" s="23" t="str">
        <f>INDEX('Step 2-12'!$Z:$Z,MATCH('Step 2-12'!$B1575,'Step 2-12'!$R:$R,0))</f>
        <v>Affiliate</v>
      </c>
      <c r="AG1575" t="s">
        <v>3367</v>
      </c>
      <c r="AH1575" t="s">
        <v>896</v>
      </c>
      <c r="AI1575" t="s">
        <v>895</v>
      </c>
      <c r="AJ1575" s="1">
        <v>45308</v>
      </c>
      <c r="AK1575" t="s">
        <v>50</v>
      </c>
      <c r="AL1575" t="s">
        <v>18</v>
      </c>
      <c r="AM1575">
        <v>135</v>
      </c>
      <c r="AN1575">
        <v>110.7</v>
      </c>
      <c r="AO1575" s="24" t="str">
        <f>INDEX('Step 2-12'!$Z:$Z,MATCH('Step 2-12'!$AH1575,'Step 2-12'!$R:$R,0))</f>
        <v>Social Media</v>
      </c>
      <c r="AP1575" s="24" t="str">
        <f>INDEX('Step 2-12'!$V:$V,MATCH('Step 2-12'!$AH1575,'Step 2-12'!$R:$R,0))</f>
        <v>North America</v>
      </c>
      <c r="AQ1575" s="24" t="str">
        <f>INDEX('Step 2-12'!$W:$W,MATCH('Step 2-12'!$AH1575,'Step 2-12'!$R:$R,0))</f>
        <v>Retail</v>
      </c>
      <c r="AR1575" s="24" t="str">
        <f>INDEX('Step 2-12'!$X:$X,MATCH('Step 2-12'!$AH1575,'Step 2-12'!$R:$R,0))</f>
        <v>SMBs</v>
      </c>
      <c r="AS1575" s="23" t="str">
        <f>INDEX('Step 2-12'!$AA:$AA,MATCH('Step 2-12'!$AH1575,'Step 2-12'!$R:$R,0))</f>
        <v>Pro</v>
      </c>
      <c r="AT1575" s="23" t="str">
        <f>INDEX('Step 2-12'!$AB:$AB,MATCH('Step 2-12'!$AH1575,'Step 2-12'!$R:$R,0))</f>
        <v>Monthly</v>
      </c>
      <c r="AU1575" s="23" t="str">
        <f>INDEX($J$20:$J$1603,MATCH($AH1575,$B$20:$B$1603,0))</f>
        <v/>
      </c>
    </row>
    <row r="1576" spans="1:47" x14ac:dyDescent="0.25">
      <c r="A1576" t="s">
        <v>1772</v>
      </c>
      <c r="B1576" t="s">
        <v>1759</v>
      </c>
      <c r="C1576" t="s">
        <v>50</v>
      </c>
      <c r="D1576" t="s">
        <v>18</v>
      </c>
      <c r="E1576" s="1">
        <v>45212</v>
      </c>
      <c r="F1576" s="1">
        <v>45242</v>
      </c>
      <c r="G1576" t="s">
        <v>19</v>
      </c>
      <c r="H1576">
        <v>135</v>
      </c>
      <c r="I1576" s="23" t="str">
        <f>IF(AND(E1576&lt;=EOMONTH('Step 1'!$C$7,0),F1576&gt;='Step 1'!$C$7),"Yes","No")</f>
        <v>No</v>
      </c>
      <c r="J1576" s="23" t="str">
        <f>IF(I1576="Yes",IF(COUNTIFS($B$21:$B1576,B1576,$I$21:$I1576,"Yes")=1,"Yes",""),"")</f>
        <v/>
      </c>
      <c r="K1576" s="23" t="str">
        <f>IF(J1576="Yes",IF(COUNTIFS($B:$B,B1576,$F:$F,"&gt;="&amp;'Step 1'!$C$8)&gt;0,"Retained","Churned"),"")</f>
        <v/>
      </c>
      <c r="L1576" s="24">
        <f>_xlfn.MINIFS($E:$E,$B:$B,B1576)</f>
        <v>44809</v>
      </c>
      <c r="M1576" s="24" t="str">
        <f>INDEX($C:$C,MATCH($L1576,$E:$E,0))</f>
        <v>Pro</v>
      </c>
      <c r="N1576" s="24" t="str">
        <f>INDEX($D:$D,MATCH($L1576,$E:$E,0))</f>
        <v>Monthly</v>
      </c>
      <c r="O1576" s="23" t="str">
        <f>INDEX('Step 2-12'!$W:$W,MATCH('Step 2-12'!$B1576,'Step 2-12'!$R:$R,0))</f>
        <v>Tech</v>
      </c>
      <c r="P1576" s="23" t="str">
        <f>INDEX('Step 2-12'!$Z:$Z,MATCH('Step 2-12'!$B1576,'Step 2-12'!$R:$R,0))</f>
        <v>Affiliate</v>
      </c>
      <c r="AG1576" t="s">
        <v>3368</v>
      </c>
      <c r="AH1576" t="s">
        <v>896</v>
      </c>
      <c r="AI1576" t="s">
        <v>897</v>
      </c>
      <c r="AJ1576" s="1">
        <v>45339</v>
      </c>
      <c r="AK1576" t="s">
        <v>50</v>
      </c>
      <c r="AL1576" t="s">
        <v>18</v>
      </c>
      <c r="AM1576">
        <v>135</v>
      </c>
      <c r="AN1576">
        <v>110.7</v>
      </c>
      <c r="AO1576" s="24" t="str">
        <f>INDEX('Step 2-12'!$Z:$Z,MATCH('Step 2-12'!$AH1576,'Step 2-12'!$R:$R,0))</f>
        <v>Social Media</v>
      </c>
      <c r="AP1576" s="24" t="str">
        <f>INDEX('Step 2-12'!$V:$V,MATCH('Step 2-12'!$AH1576,'Step 2-12'!$R:$R,0))</f>
        <v>North America</v>
      </c>
      <c r="AQ1576" s="24" t="str">
        <f>INDEX('Step 2-12'!$W:$W,MATCH('Step 2-12'!$AH1576,'Step 2-12'!$R:$R,0))</f>
        <v>Retail</v>
      </c>
      <c r="AR1576" s="24" t="str">
        <f>INDEX('Step 2-12'!$X:$X,MATCH('Step 2-12'!$AH1576,'Step 2-12'!$R:$R,0))</f>
        <v>SMBs</v>
      </c>
      <c r="AS1576" s="23" t="str">
        <f>INDEX('Step 2-12'!$AA:$AA,MATCH('Step 2-12'!$AH1576,'Step 2-12'!$R:$R,0))</f>
        <v>Pro</v>
      </c>
      <c r="AT1576" s="23" t="str">
        <f>INDEX('Step 2-12'!$AB:$AB,MATCH('Step 2-12'!$AH1576,'Step 2-12'!$R:$R,0))</f>
        <v>Monthly</v>
      </c>
      <c r="AU1576" s="23" t="str">
        <f>INDEX($J$20:$J$1603,MATCH($AH1576,$B$20:$B$1603,0))</f>
        <v/>
      </c>
    </row>
    <row r="1577" spans="1:47" x14ac:dyDescent="0.25">
      <c r="A1577" t="s">
        <v>1773</v>
      </c>
      <c r="B1577" t="s">
        <v>1759</v>
      </c>
      <c r="C1577" t="s">
        <v>50</v>
      </c>
      <c r="D1577" t="s">
        <v>18</v>
      </c>
      <c r="E1577" s="1">
        <v>45243</v>
      </c>
      <c r="F1577" s="1">
        <v>45273</v>
      </c>
      <c r="G1577" t="s">
        <v>55</v>
      </c>
      <c r="H1577">
        <v>135</v>
      </c>
      <c r="I1577" s="23" t="str">
        <f>IF(AND(E1577&lt;=EOMONTH('Step 1'!$C$7,0),F1577&gt;='Step 1'!$C$7),"Yes","No")</f>
        <v>No</v>
      </c>
      <c r="J1577" s="23" t="str">
        <f>IF(I1577="Yes",IF(COUNTIFS($B$21:$B1577,B1577,$I$21:$I1577,"Yes")=1,"Yes",""),"")</f>
        <v/>
      </c>
      <c r="K1577" s="23" t="str">
        <f>IF(J1577="Yes",IF(COUNTIFS($B:$B,B1577,$F:$F,"&gt;="&amp;'Step 1'!$C$8)&gt;0,"Retained","Churned"),"")</f>
        <v/>
      </c>
      <c r="L1577" s="24">
        <f>_xlfn.MINIFS($E:$E,$B:$B,B1577)</f>
        <v>44809</v>
      </c>
      <c r="M1577" s="24" t="str">
        <f>INDEX($C:$C,MATCH($L1577,$E:$E,0))</f>
        <v>Pro</v>
      </c>
      <c r="N1577" s="24" t="str">
        <f>INDEX($D:$D,MATCH($L1577,$E:$E,0))</f>
        <v>Monthly</v>
      </c>
      <c r="O1577" s="23" t="str">
        <f>INDEX('Step 2-12'!$W:$W,MATCH('Step 2-12'!$B1577,'Step 2-12'!$R:$R,0))</f>
        <v>Tech</v>
      </c>
      <c r="P1577" s="23" t="str">
        <f>INDEX('Step 2-12'!$Z:$Z,MATCH('Step 2-12'!$B1577,'Step 2-12'!$R:$R,0))</f>
        <v>Affiliate</v>
      </c>
      <c r="AG1577" t="s">
        <v>3369</v>
      </c>
      <c r="AH1577" t="s">
        <v>896</v>
      </c>
      <c r="AI1577" t="s">
        <v>897</v>
      </c>
      <c r="AJ1577" s="1">
        <v>45368</v>
      </c>
      <c r="AK1577" t="s">
        <v>50</v>
      </c>
      <c r="AL1577" t="s">
        <v>18</v>
      </c>
      <c r="AM1577">
        <v>135</v>
      </c>
      <c r="AN1577">
        <v>110.7</v>
      </c>
      <c r="AO1577" s="24" t="str">
        <f>INDEX('Step 2-12'!$Z:$Z,MATCH('Step 2-12'!$AH1577,'Step 2-12'!$R:$R,0))</f>
        <v>Social Media</v>
      </c>
      <c r="AP1577" s="24" t="str">
        <f>INDEX('Step 2-12'!$V:$V,MATCH('Step 2-12'!$AH1577,'Step 2-12'!$R:$R,0))</f>
        <v>North America</v>
      </c>
      <c r="AQ1577" s="24" t="str">
        <f>INDEX('Step 2-12'!$W:$W,MATCH('Step 2-12'!$AH1577,'Step 2-12'!$R:$R,0))</f>
        <v>Retail</v>
      </c>
      <c r="AR1577" s="24" t="str">
        <f>INDEX('Step 2-12'!$X:$X,MATCH('Step 2-12'!$AH1577,'Step 2-12'!$R:$R,0))</f>
        <v>SMBs</v>
      </c>
      <c r="AS1577" s="23" t="str">
        <f>INDEX('Step 2-12'!$AA:$AA,MATCH('Step 2-12'!$AH1577,'Step 2-12'!$R:$R,0))</f>
        <v>Pro</v>
      </c>
      <c r="AT1577" s="23" t="str">
        <f>INDEX('Step 2-12'!$AB:$AB,MATCH('Step 2-12'!$AH1577,'Step 2-12'!$R:$R,0))</f>
        <v>Monthly</v>
      </c>
      <c r="AU1577" s="23" t="str">
        <f>INDEX($J$20:$J$1603,MATCH($AH1577,$B$20:$B$1603,0))</f>
        <v/>
      </c>
    </row>
    <row r="1578" spans="1:47" x14ac:dyDescent="0.25">
      <c r="A1578" t="s">
        <v>1774</v>
      </c>
      <c r="B1578" t="s">
        <v>1759</v>
      </c>
      <c r="C1578" t="s">
        <v>17</v>
      </c>
      <c r="D1578" t="s">
        <v>18</v>
      </c>
      <c r="E1578" s="1">
        <v>45274</v>
      </c>
      <c r="F1578" s="1">
        <v>45304</v>
      </c>
      <c r="G1578" t="s">
        <v>19</v>
      </c>
      <c r="H1578">
        <v>75</v>
      </c>
      <c r="I1578" s="23" t="str">
        <f>IF(AND(E1578&lt;=EOMONTH('Step 1'!$C$7,0),F1578&gt;='Step 1'!$C$7),"Yes","No")</f>
        <v>No</v>
      </c>
      <c r="J1578" s="23" t="str">
        <f>IF(I1578="Yes",IF(COUNTIFS($B$21:$B1578,B1578,$I$21:$I1578,"Yes")=1,"Yes",""),"")</f>
        <v/>
      </c>
      <c r="K1578" s="23" t="str">
        <f>IF(J1578="Yes",IF(COUNTIFS($B:$B,B1578,$F:$F,"&gt;="&amp;'Step 1'!$C$8)&gt;0,"Retained","Churned"),"")</f>
        <v/>
      </c>
      <c r="L1578" s="24">
        <f>_xlfn.MINIFS($E:$E,$B:$B,B1578)</f>
        <v>44809</v>
      </c>
      <c r="M1578" s="24" t="str">
        <f>INDEX($C:$C,MATCH($L1578,$E:$E,0))</f>
        <v>Pro</v>
      </c>
      <c r="N1578" s="24" t="str">
        <f>INDEX($D:$D,MATCH($L1578,$E:$E,0))</f>
        <v>Monthly</v>
      </c>
      <c r="O1578" s="23" t="str">
        <f>INDEX('Step 2-12'!$W:$W,MATCH('Step 2-12'!$B1578,'Step 2-12'!$R:$R,0))</f>
        <v>Tech</v>
      </c>
      <c r="P1578" s="23" t="str">
        <f>INDEX('Step 2-12'!$Z:$Z,MATCH('Step 2-12'!$B1578,'Step 2-12'!$R:$R,0))</f>
        <v>Affiliate</v>
      </c>
      <c r="AG1578" t="s">
        <v>3370</v>
      </c>
      <c r="AH1578" t="s">
        <v>896</v>
      </c>
      <c r="AI1578" t="s">
        <v>898</v>
      </c>
      <c r="AJ1578" s="1">
        <v>45370</v>
      </c>
      <c r="AK1578" t="s">
        <v>50</v>
      </c>
      <c r="AL1578" t="s">
        <v>18</v>
      </c>
      <c r="AM1578">
        <v>135</v>
      </c>
      <c r="AN1578">
        <v>110.7</v>
      </c>
      <c r="AO1578" s="24" t="str">
        <f>INDEX('Step 2-12'!$Z:$Z,MATCH('Step 2-12'!$AH1578,'Step 2-12'!$R:$R,0))</f>
        <v>Social Media</v>
      </c>
      <c r="AP1578" s="24" t="str">
        <f>INDEX('Step 2-12'!$V:$V,MATCH('Step 2-12'!$AH1578,'Step 2-12'!$R:$R,0))</f>
        <v>North America</v>
      </c>
      <c r="AQ1578" s="24" t="str">
        <f>INDEX('Step 2-12'!$W:$W,MATCH('Step 2-12'!$AH1578,'Step 2-12'!$R:$R,0))</f>
        <v>Retail</v>
      </c>
      <c r="AR1578" s="24" t="str">
        <f>INDEX('Step 2-12'!$X:$X,MATCH('Step 2-12'!$AH1578,'Step 2-12'!$R:$R,0))</f>
        <v>SMBs</v>
      </c>
      <c r="AS1578" s="23" t="str">
        <f>INDEX('Step 2-12'!$AA:$AA,MATCH('Step 2-12'!$AH1578,'Step 2-12'!$R:$R,0))</f>
        <v>Pro</v>
      </c>
      <c r="AT1578" s="23" t="str">
        <f>INDEX('Step 2-12'!$AB:$AB,MATCH('Step 2-12'!$AH1578,'Step 2-12'!$R:$R,0))</f>
        <v>Monthly</v>
      </c>
      <c r="AU1578" s="23" t="str">
        <f>INDEX($J$20:$J$1603,MATCH($AH1578,$B$20:$B$1603,0))</f>
        <v/>
      </c>
    </row>
    <row r="1579" spans="1:47" x14ac:dyDescent="0.25">
      <c r="A1579" t="s">
        <v>1775</v>
      </c>
      <c r="B1579" t="s">
        <v>1759</v>
      </c>
      <c r="C1579" t="s">
        <v>17</v>
      </c>
      <c r="D1579" t="s">
        <v>18</v>
      </c>
      <c r="E1579" s="1">
        <v>45305</v>
      </c>
      <c r="F1579" s="1">
        <v>45335</v>
      </c>
      <c r="G1579" t="s">
        <v>19</v>
      </c>
      <c r="H1579">
        <v>75</v>
      </c>
      <c r="I1579" s="23" t="str">
        <f>IF(AND(E1579&lt;=EOMONTH('Step 1'!$C$7,0),F1579&gt;='Step 1'!$C$7),"Yes","No")</f>
        <v>No</v>
      </c>
      <c r="J1579" s="23" t="str">
        <f>IF(I1579="Yes",IF(COUNTIFS($B$21:$B1579,B1579,$I$21:$I1579,"Yes")=1,"Yes",""),"")</f>
        <v/>
      </c>
      <c r="K1579" s="23" t="str">
        <f>IF(J1579="Yes",IF(COUNTIFS($B:$B,B1579,$F:$F,"&gt;="&amp;'Step 1'!$C$8)&gt;0,"Retained","Churned"),"")</f>
        <v/>
      </c>
      <c r="L1579" s="24">
        <f>_xlfn.MINIFS($E:$E,$B:$B,B1579)</f>
        <v>44809</v>
      </c>
      <c r="M1579" s="24" t="str">
        <f>INDEX($C:$C,MATCH($L1579,$E:$E,0))</f>
        <v>Pro</v>
      </c>
      <c r="N1579" s="24" t="str">
        <f>INDEX($D:$D,MATCH($L1579,$E:$E,0))</f>
        <v>Monthly</v>
      </c>
      <c r="O1579" s="23" t="str">
        <f>INDEX('Step 2-12'!$W:$W,MATCH('Step 2-12'!$B1579,'Step 2-12'!$R:$R,0))</f>
        <v>Tech</v>
      </c>
      <c r="P1579" s="23" t="str">
        <f>INDEX('Step 2-12'!$Z:$Z,MATCH('Step 2-12'!$B1579,'Step 2-12'!$R:$R,0))</f>
        <v>Affiliate</v>
      </c>
      <c r="AG1579" t="s">
        <v>3371</v>
      </c>
      <c r="AH1579" t="s">
        <v>896</v>
      </c>
      <c r="AI1579" t="s">
        <v>899</v>
      </c>
      <c r="AJ1579" s="1">
        <v>45401</v>
      </c>
      <c r="AK1579" t="s">
        <v>50</v>
      </c>
      <c r="AL1579" t="s">
        <v>18</v>
      </c>
      <c r="AM1579">
        <v>135</v>
      </c>
      <c r="AN1579">
        <v>110.7</v>
      </c>
      <c r="AO1579" s="24" t="str">
        <f>INDEX('Step 2-12'!$Z:$Z,MATCH('Step 2-12'!$AH1579,'Step 2-12'!$R:$R,0))</f>
        <v>Social Media</v>
      </c>
      <c r="AP1579" s="24" t="str">
        <f>INDEX('Step 2-12'!$V:$V,MATCH('Step 2-12'!$AH1579,'Step 2-12'!$R:$R,0))</f>
        <v>North America</v>
      </c>
      <c r="AQ1579" s="24" t="str">
        <f>INDEX('Step 2-12'!$W:$W,MATCH('Step 2-12'!$AH1579,'Step 2-12'!$R:$R,0))</f>
        <v>Retail</v>
      </c>
      <c r="AR1579" s="24" t="str">
        <f>INDEX('Step 2-12'!$X:$X,MATCH('Step 2-12'!$AH1579,'Step 2-12'!$R:$R,0))</f>
        <v>SMBs</v>
      </c>
      <c r="AS1579" s="23" t="str">
        <f>INDEX('Step 2-12'!$AA:$AA,MATCH('Step 2-12'!$AH1579,'Step 2-12'!$R:$R,0))</f>
        <v>Pro</v>
      </c>
      <c r="AT1579" s="23" t="str">
        <f>INDEX('Step 2-12'!$AB:$AB,MATCH('Step 2-12'!$AH1579,'Step 2-12'!$R:$R,0))</f>
        <v>Monthly</v>
      </c>
      <c r="AU1579" s="23" t="str">
        <f>INDEX($J$20:$J$1603,MATCH($AH1579,$B$20:$B$1603,0))</f>
        <v/>
      </c>
    </row>
    <row r="1580" spans="1:47" x14ac:dyDescent="0.25">
      <c r="A1580" t="s">
        <v>1776</v>
      </c>
      <c r="B1580" t="s">
        <v>1759</v>
      </c>
      <c r="C1580" t="s">
        <v>17</v>
      </c>
      <c r="D1580" t="s">
        <v>18</v>
      </c>
      <c r="E1580" s="1">
        <v>45336</v>
      </c>
      <c r="F1580" s="1">
        <v>45366</v>
      </c>
      <c r="G1580" t="s">
        <v>19</v>
      </c>
      <c r="H1580">
        <v>75</v>
      </c>
      <c r="I1580" s="23" t="str">
        <f>IF(AND(E1580&lt;=EOMONTH('Step 1'!$C$7,0),F1580&gt;='Step 1'!$C$7),"Yes","No")</f>
        <v>No</v>
      </c>
      <c r="J1580" s="23" t="str">
        <f>IF(I1580="Yes",IF(COUNTIFS($B$21:$B1580,B1580,$I$21:$I1580,"Yes")=1,"Yes",""),"")</f>
        <v/>
      </c>
      <c r="K1580" s="23" t="str">
        <f>IF(J1580="Yes",IF(COUNTIFS($B:$B,B1580,$F:$F,"&gt;="&amp;'Step 1'!$C$8)&gt;0,"Retained","Churned"),"")</f>
        <v/>
      </c>
      <c r="L1580" s="24">
        <f>_xlfn.MINIFS($E:$E,$B:$B,B1580)</f>
        <v>44809</v>
      </c>
      <c r="M1580" s="24" t="str">
        <f>INDEX($C:$C,MATCH($L1580,$E:$E,0))</f>
        <v>Pro</v>
      </c>
      <c r="N1580" s="24" t="str">
        <f>INDEX($D:$D,MATCH($L1580,$E:$E,0))</f>
        <v>Monthly</v>
      </c>
      <c r="O1580" s="23" t="str">
        <f>INDEX('Step 2-12'!$W:$W,MATCH('Step 2-12'!$B1580,'Step 2-12'!$R:$R,0))</f>
        <v>Tech</v>
      </c>
      <c r="P1580" s="23" t="str">
        <f>INDEX('Step 2-12'!$Z:$Z,MATCH('Step 2-12'!$B1580,'Step 2-12'!$R:$R,0))</f>
        <v>Affiliate</v>
      </c>
      <c r="AG1580" t="s">
        <v>3372</v>
      </c>
      <c r="AH1580" t="s">
        <v>896</v>
      </c>
      <c r="AI1580" t="s">
        <v>899</v>
      </c>
      <c r="AJ1580" s="1">
        <v>45431</v>
      </c>
      <c r="AK1580" t="s">
        <v>50</v>
      </c>
      <c r="AL1580" t="s">
        <v>18</v>
      </c>
      <c r="AM1580">
        <v>135</v>
      </c>
      <c r="AN1580">
        <v>110.7</v>
      </c>
      <c r="AO1580" s="24" t="str">
        <f>INDEX('Step 2-12'!$Z:$Z,MATCH('Step 2-12'!$AH1580,'Step 2-12'!$R:$R,0))</f>
        <v>Social Media</v>
      </c>
      <c r="AP1580" s="24" t="str">
        <f>INDEX('Step 2-12'!$V:$V,MATCH('Step 2-12'!$AH1580,'Step 2-12'!$R:$R,0))</f>
        <v>North America</v>
      </c>
      <c r="AQ1580" s="24" t="str">
        <f>INDEX('Step 2-12'!$W:$W,MATCH('Step 2-12'!$AH1580,'Step 2-12'!$R:$R,0))</f>
        <v>Retail</v>
      </c>
      <c r="AR1580" s="24" t="str">
        <f>INDEX('Step 2-12'!$X:$X,MATCH('Step 2-12'!$AH1580,'Step 2-12'!$R:$R,0))</f>
        <v>SMBs</v>
      </c>
      <c r="AS1580" s="23" t="str">
        <f>INDEX('Step 2-12'!$AA:$AA,MATCH('Step 2-12'!$AH1580,'Step 2-12'!$R:$R,0))</f>
        <v>Pro</v>
      </c>
      <c r="AT1580" s="23" t="str">
        <f>INDEX('Step 2-12'!$AB:$AB,MATCH('Step 2-12'!$AH1580,'Step 2-12'!$R:$R,0))</f>
        <v>Monthly</v>
      </c>
      <c r="AU1580" s="23" t="str">
        <f>INDEX($J$20:$J$1603,MATCH($AH1580,$B$20:$B$1603,0))</f>
        <v/>
      </c>
    </row>
    <row r="1581" spans="1:47" x14ac:dyDescent="0.25">
      <c r="A1581" t="s">
        <v>1777</v>
      </c>
      <c r="B1581" t="s">
        <v>1759</v>
      </c>
      <c r="C1581" t="s">
        <v>17</v>
      </c>
      <c r="D1581" t="s">
        <v>18</v>
      </c>
      <c r="E1581" s="1">
        <v>45367</v>
      </c>
      <c r="F1581" s="1">
        <v>45397</v>
      </c>
      <c r="G1581" t="s">
        <v>19</v>
      </c>
      <c r="H1581">
        <v>75</v>
      </c>
      <c r="I1581" s="23" t="str">
        <f>IF(AND(E1581&lt;=EOMONTH('Step 1'!$C$7,0),F1581&gt;='Step 1'!$C$7),"Yes","No")</f>
        <v>No</v>
      </c>
      <c r="J1581" s="23" t="str">
        <f>IF(I1581="Yes",IF(COUNTIFS($B$21:$B1581,B1581,$I$21:$I1581,"Yes")=1,"Yes",""),"")</f>
        <v/>
      </c>
      <c r="K1581" s="23" t="str">
        <f>IF(J1581="Yes",IF(COUNTIFS($B:$B,B1581,$F:$F,"&gt;="&amp;'Step 1'!$C$8)&gt;0,"Retained","Churned"),"")</f>
        <v/>
      </c>
      <c r="L1581" s="24">
        <f>_xlfn.MINIFS($E:$E,$B:$B,B1581)</f>
        <v>44809</v>
      </c>
      <c r="M1581" s="24" t="str">
        <f>INDEX($C:$C,MATCH($L1581,$E:$E,0))</f>
        <v>Pro</v>
      </c>
      <c r="N1581" s="24" t="str">
        <f>INDEX($D:$D,MATCH($L1581,$E:$E,0))</f>
        <v>Monthly</v>
      </c>
      <c r="O1581" s="23" t="str">
        <f>INDEX('Step 2-12'!$W:$W,MATCH('Step 2-12'!$B1581,'Step 2-12'!$R:$R,0))</f>
        <v>Tech</v>
      </c>
      <c r="P1581" s="23" t="str">
        <f>INDEX('Step 2-12'!$Z:$Z,MATCH('Step 2-12'!$B1581,'Step 2-12'!$R:$R,0))</f>
        <v>Affiliate</v>
      </c>
      <c r="AG1581" t="s">
        <v>3373</v>
      </c>
      <c r="AH1581" t="s">
        <v>896</v>
      </c>
      <c r="AI1581" t="s">
        <v>900</v>
      </c>
      <c r="AJ1581" s="1">
        <v>45432</v>
      </c>
      <c r="AK1581" t="s">
        <v>50</v>
      </c>
      <c r="AL1581" t="s">
        <v>18</v>
      </c>
      <c r="AM1581">
        <v>135</v>
      </c>
      <c r="AN1581">
        <v>110.7</v>
      </c>
      <c r="AO1581" s="24" t="str">
        <f>INDEX('Step 2-12'!$Z:$Z,MATCH('Step 2-12'!$AH1581,'Step 2-12'!$R:$R,0))</f>
        <v>Social Media</v>
      </c>
      <c r="AP1581" s="24" t="str">
        <f>INDEX('Step 2-12'!$V:$V,MATCH('Step 2-12'!$AH1581,'Step 2-12'!$R:$R,0))</f>
        <v>North America</v>
      </c>
      <c r="AQ1581" s="24" t="str">
        <f>INDEX('Step 2-12'!$W:$W,MATCH('Step 2-12'!$AH1581,'Step 2-12'!$R:$R,0))</f>
        <v>Retail</v>
      </c>
      <c r="AR1581" s="24" t="str">
        <f>INDEX('Step 2-12'!$X:$X,MATCH('Step 2-12'!$AH1581,'Step 2-12'!$R:$R,0))</f>
        <v>SMBs</v>
      </c>
      <c r="AS1581" s="23" t="str">
        <f>INDEX('Step 2-12'!$AA:$AA,MATCH('Step 2-12'!$AH1581,'Step 2-12'!$R:$R,0))</f>
        <v>Pro</v>
      </c>
      <c r="AT1581" s="23" t="str">
        <f>INDEX('Step 2-12'!$AB:$AB,MATCH('Step 2-12'!$AH1581,'Step 2-12'!$R:$R,0))</f>
        <v>Monthly</v>
      </c>
      <c r="AU1581" s="23" t="str">
        <f>INDEX($J$20:$J$1603,MATCH($AH1581,$B$20:$B$1603,0))</f>
        <v/>
      </c>
    </row>
    <row r="1582" spans="1:47" x14ac:dyDescent="0.25">
      <c r="A1582" t="s">
        <v>1778</v>
      </c>
      <c r="B1582" t="s">
        <v>1759</v>
      </c>
      <c r="C1582" t="s">
        <v>17</v>
      </c>
      <c r="D1582" t="s">
        <v>18</v>
      </c>
      <c r="E1582" s="1">
        <v>45398</v>
      </c>
      <c r="F1582" s="1">
        <v>45428</v>
      </c>
      <c r="G1582" t="s">
        <v>19</v>
      </c>
      <c r="H1582">
        <v>75</v>
      </c>
      <c r="I1582" s="23" t="str">
        <f>IF(AND(E1582&lt;=EOMONTH('Step 1'!$C$7,0),F1582&gt;='Step 1'!$C$7),"Yes","No")</f>
        <v>No</v>
      </c>
      <c r="J1582" s="23" t="str">
        <f>IF(I1582="Yes",IF(COUNTIFS($B$21:$B1582,B1582,$I$21:$I1582,"Yes")=1,"Yes",""),"")</f>
        <v/>
      </c>
      <c r="K1582" s="23" t="str">
        <f>IF(J1582="Yes",IF(COUNTIFS($B:$B,B1582,$F:$F,"&gt;="&amp;'Step 1'!$C$8)&gt;0,"Retained","Churned"),"")</f>
        <v/>
      </c>
      <c r="L1582" s="24">
        <f>_xlfn.MINIFS($E:$E,$B:$B,B1582)</f>
        <v>44809</v>
      </c>
      <c r="M1582" s="24" t="str">
        <f>INDEX($C:$C,MATCH($L1582,$E:$E,0))</f>
        <v>Pro</v>
      </c>
      <c r="N1582" s="24" t="str">
        <f>INDEX($D:$D,MATCH($L1582,$E:$E,0))</f>
        <v>Monthly</v>
      </c>
      <c r="O1582" s="23" t="str">
        <f>INDEX('Step 2-12'!$W:$W,MATCH('Step 2-12'!$B1582,'Step 2-12'!$R:$R,0))</f>
        <v>Tech</v>
      </c>
      <c r="P1582" s="23" t="str">
        <f>INDEX('Step 2-12'!$Z:$Z,MATCH('Step 2-12'!$B1582,'Step 2-12'!$R:$R,0))</f>
        <v>Affiliate</v>
      </c>
      <c r="AG1582" t="s">
        <v>3374</v>
      </c>
      <c r="AH1582" t="s">
        <v>896</v>
      </c>
      <c r="AI1582" t="s">
        <v>901</v>
      </c>
      <c r="AJ1582" s="1">
        <v>45463</v>
      </c>
      <c r="AK1582" t="s">
        <v>50</v>
      </c>
      <c r="AL1582" t="s">
        <v>18</v>
      </c>
      <c r="AM1582">
        <v>135</v>
      </c>
      <c r="AN1582">
        <v>110.7</v>
      </c>
      <c r="AO1582" s="24" t="str">
        <f>INDEX('Step 2-12'!$Z:$Z,MATCH('Step 2-12'!$AH1582,'Step 2-12'!$R:$R,0))</f>
        <v>Social Media</v>
      </c>
      <c r="AP1582" s="24" t="str">
        <f>INDEX('Step 2-12'!$V:$V,MATCH('Step 2-12'!$AH1582,'Step 2-12'!$R:$R,0))</f>
        <v>North America</v>
      </c>
      <c r="AQ1582" s="24" t="str">
        <f>INDEX('Step 2-12'!$W:$W,MATCH('Step 2-12'!$AH1582,'Step 2-12'!$R:$R,0))</f>
        <v>Retail</v>
      </c>
      <c r="AR1582" s="24" t="str">
        <f>INDEX('Step 2-12'!$X:$X,MATCH('Step 2-12'!$AH1582,'Step 2-12'!$R:$R,0))</f>
        <v>SMBs</v>
      </c>
      <c r="AS1582" s="23" t="str">
        <f>INDEX('Step 2-12'!$AA:$AA,MATCH('Step 2-12'!$AH1582,'Step 2-12'!$R:$R,0))</f>
        <v>Pro</v>
      </c>
      <c r="AT1582" s="23" t="str">
        <f>INDEX('Step 2-12'!$AB:$AB,MATCH('Step 2-12'!$AH1582,'Step 2-12'!$R:$R,0))</f>
        <v>Monthly</v>
      </c>
      <c r="AU1582" s="23" t="str">
        <f>INDEX($J$20:$J$1603,MATCH($AH1582,$B$20:$B$1603,0))</f>
        <v/>
      </c>
    </row>
    <row r="1583" spans="1:47" x14ac:dyDescent="0.25">
      <c r="A1583" t="s">
        <v>1779</v>
      </c>
      <c r="B1583" t="s">
        <v>1759</v>
      </c>
      <c r="C1583" t="s">
        <v>17</v>
      </c>
      <c r="D1583" t="s">
        <v>18</v>
      </c>
      <c r="E1583" s="1">
        <v>45429</v>
      </c>
      <c r="F1583" s="1">
        <v>45459</v>
      </c>
      <c r="G1583" t="s">
        <v>19</v>
      </c>
      <c r="H1583">
        <v>75</v>
      </c>
      <c r="I1583" s="23" t="str">
        <f>IF(AND(E1583&lt;=EOMONTH('Step 1'!$C$7,0),F1583&gt;='Step 1'!$C$7),"Yes","No")</f>
        <v>No</v>
      </c>
      <c r="J1583" s="23" t="str">
        <f>IF(I1583="Yes",IF(COUNTIFS($B$21:$B1583,B1583,$I$21:$I1583,"Yes")=1,"Yes",""),"")</f>
        <v/>
      </c>
      <c r="K1583" s="23" t="str">
        <f>IF(J1583="Yes",IF(COUNTIFS($B:$B,B1583,$F:$F,"&gt;="&amp;'Step 1'!$C$8)&gt;0,"Retained","Churned"),"")</f>
        <v/>
      </c>
      <c r="L1583" s="24">
        <f>_xlfn.MINIFS($E:$E,$B:$B,B1583)</f>
        <v>44809</v>
      </c>
      <c r="M1583" s="24" t="str">
        <f>INDEX($C:$C,MATCH($L1583,$E:$E,0))</f>
        <v>Pro</v>
      </c>
      <c r="N1583" s="24" t="str">
        <f>INDEX($D:$D,MATCH($L1583,$E:$E,0))</f>
        <v>Monthly</v>
      </c>
      <c r="O1583" s="23" t="str">
        <f>INDEX('Step 2-12'!$W:$W,MATCH('Step 2-12'!$B1583,'Step 2-12'!$R:$R,0))</f>
        <v>Tech</v>
      </c>
      <c r="P1583" s="23" t="str">
        <f>INDEX('Step 2-12'!$Z:$Z,MATCH('Step 2-12'!$B1583,'Step 2-12'!$R:$R,0))</f>
        <v>Affiliate</v>
      </c>
      <c r="AG1583" t="s">
        <v>3375</v>
      </c>
      <c r="AH1583" t="s">
        <v>896</v>
      </c>
      <c r="AI1583" t="s">
        <v>901</v>
      </c>
      <c r="AJ1583" s="1">
        <v>45493</v>
      </c>
      <c r="AK1583" t="s">
        <v>50</v>
      </c>
      <c r="AL1583" t="s">
        <v>18</v>
      </c>
      <c r="AM1583">
        <v>135</v>
      </c>
      <c r="AN1583">
        <v>110.7</v>
      </c>
      <c r="AO1583" s="24" t="str">
        <f>INDEX('Step 2-12'!$Z:$Z,MATCH('Step 2-12'!$AH1583,'Step 2-12'!$R:$R,0))</f>
        <v>Social Media</v>
      </c>
      <c r="AP1583" s="24" t="str">
        <f>INDEX('Step 2-12'!$V:$V,MATCH('Step 2-12'!$AH1583,'Step 2-12'!$R:$R,0))</f>
        <v>North America</v>
      </c>
      <c r="AQ1583" s="24" t="str">
        <f>INDEX('Step 2-12'!$W:$W,MATCH('Step 2-12'!$AH1583,'Step 2-12'!$R:$R,0))</f>
        <v>Retail</v>
      </c>
      <c r="AR1583" s="24" t="str">
        <f>INDEX('Step 2-12'!$X:$X,MATCH('Step 2-12'!$AH1583,'Step 2-12'!$R:$R,0))</f>
        <v>SMBs</v>
      </c>
      <c r="AS1583" s="23" t="str">
        <f>INDEX('Step 2-12'!$AA:$AA,MATCH('Step 2-12'!$AH1583,'Step 2-12'!$R:$R,0))</f>
        <v>Pro</v>
      </c>
      <c r="AT1583" s="23" t="str">
        <f>INDEX('Step 2-12'!$AB:$AB,MATCH('Step 2-12'!$AH1583,'Step 2-12'!$R:$R,0))</f>
        <v>Monthly</v>
      </c>
      <c r="AU1583" s="23" t="str">
        <f>INDEX($J$20:$J$1603,MATCH($AH1583,$B$20:$B$1603,0))</f>
        <v/>
      </c>
    </row>
    <row r="1584" spans="1:47" x14ac:dyDescent="0.25">
      <c r="A1584" t="s">
        <v>1780</v>
      </c>
      <c r="B1584" t="s">
        <v>1759</v>
      </c>
      <c r="C1584" t="s">
        <v>17</v>
      </c>
      <c r="D1584" t="s">
        <v>18</v>
      </c>
      <c r="E1584" s="1">
        <v>45460</v>
      </c>
      <c r="F1584" s="1">
        <v>45490</v>
      </c>
      <c r="G1584" t="s">
        <v>19</v>
      </c>
      <c r="H1584">
        <v>75</v>
      </c>
      <c r="I1584" s="23" t="str">
        <f>IF(AND(E1584&lt;=EOMONTH('Step 1'!$C$7,0),F1584&gt;='Step 1'!$C$7),"Yes","No")</f>
        <v>No</v>
      </c>
      <c r="J1584" s="23" t="str">
        <f>IF(I1584="Yes",IF(COUNTIFS($B$21:$B1584,B1584,$I$21:$I1584,"Yes")=1,"Yes",""),"")</f>
        <v/>
      </c>
      <c r="K1584" s="23" t="str">
        <f>IF(J1584="Yes",IF(COUNTIFS($B:$B,B1584,$F:$F,"&gt;="&amp;'Step 1'!$C$8)&gt;0,"Retained","Churned"),"")</f>
        <v/>
      </c>
      <c r="L1584" s="24">
        <f>_xlfn.MINIFS($E:$E,$B:$B,B1584)</f>
        <v>44809</v>
      </c>
      <c r="M1584" s="24" t="str">
        <f>INDEX($C:$C,MATCH($L1584,$E:$E,0))</f>
        <v>Pro</v>
      </c>
      <c r="N1584" s="24" t="str">
        <f>INDEX($D:$D,MATCH($L1584,$E:$E,0))</f>
        <v>Monthly</v>
      </c>
      <c r="O1584" s="23" t="str">
        <f>INDEX('Step 2-12'!$W:$W,MATCH('Step 2-12'!$B1584,'Step 2-12'!$R:$R,0))</f>
        <v>Tech</v>
      </c>
      <c r="P1584" s="23" t="str">
        <f>INDEX('Step 2-12'!$Z:$Z,MATCH('Step 2-12'!$B1584,'Step 2-12'!$R:$R,0))</f>
        <v>Affiliate</v>
      </c>
      <c r="AG1584" t="s">
        <v>3376</v>
      </c>
      <c r="AH1584" t="s">
        <v>896</v>
      </c>
      <c r="AI1584" t="s">
        <v>902</v>
      </c>
      <c r="AJ1584" s="1">
        <v>45494</v>
      </c>
      <c r="AK1584" t="s">
        <v>50</v>
      </c>
      <c r="AL1584" t="s">
        <v>18</v>
      </c>
      <c r="AM1584">
        <v>135</v>
      </c>
      <c r="AN1584">
        <v>110.7</v>
      </c>
      <c r="AO1584" s="24" t="str">
        <f>INDEX('Step 2-12'!$Z:$Z,MATCH('Step 2-12'!$AH1584,'Step 2-12'!$R:$R,0))</f>
        <v>Social Media</v>
      </c>
      <c r="AP1584" s="24" t="str">
        <f>INDEX('Step 2-12'!$V:$V,MATCH('Step 2-12'!$AH1584,'Step 2-12'!$R:$R,0))</f>
        <v>North America</v>
      </c>
      <c r="AQ1584" s="24" t="str">
        <f>INDEX('Step 2-12'!$W:$W,MATCH('Step 2-12'!$AH1584,'Step 2-12'!$R:$R,0))</f>
        <v>Retail</v>
      </c>
      <c r="AR1584" s="24" t="str">
        <f>INDEX('Step 2-12'!$X:$X,MATCH('Step 2-12'!$AH1584,'Step 2-12'!$R:$R,0))</f>
        <v>SMBs</v>
      </c>
      <c r="AS1584" s="23" t="str">
        <f>INDEX('Step 2-12'!$AA:$AA,MATCH('Step 2-12'!$AH1584,'Step 2-12'!$R:$R,0))</f>
        <v>Pro</v>
      </c>
      <c r="AT1584" s="23" t="str">
        <f>INDEX('Step 2-12'!$AB:$AB,MATCH('Step 2-12'!$AH1584,'Step 2-12'!$R:$R,0))</f>
        <v>Monthly</v>
      </c>
      <c r="AU1584" s="23" t="str">
        <f>INDEX($J$20:$J$1603,MATCH($AH1584,$B$20:$B$1603,0))</f>
        <v/>
      </c>
    </row>
    <row r="1585" spans="1:47" x14ac:dyDescent="0.25">
      <c r="A1585" t="s">
        <v>1781</v>
      </c>
      <c r="B1585" t="s">
        <v>1759</v>
      </c>
      <c r="C1585" t="s">
        <v>17</v>
      </c>
      <c r="D1585" t="s">
        <v>18</v>
      </c>
      <c r="E1585" s="1">
        <v>45491</v>
      </c>
      <c r="F1585" s="1">
        <v>45521</v>
      </c>
      <c r="G1585" t="s">
        <v>19</v>
      </c>
      <c r="H1585">
        <v>75</v>
      </c>
      <c r="I1585" s="23" t="str">
        <f>IF(AND(E1585&lt;=EOMONTH('Step 1'!$C$7,0),F1585&gt;='Step 1'!$C$7),"Yes","No")</f>
        <v>No</v>
      </c>
      <c r="J1585" s="23" t="str">
        <f>IF(I1585="Yes",IF(COUNTIFS($B$21:$B1585,B1585,$I$21:$I1585,"Yes")=1,"Yes",""),"")</f>
        <v/>
      </c>
      <c r="K1585" s="23" t="str">
        <f>IF(J1585="Yes",IF(COUNTIFS($B:$B,B1585,$F:$F,"&gt;="&amp;'Step 1'!$C$8)&gt;0,"Retained","Churned"),"")</f>
        <v/>
      </c>
      <c r="L1585" s="24">
        <f>_xlfn.MINIFS($E:$E,$B:$B,B1585)</f>
        <v>44809</v>
      </c>
      <c r="M1585" s="24" t="str">
        <f>INDEX($C:$C,MATCH($L1585,$E:$E,0))</f>
        <v>Pro</v>
      </c>
      <c r="N1585" s="24" t="str">
        <f>INDEX($D:$D,MATCH($L1585,$E:$E,0))</f>
        <v>Monthly</v>
      </c>
      <c r="O1585" s="23" t="str">
        <f>INDEX('Step 2-12'!$W:$W,MATCH('Step 2-12'!$B1585,'Step 2-12'!$R:$R,0))</f>
        <v>Tech</v>
      </c>
      <c r="P1585" s="23" t="str">
        <f>INDEX('Step 2-12'!$Z:$Z,MATCH('Step 2-12'!$B1585,'Step 2-12'!$R:$R,0))</f>
        <v>Affiliate</v>
      </c>
      <c r="AG1585" t="s">
        <v>3377</v>
      </c>
      <c r="AH1585" t="s">
        <v>896</v>
      </c>
      <c r="AI1585" t="s">
        <v>903</v>
      </c>
      <c r="AJ1585" s="1">
        <v>45525</v>
      </c>
      <c r="AK1585" t="s">
        <v>50</v>
      </c>
      <c r="AL1585" t="s">
        <v>18</v>
      </c>
      <c r="AM1585">
        <v>135</v>
      </c>
      <c r="AN1585">
        <v>110.7</v>
      </c>
      <c r="AO1585" s="24" t="str">
        <f>INDEX('Step 2-12'!$Z:$Z,MATCH('Step 2-12'!$AH1585,'Step 2-12'!$R:$R,0))</f>
        <v>Social Media</v>
      </c>
      <c r="AP1585" s="24" t="str">
        <f>INDEX('Step 2-12'!$V:$V,MATCH('Step 2-12'!$AH1585,'Step 2-12'!$R:$R,0))</f>
        <v>North America</v>
      </c>
      <c r="AQ1585" s="24" t="str">
        <f>INDEX('Step 2-12'!$W:$W,MATCH('Step 2-12'!$AH1585,'Step 2-12'!$R:$R,0))</f>
        <v>Retail</v>
      </c>
      <c r="AR1585" s="24" t="str">
        <f>INDEX('Step 2-12'!$X:$X,MATCH('Step 2-12'!$AH1585,'Step 2-12'!$R:$R,0))</f>
        <v>SMBs</v>
      </c>
      <c r="AS1585" s="23" t="str">
        <f>INDEX('Step 2-12'!$AA:$AA,MATCH('Step 2-12'!$AH1585,'Step 2-12'!$R:$R,0))</f>
        <v>Pro</v>
      </c>
      <c r="AT1585" s="23" t="str">
        <f>INDEX('Step 2-12'!$AB:$AB,MATCH('Step 2-12'!$AH1585,'Step 2-12'!$R:$R,0))</f>
        <v>Monthly</v>
      </c>
      <c r="AU1585" s="23" t="str">
        <f>INDEX($J$20:$J$1603,MATCH($AH1585,$B$20:$B$1603,0))</f>
        <v/>
      </c>
    </row>
    <row r="1586" spans="1:47" x14ac:dyDescent="0.25">
      <c r="A1586" t="s">
        <v>1782</v>
      </c>
      <c r="B1586" t="s">
        <v>1759</v>
      </c>
      <c r="C1586" t="s">
        <v>17</v>
      </c>
      <c r="D1586" t="s">
        <v>18</v>
      </c>
      <c r="E1586" s="1">
        <v>45522</v>
      </c>
      <c r="F1586" s="1">
        <v>45552</v>
      </c>
      <c r="G1586" t="s">
        <v>19</v>
      </c>
      <c r="H1586">
        <v>75</v>
      </c>
      <c r="I1586" s="23" t="str">
        <f>IF(AND(E1586&lt;=EOMONTH('Step 1'!$C$7,0),F1586&gt;='Step 1'!$C$7),"Yes","No")</f>
        <v>No</v>
      </c>
      <c r="J1586" s="23" t="str">
        <f>IF(I1586="Yes",IF(COUNTIFS($B$21:$B1586,B1586,$I$21:$I1586,"Yes")=1,"Yes",""),"")</f>
        <v/>
      </c>
      <c r="K1586" s="23" t="str">
        <f>IF(J1586="Yes",IF(COUNTIFS($B:$B,B1586,$F:$F,"&gt;="&amp;'Step 1'!$C$8)&gt;0,"Retained","Churned"),"")</f>
        <v/>
      </c>
      <c r="L1586" s="24">
        <f>_xlfn.MINIFS($E:$E,$B:$B,B1586)</f>
        <v>44809</v>
      </c>
      <c r="M1586" s="24" t="str">
        <f>INDEX($C:$C,MATCH($L1586,$E:$E,0))</f>
        <v>Pro</v>
      </c>
      <c r="N1586" s="24" t="str">
        <f>INDEX($D:$D,MATCH($L1586,$E:$E,0))</f>
        <v>Monthly</v>
      </c>
      <c r="O1586" s="23" t="str">
        <f>INDEX('Step 2-12'!$W:$W,MATCH('Step 2-12'!$B1586,'Step 2-12'!$R:$R,0))</f>
        <v>Tech</v>
      </c>
      <c r="P1586" s="23" t="str">
        <f>INDEX('Step 2-12'!$Z:$Z,MATCH('Step 2-12'!$B1586,'Step 2-12'!$R:$R,0))</f>
        <v>Affiliate</v>
      </c>
      <c r="AG1586" t="s">
        <v>3378</v>
      </c>
      <c r="AH1586" t="s">
        <v>896</v>
      </c>
      <c r="AI1586" t="s">
        <v>904</v>
      </c>
      <c r="AJ1586" s="1">
        <v>45556</v>
      </c>
      <c r="AK1586" t="s">
        <v>50</v>
      </c>
      <c r="AL1586" t="s">
        <v>18</v>
      </c>
      <c r="AM1586">
        <v>135</v>
      </c>
      <c r="AN1586">
        <v>110.7</v>
      </c>
      <c r="AO1586" s="24" t="str">
        <f>INDEX('Step 2-12'!$Z:$Z,MATCH('Step 2-12'!$AH1586,'Step 2-12'!$R:$R,0))</f>
        <v>Social Media</v>
      </c>
      <c r="AP1586" s="24" t="str">
        <f>INDEX('Step 2-12'!$V:$V,MATCH('Step 2-12'!$AH1586,'Step 2-12'!$R:$R,0))</f>
        <v>North America</v>
      </c>
      <c r="AQ1586" s="24" t="str">
        <f>INDEX('Step 2-12'!$W:$W,MATCH('Step 2-12'!$AH1586,'Step 2-12'!$R:$R,0))</f>
        <v>Retail</v>
      </c>
      <c r="AR1586" s="24" t="str">
        <f>INDEX('Step 2-12'!$X:$X,MATCH('Step 2-12'!$AH1586,'Step 2-12'!$R:$R,0))</f>
        <v>SMBs</v>
      </c>
      <c r="AS1586" s="23" t="str">
        <f>INDEX('Step 2-12'!$AA:$AA,MATCH('Step 2-12'!$AH1586,'Step 2-12'!$R:$R,0))</f>
        <v>Pro</v>
      </c>
      <c r="AT1586" s="23" t="str">
        <f>INDEX('Step 2-12'!$AB:$AB,MATCH('Step 2-12'!$AH1586,'Step 2-12'!$R:$R,0))</f>
        <v>Monthly</v>
      </c>
      <c r="AU1586" s="23" t="str">
        <f>INDEX($J$20:$J$1603,MATCH($AH1586,$B$20:$B$1603,0))</f>
        <v/>
      </c>
    </row>
    <row r="1587" spans="1:47" x14ac:dyDescent="0.25">
      <c r="A1587" t="s">
        <v>1783</v>
      </c>
      <c r="B1587" t="s">
        <v>1759</v>
      </c>
      <c r="C1587" t="s">
        <v>17</v>
      </c>
      <c r="D1587" t="s">
        <v>18</v>
      </c>
      <c r="E1587" s="1">
        <v>45553</v>
      </c>
      <c r="F1587" s="1">
        <v>45583</v>
      </c>
      <c r="G1587" t="s">
        <v>19</v>
      </c>
      <c r="H1587">
        <v>75</v>
      </c>
      <c r="I1587" s="23" t="str">
        <f>IF(AND(E1587&lt;=EOMONTH('Step 1'!$C$7,0),F1587&gt;='Step 1'!$C$7),"Yes","No")</f>
        <v>No</v>
      </c>
      <c r="J1587" s="23" t="str">
        <f>IF(I1587="Yes",IF(COUNTIFS($B$21:$B1587,B1587,$I$21:$I1587,"Yes")=1,"Yes",""),"")</f>
        <v/>
      </c>
      <c r="K1587" s="23" t="str">
        <f>IF(J1587="Yes",IF(COUNTIFS($B:$B,B1587,$F:$F,"&gt;="&amp;'Step 1'!$C$8)&gt;0,"Retained","Churned"),"")</f>
        <v/>
      </c>
      <c r="L1587" s="24">
        <f>_xlfn.MINIFS($E:$E,$B:$B,B1587)</f>
        <v>44809</v>
      </c>
      <c r="M1587" s="24" t="str">
        <f>INDEX($C:$C,MATCH($L1587,$E:$E,0))</f>
        <v>Pro</v>
      </c>
      <c r="N1587" s="24" t="str">
        <f>INDEX($D:$D,MATCH($L1587,$E:$E,0))</f>
        <v>Monthly</v>
      </c>
      <c r="O1587" s="23" t="str">
        <f>INDEX('Step 2-12'!$W:$W,MATCH('Step 2-12'!$B1587,'Step 2-12'!$R:$R,0))</f>
        <v>Tech</v>
      </c>
      <c r="P1587" s="23" t="str">
        <f>INDEX('Step 2-12'!$Z:$Z,MATCH('Step 2-12'!$B1587,'Step 2-12'!$R:$R,0))</f>
        <v>Affiliate</v>
      </c>
      <c r="AG1587" t="s">
        <v>3379</v>
      </c>
      <c r="AH1587" t="s">
        <v>896</v>
      </c>
      <c r="AI1587" t="s">
        <v>904</v>
      </c>
      <c r="AJ1587" s="1">
        <v>45586</v>
      </c>
      <c r="AK1587" t="s">
        <v>50</v>
      </c>
      <c r="AL1587" t="s">
        <v>18</v>
      </c>
      <c r="AM1587">
        <v>135</v>
      </c>
      <c r="AN1587">
        <v>110.7</v>
      </c>
      <c r="AO1587" s="24" t="str">
        <f>INDEX('Step 2-12'!$Z:$Z,MATCH('Step 2-12'!$AH1587,'Step 2-12'!$R:$R,0))</f>
        <v>Social Media</v>
      </c>
      <c r="AP1587" s="24" t="str">
        <f>INDEX('Step 2-12'!$V:$V,MATCH('Step 2-12'!$AH1587,'Step 2-12'!$R:$R,0))</f>
        <v>North America</v>
      </c>
      <c r="AQ1587" s="24" t="str">
        <f>INDEX('Step 2-12'!$W:$W,MATCH('Step 2-12'!$AH1587,'Step 2-12'!$R:$R,0))</f>
        <v>Retail</v>
      </c>
      <c r="AR1587" s="24" t="str">
        <f>INDEX('Step 2-12'!$X:$X,MATCH('Step 2-12'!$AH1587,'Step 2-12'!$R:$R,0))</f>
        <v>SMBs</v>
      </c>
      <c r="AS1587" s="23" t="str">
        <f>INDEX('Step 2-12'!$AA:$AA,MATCH('Step 2-12'!$AH1587,'Step 2-12'!$R:$R,0))</f>
        <v>Pro</v>
      </c>
      <c r="AT1587" s="23" t="str">
        <f>INDEX('Step 2-12'!$AB:$AB,MATCH('Step 2-12'!$AH1587,'Step 2-12'!$R:$R,0))</f>
        <v>Monthly</v>
      </c>
      <c r="AU1587" s="23" t="str">
        <f>INDEX($J$20:$J$1603,MATCH($AH1587,$B$20:$B$1603,0))</f>
        <v/>
      </c>
    </row>
    <row r="1588" spans="1:47" x14ac:dyDescent="0.25">
      <c r="A1588" t="s">
        <v>1784</v>
      </c>
      <c r="B1588" t="s">
        <v>1759</v>
      </c>
      <c r="C1588" t="s">
        <v>17</v>
      </c>
      <c r="D1588" t="s">
        <v>18</v>
      </c>
      <c r="E1588" s="1">
        <v>45584</v>
      </c>
      <c r="F1588" s="1">
        <v>45614</v>
      </c>
      <c r="G1588" t="s">
        <v>19</v>
      </c>
      <c r="H1588">
        <v>75</v>
      </c>
      <c r="I1588" s="23" t="str">
        <f>IF(AND(E1588&lt;=EOMONTH('Step 1'!$C$7,0),F1588&gt;='Step 1'!$C$7),"Yes","No")</f>
        <v>No</v>
      </c>
      <c r="J1588" s="23" t="str">
        <f>IF(I1588="Yes",IF(COUNTIFS($B$21:$B1588,B1588,$I$21:$I1588,"Yes")=1,"Yes",""),"")</f>
        <v/>
      </c>
      <c r="K1588" s="23" t="str">
        <f>IF(J1588="Yes",IF(COUNTIFS($B:$B,B1588,$F:$F,"&gt;="&amp;'Step 1'!$C$8)&gt;0,"Retained","Churned"),"")</f>
        <v/>
      </c>
      <c r="L1588" s="24">
        <f>_xlfn.MINIFS($E:$E,$B:$B,B1588)</f>
        <v>44809</v>
      </c>
      <c r="M1588" s="24" t="str">
        <f>INDEX($C:$C,MATCH($L1588,$E:$E,0))</f>
        <v>Pro</v>
      </c>
      <c r="N1588" s="24" t="str">
        <f>INDEX($D:$D,MATCH($L1588,$E:$E,0))</f>
        <v>Monthly</v>
      </c>
      <c r="O1588" s="23" t="str">
        <f>INDEX('Step 2-12'!$W:$W,MATCH('Step 2-12'!$B1588,'Step 2-12'!$R:$R,0))</f>
        <v>Tech</v>
      </c>
      <c r="P1588" s="23" t="str">
        <f>INDEX('Step 2-12'!$Z:$Z,MATCH('Step 2-12'!$B1588,'Step 2-12'!$R:$R,0))</f>
        <v>Affiliate</v>
      </c>
      <c r="AG1588" t="s">
        <v>3380</v>
      </c>
      <c r="AH1588" t="s">
        <v>896</v>
      </c>
      <c r="AI1588" t="s">
        <v>905</v>
      </c>
      <c r="AJ1588" s="1">
        <v>45587</v>
      </c>
      <c r="AK1588" t="s">
        <v>86</v>
      </c>
      <c r="AL1588" t="s">
        <v>18</v>
      </c>
      <c r="AM1588">
        <v>315</v>
      </c>
      <c r="AN1588">
        <v>267.75</v>
      </c>
      <c r="AO1588" s="24" t="str">
        <f>INDEX('Step 2-12'!$Z:$Z,MATCH('Step 2-12'!$AH1588,'Step 2-12'!$R:$R,0))</f>
        <v>Social Media</v>
      </c>
      <c r="AP1588" s="24" t="str">
        <f>INDEX('Step 2-12'!$V:$V,MATCH('Step 2-12'!$AH1588,'Step 2-12'!$R:$R,0))</f>
        <v>North America</v>
      </c>
      <c r="AQ1588" s="24" t="str">
        <f>INDEX('Step 2-12'!$W:$W,MATCH('Step 2-12'!$AH1588,'Step 2-12'!$R:$R,0))</f>
        <v>Retail</v>
      </c>
      <c r="AR1588" s="24" t="str">
        <f>INDEX('Step 2-12'!$X:$X,MATCH('Step 2-12'!$AH1588,'Step 2-12'!$R:$R,0))</f>
        <v>SMBs</v>
      </c>
      <c r="AS1588" s="23" t="str">
        <f>INDEX('Step 2-12'!$AA:$AA,MATCH('Step 2-12'!$AH1588,'Step 2-12'!$R:$R,0))</f>
        <v>Pro</v>
      </c>
      <c r="AT1588" s="23" t="str">
        <f>INDEX('Step 2-12'!$AB:$AB,MATCH('Step 2-12'!$AH1588,'Step 2-12'!$R:$R,0))</f>
        <v>Monthly</v>
      </c>
      <c r="AU1588" s="23" t="str">
        <f>INDEX($J$20:$J$1603,MATCH($AH1588,$B$20:$B$1603,0))</f>
        <v/>
      </c>
    </row>
    <row r="1589" spans="1:47" x14ac:dyDescent="0.25">
      <c r="A1589" t="s">
        <v>1785</v>
      </c>
      <c r="B1589" t="s">
        <v>1759</v>
      </c>
      <c r="C1589" t="s">
        <v>17</v>
      </c>
      <c r="D1589" t="s">
        <v>18</v>
      </c>
      <c r="E1589" s="1">
        <v>45615</v>
      </c>
      <c r="F1589" s="1">
        <v>45645</v>
      </c>
      <c r="G1589" t="s">
        <v>19</v>
      </c>
      <c r="H1589">
        <v>75</v>
      </c>
      <c r="I1589" s="23" t="str">
        <f>IF(AND(E1589&lt;=EOMONTH('Step 1'!$C$7,0),F1589&gt;='Step 1'!$C$7),"Yes","No")</f>
        <v>No</v>
      </c>
      <c r="J1589" s="23" t="str">
        <f>IF(I1589="Yes",IF(COUNTIFS($B$21:$B1589,B1589,$I$21:$I1589,"Yes")=1,"Yes",""),"")</f>
        <v/>
      </c>
      <c r="K1589" s="23" t="str">
        <f>IF(J1589="Yes",IF(COUNTIFS($B:$B,B1589,$F:$F,"&gt;="&amp;'Step 1'!$C$8)&gt;0,"Retained","Churned"),"")</f>
        <v/>
      </c>
      <c r="L1589" s="24">
        <f>_xlfn.MINIFS($E:$E,$B:$B,B1589)</f>
        <v>44809</v>
      </c>
      <c r="M1589" s="24" t="str">
        <f>INDEX($C:$C,MATCH($L1589,$E:$E,0))</f>
        <v>Pro</v>
      </c>
      <c r="N1589" s="24" t="str">
        <f>INDEX($D:$D,MATCH($L1589,$E:$E,0))</f>
        <v>Monthly</v>
      </c>
      <c r="O1589" s="23" t="str">
        <f>INDEX('Step 2-12'!$W:$W,MATCH('Step 2-12'!$B1589,'Step 2-12'!$R:$R,0))</f>
        <v>Tech</v>
      </c>
      <c r="P1589" s="23" t="str">
        <f>INDEX('Step 2-12'!$Z:$Z,MATCH('Step 2-12'!$B1589,'Step 2-12'!$R:$R,0))</f>
        <v>Affiliate</v>
      </c>
      <c r="AG1589" t="s">
        <v>3381</v>
      </c>
      <c r="AH1589" t="s">
        <v>896</v>
      </c>
      <c r="AI1589" t="s">
        <v>906</v>
      </c>
      <c r="AJ1589" s="1">
        <v>45618</v>
      </c>
      <c r="AK1589" t="s">
        <v>86</v>
      </c>
      <c r="AL1589" t="s">
        <v>18</v>
      </c>
      <c r="AM1589">
        <v>315</v>
      </c>
      <c r="AN1589">
        <v>267.75</v>
      </c>
      <c r="AO1589" s="24" t="str">
        <f>INDEX('Step 2-12'!$Z:$Z,MATCH('Step 2-12'!$AH1589,'Step 2-12'!$R:$R,0))</f>
        <v>Social Media</v>
      </c>
      <c r="AP1589" s="24" t="str">
        <f>INDEX('Step 2-12'!$V:$V,MATCH('Step 2-12'!$AH1589,'Step 2-12'!$R:$R,0))</f>
        <v>North America</v>
      </c>
      <c r="AQ1589" s="24" t="str">
        <f>INDEX('Step 2-12'!$W:$W,MATCH('Step 2-12'!$AH1589,'Step 2-12'!$R:$R,0))</f>
        <v>Retail</v>
      </c>
      <c r="AR1589" s="24" t="str">
        <f>INDEX('Step 2-12'!$X:$X,MATCH('Step 2-12'!$AH1589,'Step 2-12'!$R:$R,0))</f>
        <v>SMBs</v>
      </c>
      <c r="AS1589" s="23" t="str">
        <f>INDEX('Step 2-12'!$AA:$AA,MATCH('Step 2-12'!$AH1589,'Step 2-12'!$R:$R,0))</f>
        <v>Pro</v>
      </c>
      <c r="AT1589" s="23" t="str">
        <f>INDEX('Step 2-12'!$AB:$AB,MATCH('Step 2-12'!$AH1589,'Step 2-12'!$R:$R,0))</f>
        <v>Monthly</v>
      </c>
      <c r="AU1589" s="23" t="str">
        <f>INDEX($J$20:$J$1603,MATCH($AH1589,$B$20:$B$1603,0))</f>
        <v/>
      </c>
    </row>
    <row r="1590" spans="1:47" x14ac:dyDescent="0.25">
      <c r="A1590" t="s">
        <v>1786</v>
      </c>
      <c r="B1590" t="s">
        <v>1759</v>
      </c>
      <c r="C1590" t="s">
        <v>17</v>
      </c>
      <c r="D1590" t="s">
        <v>18</v>
      </c>
      <c r="E1590" s="1">
        <v>45646</v>
      </c>
      <c r="F1590" s="1">
        <v>45658</v>
      </c>
      <c r="G1590" t="s">
        <v>19</v>
      </c>
      <c r="H1590">
        <v>75</v>
      </c>
      <c r="I1590" s="23" t="str">
        <f>IF(AND(E1590&lt;=EOMONTH('Step 1'!$C$7,0),F1590&gt;='Step 1'!$C$7),"Yes","No")</f>
        <v>No</v>
      </c>
      <c r="J1590" s="23" t="str">
        <f>IF(I1590="Yes",IF(COUNTIFS($B$21:$B1590,B1590,$I$21:$I1590,"Yes")=1,"Yes",""),"")</f>
        <v/>
      </c>
      <c r="K1590" s="23" t="str">
        <f>IF(J1590="Yes",IF(COUNTIFS($B:$B,B1590,$F:$F,"&gt;="&amp;'Step 1'!$C$8)&gt;0,"Retained","Churned"),"")</f>
        <v/>
      </c>
      <c r="L1590" s="24">
        <f>_xlfn.MINIFS($E:$E,$B:$B,B1590)</f>
        <v>44809</v>
      </c>
      <c r="M1590" s="24" t="str">
        <f>INDEX($C:$C,MATCH($L1590,$E:$E,0))</f>
        <v>Pro</v>
      </c>
      <c r="N1590" s="24" t="str">
        <f>INDEX($D:$D,MATCH($L1590,$E:$E,0))</f>
        <v>Monthly</v>
      </c>
      <c r="O1590" s="23" t="str">
        <f>INDEX('Step 2-12'!$W:$W,MATCH('Step 2-12'!$B1590,'Step 2-12'!$R:$R,0))</f>
        <v>Tech</v>
      </c>
      <c r="P1590" s="23" t="str">
        <f>INDEX('Step 2-12'!$Z:$Z,MATCH('Step 2-12'!$B1590,'Step 2-12'!$R:$R,0))</f>
        <v>Affiliate</v>
      </c>
      <c r="AG1590" t="s">
        <v>3382</v>
      </c>
      <c r="AH1590" t="s">
        <v>896</v>
      </c>
      <c r="AI1590" t="s">
        <v>906</v>
      </c>
      <c r="AJ1590" s="1">
        <v>45648</v>
      </c>
      <c r="AK1590" t="s">
        <v>86</v>
      </c>
      <c r="AL1590" t="s">
        <v>18</v>
      </c>
      <c r="AM1590">
        <v>315</v>
      </c>
      <c r="AN1590">
        <v>267.75</v>
      </c>
      <c r="AO1590" s="24" t="str">
        <f>INDEX('Step 2-12'!$Z:$Z,MATCH('Step 2-12'!$AH1590,'Step 2-12'!$R:$R,0))</f>
        <v>Social Media</v>
      </c>
      <c r="AP1590" s="24" t="str">
        <f>INDEX('Step 2-12'!$V:$V,MATCH('Step 2-12'!$AH1590,'Step 2-12'!$R:$R,0))</f>
        <v>North America</v>
      </c>
      <c r="AQ1590" s="24" t="str">
        <f>INDEX('Step 2-12'!$W:$W,MATCH('Step 2-12'!$AH1590,'Step 2-12'!$R:$R,0))</f>
        <v>Retail</v>
      </c>
      <c r="AR1590" s="24" t="str">
        <f>INDEX('Step 2-12'!$X:$X,MATCH('Step 2-12'!$AH1590,'Step 2-12'!$R:$R,0))</f>
        <v>SMBs</v>
      </c>
      <c r="AS1590" s="23" t="str">
        <f>INDEX('Step 2-12'!$AA:$AA,MATCH('Step 2-12'!$AH1590,'Step 2-12'!$R:$R,0))</f>
        <v>Pro</v>
      </c>
      <c r="AT1590" s="23" t="str">
        <f>INDEX('Step 2-12'!$AB:$AB,MATCH('Step 2-12'!$AH1590,'Step 2-12'!$R:$R,0))</f>
        <v>Monthly</v>
      </c>
      <c r="AU1590" s="23" t="str">
        <f>INDEX($J$20:$J$1603,MATCH($AH1590,$B$20:$B$1603,0))</f>
        <v/>
      </c>
    </row>
    <row r="1591" spans="1:47" x14ac:dyDescent="0.25">
      <c r="A1591" t="s">
        <v>1787</v>
      </c>
      <c r="B1591" t="s">
        <v>1788</v>
      </c>
      <c r="C1591" t="s">
        <v>17</v>
      </c>
      <c r="D1591" t="s">
        <v>18</v>
      </c>
      <c r="E1591" s="1">
        <v>45496</v>
      </c>
      <c r="F1591" s="1">
        <v>45526</v>
      </c>
      <c r="G1591" t="s">
        <v>19</v>
      </c>
      <c r="H1591">
        <v>75</v>
      </c>
      <c r="I1591" s="23" t="str">
        <f>IF(AND(E1591&lt;=EOMONTH('Step 1'!$C$7,0),F1591&gt;='Step 1'!$C$7),"Yes","No")</f>
        <v>No</v>
      </c>
      <c r="J1591" s="23" t="str">
        <f>IF(I1591="Yes",IF(COUNTIFS($B$21:$B1591,B1591,$I$21:$I1591,"Yes")=1,"Yes",""),"")</f>
        <v/>
      </c>
      <c r="K1591" s="23" t="str">
        <f>IF(J1591="Yes",IF(COUNTIFS($B:$B,B1591,$F:$F,"&gt;="&amp;'Step 1'!$C$8)&gt;0,"Retained","Churned"),"")</f>
        <v/>
      </c>
      <c r="L1591" s="24">
        <f>_xlfn.MINIFS($E:$E,$B:$B,B1591)</f>
        <v>45496</v>
      </c>
      <c r="M1591" s="24" t="str">
        <f>INDEX($C:$C,MATCH($L1591,$E:$E,0))</f>
        <v>Basic</v>
      </c>
      <c r="N1591" s="24" t="str">
        <f>INDEX($D:$D,MATCH($L1591,$E:$E,0))</f>
        <v>Monthly</v>
      </c>
      <c r="O1591" s="23" t="str">
        <f>INDEX('Step 2-12'!$W:$W,MATCH('Step 2-12'!$B1591,'Step 2-12'!$R:$R,0))</f>
        <v>Tech</v>
      </c>
      <c r="P1591" s="23" t="str">
        <f>INDEX('Step 2-12'!$Z:$Z,MATCH('Step 2-12'!$B1591,'Step 2-12'!$R:$R,0))</f>
        <v>Paid Search</v>
      </c>
      <c r="AG1591" t="s">
        <v>3383</v>
      </c>
      <c r="AH1591" t="s">
        <v>896</v>
      </c>
      <c r="AI1591" t="s">
        <v>907</v>
      </c>
      <c r="AJ1591" s="1">
        <v>45649</v>
      </c>
      <c r="AK1591" t="s">
        <v>86</v>
      </c>
      <c r="AL1591" t="s">
        <v>18</v>
      </c>
      <c r="AM1591">
        <v>315</v>
      </c>
      <c r="AN1591">
        <v>267.75</v>
      </c>
      <c r="AO1591" s="24" t="str">
        <f>INDEX('Step 2-12'!$Z:$Z,MATCH('Step 2-12'!$AH1591,'Step 2-12'!$R:$R,0))</f>
        <v>Social Media</v>
      </c>
      <c r="AP1591" s="24" t="str">
        <f>INDEX('Step 2-12'!$V:$V,MATCH('Step 2-12'!$AH1591,'Step 2-12'!$R:$R,0))</f>
        <v>North America</v>
      </c>
      <c r="AQ1591" s="24" t="str">
        <f>INDEX('Step 2-12'!$W:$W,MATCH('Step 2-12'!$AH1591,'Step 2-12'!$R:$R,0))</f>
        <v>Retail</v>
      </c>
      <c r="AR1591" s="24" t="str">
        <f>INDEX('Step 2-12'!$X:$X,MATCH('Step 2-12'!$AH1591,'Step 2-12'!$R:$R,0))</f>
        <v>SMBs</v>
      </c>
      <c r="AS1591" s="23" t="str">
        <f>INDEX('Step 2-12'!$AA:$AA,MATCH('Step 2-12'!$AH1591,'Step 2-12'!$R:$R,0))</f>
        <v>Pro</v>
      </c>
      <c r="AT1591" s="23" t="str">
        <f>INDEX('Step 2-12'!$AB:$AB,MATCH('Step 2-12'!$AH1591,'Step 2-12'!$R:$R,0))</f>
        <v>Monthly</v>
      </c>
      <c r="AU1591" s="23" t="str">
        <f>INDEX($J$20:$J$1603,MATCH($AH1591,$B$20:$B$1603,0))</f>
        <v/>
      </c>
    </row>
    <row r="1592" spans="1:47" x14ac:dyDescent="0.25">
      <c r="A1592" t="s">
        <v>1789</v>
      </c>
      <c r="B1592" t="s">
        <v>1788</v>
      </c>
      <c r="C1592" t="s">
        <v>17</v>
      </c>
      <c r="D1592" t="s">
        <v>18</v>
      </c>
      <c r="E1592" s="1">
        <v>45527</v>
      </c>
      <c r="F1592" s="1">
        <v>45557</v>
      </c>
      <c r="G1592" t="s">
        <v>73</v>
      </c>
      <c r="H1592">
        <v>75</v>
      </c>
      <c r="I1592" s="23" t="str">
        <f>IF(AND(E1592&lt;=EOMONTH('Step 1'!$C$7,0),F1592&gt;='Step 1'!$C$7),"Yes","No")</f>
        <v>No</v>
      </c>
      <c r="J1592" s="23" t="str">
        <f>IF(I1592="Yes",IF(COUNTIFS($B$21:$B1592,B1592,$I$21:$I1592,"Yes")=1,"Yes",""),"")</f>
        <v/>
      </c>
      <c r="K1592" s="23" t="str">
        <f>IF(J1592="Yes",IF(COUNTIFS($B:$B,B1592,$F:$F,"&gt;="&amp;'Step 1'!$C$8)&gt;0,"Retained","Churned"),"")</f>
        <v/>
      </c>
      <c r="L1592" s="24">
        <f>_xlfn.MINIFS($E:$E,$B:$B,B1592)</f>
        <v>45496</v>
      </c>
      <c r="M1592" s="24" t="str">
        <f>INDEX($C:$C,MATCH($L1592,$E:$E,0))</f>
        <v>Basic</v>
      </c>
      <c r="N1592" s="24" t="str">
        <f>INDEX($D:$D,MATCH($L1592,$E:$E,0))</f>
        <v>Monthly</v>
      </c>
      <c r="O1592" s="23" t="str">
        <f>INDEX('Step 2-12'!$W:$W,MATCH('Step 2-12'!$B1592,'Step 2-12'!$R:$R,0))</f>
        <v>Tech</v>
      </c>
      <c r="P1592" s="23" t="str">
        <f>INDEX('Step 2-12'!$Z:$Z,MATCH('Step 2-12'!$B1592,'Step 2-12'!$R:$R,0))</f>
        <v>Paid Search</v>
      </c>
      <c r="AG1592" t="s">
        <v>3384</v>
      </c>
      <c r="AH1592" t="s">
        <v>419</v>
      </c>
      <c r="AI1592" t="s">
        <v>418</v>
      </c>
      <c r="AJ1592" s="1">
        <v>45077</v>
      </c>
      <c r="AK1592" t="s">
        <v>17</v>
      </c>
      <c r="AL1592" t="s">
        <v>18</v>
      </c>
      <c r="AM1592">
        <v>75</v>
      </c>
      <c r="AN1592">
        <v>60</v>
      </c>
      <c r="AO1592" s="24" t="str">
        <f>INDEX('Step 2-12'!$Z:$Z,MATCH('Step 2-12'!$AH1592,'Step 2-12'!$R:$R,0))</f>
        <v>Affiliate</v>
      </c>
      <c r="AP1592" s="24" t="str">
        <f>INDEX('Step 2-12'!$V:$V,MATCH('Step 2-12'!$AH1592,'Step 2-12'!$R:$R,0))</f>
        <v>Europe</v>
      </c>
      <c r="AQ1592" s="24" t="str">
        <f>INDEX('Step 2-12'!$W:$W,MATCH('Step 2-12'!$AH1592,'Step 2-12'!$R:$R,0))</f>
        <v>Tech</v>
      </c>
      <c r="AR1592" s="24" t="str">
        <f>INDEX('Step 2-12'!$X:$X,MATCH('Step 2-12'!$AH1592,'Step 2-12'!$R:$R,0))</f>
        <v>SMBs</v>
      </c>
      <c r="AS1592" s="23" t="str">
        <f>INDEX('Step 2-12'!$AA:$AA,MATCH('Step 2-12'!$AH1592,'Step 2-12'!$R:$R,0))</f>
        <v>Pro</v>
      </c>
      <c r="AT1592" s="23" t="str">
        <f>INDEX('Step 2-12'!$AB:$AB,MATCH('Step 2-12'!$AH1592,'Step 2-12'!$R:$R,0))</f>
        <v>Monthly</v>
      </c>
      <c r="AU1592" s="23" t="str">
        <f>INDEX($J$20:$J$1603,MATCH($AH1592,$B$20:$B$1603,0))</f>
        <v/>
      </c>
    </row>
    <row r="1593" spans="1:47" x14ac:dyDescent="0.25">
      <c r="A1593" t="s">
        <v>1790</v>
      </c>
      <c r="B1593" t="s">
        <v>1788</v>
      </c>
      <c r="C1593" t="s">
        <v>50</v>
      </c>
      <c r="D1593" t="s">
        <v>18</v>
      </c>
      <c r="E1593" s="1">
        <v>45558</v>
      </c>
      <c r="F1593" s="1">
        <v>45588</v>
      </c>
      <c r="G1593" t="s">
        <v>19</v>
      </c>
      <c r="H1593">
        <v>135</v>
      </c>
      <c r="I1593" s="23" t="str">
        <f>IF(AND(E1593&lt;=EOMONTH('Step 1'!$C$7,0),F1593&gt;='Step 1'!$C$7),"Yes","No")</f>
        <v>No</v>
      </c>
      <c r="J1593" s="23" t="str">
        <f>IF(I1593="Yes",IF(COUNTIFS($B$21:$B1593,B1593,$I$21:$I1593,"Yes")=1,"Yes",""),"")</f>
        <v/>
      </c>
      <c r="K1593" s="23" t="str">
        <f>IF(J1593="Yes",IF(COUNTIFS($B:$B,B1593,$F:$F,"&gt;="&amp;'Step 1'!$C$8)&gt;0,"Retained","Churned"),"")</f>
        <v/>
      </c>
      <c r="L1593" s="24">
        <f>_xlfn.MINIFS($E:$E,$B:$B,B1593)</f>
        <v>45496</v>
      </c>
      <c r="M1593" s="24" t="str">
        <f>INDEX($C:$C,MATCH($L1593,$E:$E,0))</f>
        <v>Basic</v>
      </c>
      <c r="N1593" s="24" t="str">
        <f>INDEX($D:$D,MATCH($L1593,$E:$E,0))</f>
        <v>Monthly</v>
      </c>
      <c r="O1593" s="23" t="str">
        <f>INDEX('Step 2-12'!$W:$W,MATCH('Step 2-12'!$B1593,'Step 2-12'!$R:$R,0))</f>
        <v>Tech</v>
      </c>
      <c r="P1593" s="23" t="str">
        <f>INDEX('Step 2-12'!$Z:$Z,MATCH('Step 2-12'!$B1593,'Step 2-12'!$R:$R,0))</f>
        <v>Paid Search</v>
      </c>
      <c r="AG1593" t="s">
        <v>3385</v>
      </c>
      <c r="AH1593" t="s">
        <v>419</v>
      </c>
      <c r="AI1593" t="s">
        <v>418</v>
      </c>
      <c r="AJ1593" s="1">
        <v>45107</v>
      </c>
      <c r="AK1593" t="s">
        <v>17</v>
      </c>
      <c r="AL1593" t="s">
        <v>18</v>
      </c>
      <c r="AM1593">
        <v>75</v>
      </c>
      <c r="AN1593">
        <v>60</v>
      </c>
      <c r="AO1593" s="24" t="str">
        <f>INDEX('Step 2-12'!$Z:$Z,MATCH('Step 2-12'!$AH1593,'Step 2-12'!$R:$R,0))</f>
        <v>Affiliate</v>
      </c>
      <c r="AP1593" s="24" t="str">
        <f>INDEX('Step 2-12'!$V:$V,MATCH('Step 2-12'!$AH1593,'Step 2-12'!$R:$R,0))</f>
        <v>Europe</v>
      </c>
      <c r="AQ1593" s="24" t="str">
        <f>INDEX('Step 2-12'!$W:$W,MATCH('Step 2-12'!$AH1593,'Step 2-12'!$R:$R,0))</f>
        <v>Tech</v>
      </c>
      <c r="AR1593" s="24" t="str">
        <f>INDEX('Step 2-12'!$X:$X,MATCH('Step 2-12'!$AH1593,'Step 2-12'!$R:$R,0))</f>
        <v>SMBs</v>
      </c>
      <c r="AS1593" s="23" t="str">
        <f>INDEX('Step 2-12'!$AA:$AA,MATCH('Step 2-12'!$AH1593,'Step 2-12'!$R:$R,0))</f>
        <v>Pro</v>
      </c>
      <c r="AT1593" s="23" t="str">
        <f>INDEX('Step 2-12'!$AB:$AB,MATCH('Step 2-12'!$AH1593,'Step 2-12'!$R:$R,0))</f>
        <v>Monthly</v>
      </c>
      <c r="AU1593" s="23" t="str">
        <f>INDEX($J$20:$J$1603,MATCH($AH1593,$B$20:$B$1603,0))</f>
        <v/>
      </c>
    </row>
    <row r="1594" spans="1:47" x14ac:dyDescent="0.25">
      <c r="A1594" t="s">
        <v>1791</v>
      </c>
      <c r="B1594" t="s">
        <v>1788</v>
      </c>
      <c r="C1594" t="s">
        <v>50</v>
      </c>
      <c r="D1594" t="s">
        <v>18</v>
      </c>
      <c r="E1594" s="1">
        <v>45589</v>
      </c>
      <c r="F1594" s="1">
        <v>45619</v>
      </c>
      <c r="G1594" t="s">
        <v>19</v>
      </c>
      <c r="H1594">
        <v>135</v>
      </c>
      <c r="I1594" s="23" t="str">
        <f>IF(AND(E1594&lt;=EOMONTH('Step 1'!$C$7,0),F1594&gt;='Step 1'!$C$7),"Yes","No")</f>
        <v>No</v>
      </c>
      <c r="J1594" s="23" t="str">
        <f>IF(I1594="Yes",IF(COUNTIFS($B$21:$B1594,B1594,$I$21:$I1594,"Yes")=1,"Yes",""),"")</f>
        <v/>
      </c>
      <c r="K1594" s="23" t="str">
        <f>IF(J1594="Yes",IF(COUNTIFS($B:$B,B1594,$F:$F,"&gt;="&amp;'Step 1'!$C$8)&gt;0,"Retained","Churned"),"")</f>
        <v/>
      </c>
      <c r="L1594" s="24">
        <f>_xlfn.MINIFS($E:$E,$B:$B,B1594)</f>
        <v>45496</v>
      </c>
      <c r="M1594" s="24" t="str">
        <f>INDEX($C:$C,MATCH($L1594,$E:$E,0))</f>
        <v>Basic</v>
      </c>
      <c r="N1594" s="24" t="str">
        <f>INDEX($D:$D,MATCH($L1594,$E:$E,0))</f>
        <v>Monthly</v>
      </c>
      <c r="O1594" s="23" t="str">
        <f>INDEX('Step 2-12'!$W:$W,MATCH('Step 2-12'!$B1594,'Step 2-12'!$R:$R,0))</f>
        <v>Tech</v>
      </c>
      <c r="P1594" s="23" t="str">
        <f>INDEX('Step 2-12'!$Z:$Z,MATCH('Step 2-12'!$B1594,'Step 2-12'!$R:$R,0))</f>
        <v>Paid Search</v>
      </c>
      <c r="AG1594" t="s">
        <v>3386</v>
      </c>
      <c r="AH1594" t="s">
        <v>419</v>
      </c>
      <c r="AI1594" t="s">
        <v>420</v>
      </c>
      <c r="AJ1594" s="1">
        <v>45108</v>
      </c>
      <c r="AK1594" t="s">
        <v>17</v>
      </c>
      <c r="AL1594" t="s">
        <v>18</v>
      </c>
      <c r="AM1594">
        <v>75</v>
      </c>
      <c r="AN1594">
        <v>60</v>
      </c>
      <c r="AO1594" s="24" t="str">
        <f>INDEX('Step 2-12'!$Z:$Z,MATCH('Step 2-12'!$AH1594,'Step 2-12'!$R:$R,0))</f>
        <v>Affiliate</v>
      </c>
      <c r="AP1594" s="24" t="str">
        <f>INDEX('Step 2-12'!$V:$V,MATCH('Step 2-12'!$AH1594,'Step 2-12'!$R:$R,0))</f>
        <v>Europe</v>
      </c>
      <c r="AQ1594" s="24" t="str">
        <f>INDEX('Step 2-12'!$W:$W,MATCH('Step 2-12'!$AH1594,'Step 2-12'!$R:$R,0))</f>
        <v>Tech</v>
      </c>
      <c r="AR1594" s="24" t="str">
        <f>INDEX('Step 2-12'!$X:$X,MATCH('Step 2-12'!$AH1594,'Step 2-12'!$R:$R,0))</f>
        <v>SMBs</v>
      </c>
      <c r="AS1594" s="23" t="str">
        <f>INDEX('Step 2-12'!$AA:$AA,MATCH('Step 2-12'!$AH1594,'Step 2-12'!$R:$R,0))</f>
        <v>Pro</v>
      </c>
      <c r="AT1594" s="23" t="str">
        <f>INDEX('Step 2-12'!$AB:$AB,MATCH('Step 2-12'!$AH1594,'Step 2-12'!$R:$R,0))</f>
        <v>Monthly</v>
      </c>
      <c r="AU1594" s="23" t="str">
        <f>INDEX($J$20:$J$1603,MATCH($AH1594,$B$20:$B$1603,0))</f>
        <v/>
      </c>
    </row>
    <row r="1595" spans="1:47" x14ac:dyDescent="0.25">
      <c r="A1595" t="s">
        <v>1792</v>
      </c>
      <c r="B1595" t="s">
        <v>1788</v>
      </c>
      <c r="C1595" t="s">
        <v>50</v>
      </c>
      <c r="D1595" t="s">
        <v>18</v>
      </c>
      <c r="E1595" s="1">
        <v>45620</v>
      </c>
      <c r="F1595" s="1">
        <v>45650</v>
      </c>
      <c r="G1595" t="s">
        <v>19</v>
      </c>
      <c r="H1595">
        <v>135</v>
      </c>
      <c r="I1595" s="23" t="str">
        <f>IF(AND(E1595&lt;=EOMONTH('Step 1'!$C$7,0),F1595&gt;='Step 1'!$C$7),"Yes","No")</f>
        <v>No</v>
      </c>
      <c r="J1595" s="23" t="str">
        <f>IF(I1595="Yes",IF(COUNTIFS($B$21:$B1595,B1595,$I$21:$I1595,"Yes")=1,"Yes",""),"")</f>
        <v/>
      </c>
      <c r="K1595" s="23" t="str">
        <f>IF(J1595="Yes",IF(COUNTIFS($B:$B,B1595,$F:$F,"&gt;="&amp;'Step 1'!$C$8)&gt;0,"Retained","Churned"),"")</f>
        <v/>
      </c>
      <c r="L1595" s="24">
        <f>_xlfn.MINIFS($E:$E,$B:$B,B1595)</f>
        <v>45496</v>
      </c>
      <c r="M1595" s="24" t="str">
        <f>INDEX($C:$C,MATCH($L1595,$E:$E,0))</f>
        <v>Basic</v>
      </c>
      <c r="N1595" s="24" t="str">
        <f>INDEX($D:$D,MATCH($L1595,$E:$E,0))</f>
        <v>Monthly</v>
      </c>
      <c r="O1595" s="23" t="str">
        <f>INDEX('Step 2-12'!$W:$W,MATCH('Step 2-12'!$B1595,'Step 2-12'!$R:$R,0))</f>
        <v>Tech</v>
      </c>
      <c r="P1595" s="23" t="str">
        <f>INDEX('Step 2-12'!$Z:$Z,MATCH('Step 2-12'!$B1595,'Step 2-12'!$R:$R,0))</f>
        <v>Paid Search</v>
      </c>
      <c r="AG1595" t="s">
        <v>3387</v>
      </c>
      <c r="AH1595" t="s">
        <v>419</v>
      </c>
      <c r="AI1595" t="s">
        <v>421</v>
      </c>
      <c r="AJ1595" s="1">
        <v>45139</v>
      </c>
      <c r="AK1595" t="s">
        <v>17</v>
      </c>
      <c r="AL1595" t="s">
        <v>18</v>
      </c>
      <c r="AM1595">
        <v>75</v>
      </c>
      <c r="AN1595">
        <v>60</v>
      </c>
      <c r="AO1595" s="24" t="str">
        <f>INDEX('Step 2-12'!$Z:$Z,MATCH('Step 2-12'!$AH1595,'Step 2-12'!$R:$R,0))</f>
        <v>Affiliate</v>
      </c>
      <c r="AP1595" s="24" t="str">
        <f>INDEX('Step 2-12'!$V:$V,MATCH('Step 2-12'!$AH1595,'Step 2-12'!$R:$R,0))</f>
        <v>Europe</v>
      </c>
      <c r="AQ1595" s="24" t="str">
        <f>INDEX('Step 2-12'!$W:$W,MATCH('Step 2-12'!$AH1595,'Step 2-12'!$R:$R,0))</f>
        <v>Tech</v>
      </c>
      <c r="AR1595" s="24" t="str">
        <f>INDEX('Step 2-12'!$X:$X,MATCH('Step 2-12'!$AH1595,'Step 2-12'!$R:$R,0))</f>
        <v>SMBs</v>
      </c>
      <c r="AS1595" s="23" t="str">
        <f>INDEX('Step 2-12'!$AA:$AA,MATCH('Step 2-12'!$AH1595,'Step 2-12'!$R:$R,0))</f>
        <v>Pro</v>
      </c>
      <c r="AT1595" s="23" t="str">
        <f>INDEX('Step 2-12'!$AB:$AB,MATCH('Step 2-12'!$AH1595,'Step 2-12'!$R:$R,0))</f>
        <v>Monthly</v>
      </c>
      <c r="AU1595" s="23" t="str">
        <f>INDEX($J$20:$J$1603,MATCH($AH1595,$B$20:$B$1603,0))</f>
        <v/>
      </c>
    </row>
    <row r="1596" spans="1:47" x14ac:dyDescent="0.25">
      <c r="A1596" t="s">
        <v>1793</v>
      </c>
      <c r="B1596" t="s">
        <v>1788</v>
      </c>
      <c r="C1596" t="s">
        <v>50</v>
      </c>
      <c r="D1596" t="s">
        <v>18</v>
      </c>
      <c r="E1596" s="1">
        <v>45651</v>
      </c>
      <c r="F1596" s="1">
        <v>45658</v>
      </c>
      <c r="G1596" t="s">
        <v>19</v>
      </c>
      <c r="H1596">
        <v>135</v>
      </c>
      <c r="I1596" s="23" t="str">
        <f>IF(AND(E1596&lt;=EOMONTH('Step 1'!$C$7,0),F1596&gt;='Step 1'!$C$7),"Yes","No")</f>
        <v>No</v>
      </c>
      <c r="J1596" s="23" t="str">
        <f>IF(I1596="Yes",IF(COUNTIFS($B$21:$B1596,B1596,$I$21:$I1596,"Yes")=1,"Yes",""),"")</f>
        <v/>
      </c>
      <c r="K1596" s="23" t="str">
        <f>IF(J1596="Yes",IF(COUNTIFS($B:$B,B1596,$F:$F,"&gt;="&amp;'Step 1'!$C$8)&gt;0,"Retained","Churned"),"")</f>
        <v/>
      </c>
      <c r="L1596" s="24">
        <f>_xlfn.MINIFS($E:$E,$B:$B,B1596)</f>
        <v>45496</v>
      </c>
      <c r="M1596" s="24" t="str">
        <f>INDEX($C:$C,MATCH($L1596,$E:$E,0))</f>
        <v>Basic</v>
      </c>
      <c r="N1596" s="24" t="str">
        <f>INDEX($D:$D,MATCH($L1596,$E:$E,0))</f>
        <v>Monthly</v>
      </c>
      <c r="O1596" s="23" t="str">
        <f>INDEX('Step 2-12'!$W:$W,MATCH('Step 2-12'!$B1596,'Step 2-12'!$R:$R,0))</f>
        <v>Tech</v>
      </c>
      <c r="P1596" s="23" t="str">
        <f>INDEX('Step 2-12'!$Z:$Z,MATCH('Step 2-12'!$B1596,'Step 2-12'!$R:$R,0))</f>
        <v>Paid Search</v>
      </c>
      <c r="AG1596" t="s">
        <v>3388</v>
      </c>
      <c r="AH1596" t="s">
        <v>419</v>
      </c>
      <c r="AI1596" t="s">
        <v>422</v>
      </c>
      <c r="AJ1596" s="1">
        <v>45170</v>
      </c>
      <c r="AK1596" t="s">
        <v>17</v>
      </c>
      <c r="AL1596" t="s">
        <v>18</v>
      </c>
      <c r="AM1596">
        <v>75</v>
      </c>
      <c r="AN1596">
        <v>60</v>
      </c>
      <c r="AO1596" s="24" t="str">
        <f>INDEX('Step 2-12'!$Z:$Z,MATCH('Step 2-12'!$AH1596,'Step 2-12'!$R:$R,0))</f>
        <v>Affiliate</v>
      </c>
      <c r="AP1596" s="24" t="str">
        <f>INDEX('Step 2-12'!$V:$V,MATCH('Step 2-12'!$AH1596,'Step 2-12'!$R:$R,0))</f>
        <v>Europe</v>
      </c>
      <c r="AQ1596" s="24" t="str">
        <f>INDEX('Step 2-12'!$W:$W,MATCH('Step 2-12'!$AH1596,'Step 2-12'!$R:$R,0))</f>
        <v>Tech</v>
      </c>
      <c r="AR1596" s="24" t="str">
        <f>INDEX('Step 2-12'!$X:$X,MATCH('Step 2-12'!$AH1596,'Step 2-12'!$R:$R,0))</f>
        <v>SMBs</v>
      </c>
      <c r="AS1596" s="23" t="str">
        <f>INDEX('Step 2-12'!$AA:$AA,MATCH('Step 2-12'!$AH1596,'Step 2-12'!$R:$R,0))</f>
        <v>Pro</v>
      </c>
      <c r="AT1596" s="23" t="str">
        <f>INDEX('Step 2-12'!$AB:$AB,MATCH('Step 2-12'!$AH1596,'Step 2-12'!$R:$R,0))</f>
        <v>Monthly</v>
      </c>
      <c r="AU1596" s="23" t="str">
        <f>INDEX($J$20:$J$1603,MATCH($AH1596,$B$20:$B$1603,0))</f>
        <v/>
      </c>
    </row>
    <row r="1597" spans="1:47" x14ac:dyDescent="0.25">
      <c r="A1597" t="s">
        <v>1794</v>
      </c>
      <c r="B1597" t="s">
        <v>1795</v>
      </c>
      <c r="C1597" t="s">
        <v>17</v>
      </c>
      <c r="D1597" t="s">
        <v>18</v>
      </c>
      <c r="E1597" s="1">
        <v>45636</v>
      </c>
      <c r="F1597" s="1">
        <v>45658</v>
      </c>
      <c r="G1597" t="s">
        <v>19</v>
      </c>
      <c r="H1597">
        <v>75</v>
      </c>
      <c r="I1597" s="23" t="str">
        <f>IF(AND(E1597&lt;=EOMONTH('Step 1'!$C$7,0),F1597&gt;='Step 1'!$C$7),"Yes","No")</f>
        <v>No</v>
      </c>
      <c r="J1597" s="23" t="str">
        <f>IF(I1597="Yes",IF(COUNTIFS($B$21:$B1597,B1597,$I$21:$I1597,"Yes")=1,"Yes",""),"")</f>
        <v/>
      </c>
      <c r="K1597" s="23" t="str">
        <f>IF(J1597="Yes",IF(COUNTIFS($B:$B,B1597,$F:$F,"&gt;="&amp;'Step 1'!$C$8)&gt;0,"Retained","Churned"),"")</f>
        <v/>
      </c>
      <c r="L1597" s="24">
        <f>_xlfn.MINIFS($E:$E,$B:$B,B1597)</f>
        <v>45636</v>
      </c>
      <c r="M1597" s="24" t="str">
        <f>INDEX($C:$C,MATCH($L1597,$E:$E,0))</f>
        <v>Pro</v>
      </c>
      <c r="N1597" s="24" t="str">
        <f>INDEX($D:$D,MATCH($L1597,$E:$E,0))</f>
        <v>Monthly</v>
      </c>
      <c r="O1597" s="23" t="str">
        <f>INDEX('Step 2-12'!$W:$W,MATCH('Step 2-12'!$B1597,'Step 2-12'!$R:$R,0))</f>
        <v>Retail</v>
      </c>
      <c r="P1597" s="23" t="str">
        <f>INDEX('Step 2-12'!$Z:$Z,MATCH('Step 2-12'!$B1597,'Step 2-12'!$R:$R,0))</f>
        <v>Paid Search</v>
      </c>
      <c r="AG1597" t="s">
        <v>3389</v>
      </c>
      <c r="AH1597" t="s">
        <v>419</v>
      </c>
      <c r="AI1597" t="s">
        <v>422</v>
      </c>
      <c r="AJ1597" s="1">
        <v>45200</v>
      </c>
      <c r="AK1597" t="s">
        <v>17</v>
      </c>
      <c r="AL1597" t="s">
        <v>18</v>
      </c>
      <c r="AM1597">
        <v>75</v>
      </c>
      <c r="AN1597">
        <v>60</v>
      </c>
      <c r="AO1597" s="24" t="str">
        <f>INDEX('Step 2-12'!$Z:$Z,MATCH('Step 2-12'!$AH1597,'Step 2-12'!$R:$R,0))</f>
        <v>Affiliate</v>
      </c>
      <c r="AP1597" s="24" t="str">
        <f>INDEX('Step 2-12'!$V:$V,MATCH('Step 2-12'!$AH1597,'Step 2-12'!$R:$R,0))</f>
        <v>Europe</v>
      </c>
      <c r="AQ1597" s="24" t="str">
        <f>INDEX('Step 2-12'!$W:$W,MATCH('Step 2-12'!$AH1597,'Step 2-12'!$R:$R,0))</f>
        <v>Tech</v>
      </c>
      <c r="AR1597" s="24" t="str">
        <f>INDEX('Step 2-12'!$X:$X,MATCH('Step 2-12'!$AH1597,'Step 2-12'!$R:$R,0))</f>
        <v>SMBs</v>
      </c>
      <c r="AS1597" s="23" t="str">
        <f>INDEX('Step 2-12'!$AA:$AA,MATCH('Step 2-12'!$AH1597,'Step 2-12'!$R:$R,0))</f>
        <v>Pro</v>
      </c>
      <c r="AT1597" s="23" t="str">
        <f>INDEX('Step 2-12'!$AB:$AB,MATCH('Step 2-12'!$AH1597,'Step 2-12'!$R:$R,0))</f>
        <v>Monthly</v>
      </c>
      <c r="AU1597" s="23" t="str">
        <f>INDEX($J$20:$J$1603,MATCH($AH1597,$B$20:$B$1603,0))</f>
        <v/>
      </c>
    </row>
    <row r="1598" spans="1:47" x14ac:dyDescent="0.25">
      <c r="A1598" t="s">
        <v>1796</v>
      </c>
      <c r="B1598" t="s">
        <v>1797</v>
      </c>
      <c r="C1598" t="s">
        <v>17</v>
      </c>
      <c r="D1598" t="s">
        <v>18</v>
      </c>
      <c r="E1598" s="1">
        <v>45624</v>
      </c>
      <c r="F1598" s="1">
        <v>45654</v>
      </c>
      <c r="G1598" t="s">
        <v>19</v>
      </c>
      <c r="H1598">
        <v>75</v>
      </c>
      <c r="I1598" s="23" t="str">
        <f>IF(AND(E1598&lt;=EOMONTH('Step 1'!$C$7,0),F1598&gt;='Step 1'!$C$7),"Yes","No")</f>
        <v>No</v>
      </c>
      <c r="J1598" s="23" t="str">
        <f>IF(I1598="Yes",IF(COUNTIFS($B$21:$B1598,B1598,$I$21:$I1598,"Yes")=1,"Yes",""),"")</f>
        <v/>
      </c>
      <c r="K1598" s="23" t="str">
        <f>IF(J1598="Yes",IF(COUNTIFS($B:$B,B1598,$F:$F,"&gt;="&amp;'Step 1'!$C$8)&gt;0,"Retained","Churned"),"")</f>
        <v/>
      </c>
      <c r="L1598" s="24">
        <f>_xlfn.MINIFS($E:$E,$B:$B,B1598)</f>
        <v>45624</v>
      </c>
      <c r="M1598" s="24" t="str">
        <f>INDEX($C:$C,MATCH($L1598,$E:$E,0))</f>
        <v>Pro</v>
      </c>
      <c r="N1598" s="24" t="str">
        <f>INDEX($D:$D,MATCH($L1598,$E:$E,0))</f>
        <v>Monthly</v>
      </c>
      <c r="O1598" s="23" t="str">
        <f>INDEX('Step 2-12'!$W:$W,MATCH('Step 2-12'!$B1598,'Step 2-12'!$R:$R,0))</f>
        <v>Tech</v>
      </c>
      <c r="P1598" s="23" t="str">
        <f>INDEX('Step 2-12'!$Z:$Z,MATCH('Step 2-12'!$B1598,'Step 2-12'!$R:$R,0))</f>
        <v>Content</v>
      </c>
      <c r="AG1598" t="s">
        <v>3390</v>
      </c>
      <c r="AH1598" t="s">
        <v>419</v>
      </c>
      <c r="AI1598" t="s">
        <v>423</v>
      </c>
      <c r="AJ1598" s="1">
        <v>45201</v>
      </c>
      <c r="AK1598" t="s">
        <v>17</v>
      </c>
      <c r="AL1598" t="s">
        <v>18</v>
      </c>
      <c r="AM1598">
        <v>75</v>
      </c>
      <c r="AN1598">
        <v>60</v>
      </c>
      <c r="AO1598" s="24" t="str">
        <f>INDEX('Step 2-12'!$Z:$Z,MATCH('Step 2-12'!$AH1598,'Step 2-12'!$R:$R,0))</f>
        <v>Affiliate</v>
      </c>
      <c r="AP1598" s="24" t="str">
        <f>INDEX('Step 2-12'!$V:$V,MATCH('Step 2-12'!$AH1598,'Step 2-12'!$R:$R,0))</f>
        <v>Europe</v>
      </c>
      <c r="AQ1598" s="24" t="str">
        <f>INDEX('Step 2-12'!$W:$W,MATCH('Step 2-12'!$AH1598,'Step 2-12'!$R:$R,0))</f>
        <v>Tech</v>
      </c>
      <c r="AR1598" s="24" t="str">
        <f>INDEX('Step 2-12'!$X:$X,MATCH('Step 2-12'!$AH1598,'Step 2-12'!$R:$R,0))</f>
        <v>SMBs</v>
      </c>
      <c r="AS1598" s="23" t="str">
        <f>INDEX('Step 2-12'!$AA:$AA,MATCH('Step 2-12'!$AH1598,'Step 2-12'!$R:$R,0))</f>
        <v>Pro</v>
      </c>
      <c r="AT1598" s="23" t="str">
        <f>INDEX('Step 2-12'!$AB:$AB,MATCH('Step 2-12'!$AH1598,'Step 2-12'!$R:$R,0))</f>
        <v>Monthly</v>
      </c>
      <c r="AU1598" s="23" t="str">
        <f>INDEX($J$20:$J$1603,MATCH($AH1598,$B$20:$B$1603,0))</f>
        <v/>
      </c>
    </row>
    <row r="1599" spans="1:47" x14ac:dyDescent="0.25">
      <c r="A1599" t="s">
        <v>1798</v>
      </c>
      <c r="B1599" t="s">
        <v>1797</v>
      </c>
      <c r="C1599" t="s">
        <v>17</v>
      </c>
      <c r="D1599" t="s">
        <v>18</v>
      </c>
      <c r="E1599" s="1">
        <v>45655</v>
      </c>
      <c r="F1599" s="1">
        <v>45658</v>
      </c>
      <c r="G1599" t="s">
        <v>19</v>
      </c>
      <c r="H1599">
        <v>75</v>
      </c>
      <c r="I1599" s="23" t="str">
        <f>IF(AND(E1599&lt;=EOMONTH('Step 1'!$C$7,0),F1599&gt;='Step 1'!$C$7),"Yes","No")</f>
        <v>No</v>
      </c>
      <c r="J1599" s="23" t="str">
        <f>IF(I1599="Yes",IF(COUNTIFS($B$21:$B1599,B1599,$I$21:$I1599,"Yes")=1,"Yes",""),"")</f>
        <v/>
      </c>
      <c r="K1599" s="23" t="str">
        <f>IF(J1599="Yes",IF(COUNTIFS($B:$B,B1599,$F:$F,"&gt;="&amp;'Step 1'!$C$8)&gt;0,"Retained","Churned"),"")</f>
        <v/>
      </c>
      <c r="L1599" s="24">
        <f>_xlfn.MINIFS($E:$E,$B:$B,B1599)</f>
        <v>45624</v>
      </c>
      <c r="M1599" s="24" t="str">
        <f>INDEX($C:$C,MATCH($L1599,$E:$E,0))</f>
        <v>Pro</v>
      </c>
      <c r="N1599" s="24" t="str">
        <f>INDEX($D:$D,MATCH($L1599,$E:$E,0))</f>
        <v>Monthly</v>
      </c>
      <c r="O1599" s="23" t="str">
        <f>INDEX('Step 2-12'!$W:$W,MATCH('Step 2-12'!$B1599,'Step 2-12'!$R:$R,0))</f>
        <v>Tech</v>
      </c>
      <c r="P1599" s="23" t="str">
        <f>INDEX('Step 2-12'!$Z:$Z,MATCH('Step 2-12'!$B1599,'Step 2-12'!$R:$R,0))</f>
        <v>Content</v>
      </c>
      <c r="AG1599" t="s">
        <v>3391</v>
      </c>
      <c r="AH1599" t="s">
        <v>419</v>
      </c>
      <c r="AI1599" t="s">
        <v>424</v>
      </c>
      <c r="AJ1599" s="1">
        <v>45232</v>
      </c>
      <c r="AK1599" t="s">
        <v>17</v>
      </c>
      <c r="AL1599" t="s">
        <v>18</v>
      </c>
      <c r="AM1599">
        <v>75</v>
      </c>
      <c r="AN1599">
        <v>60</v>
      </c>
      <c r="AO1599" s="24" t="str">
        <f>INDEX('Step 2-12'!$Z:$Z,MATCH('Step 2-12'!$AH1599,'Step 2-12'!$R:$R,0))</f>
        <v>Affiliate</v>
      </c>
      <c r="AP1599" s="24" t="str">
        <f>INDEX('Step 2-12'!$V:$V,MATCH('Step 2-12'!$AH1599,'Step 2-12'!$R:$R,0))</f>
        <v>Europe</v>
      </c>
      <c r="AQ1599" s="24" t="str">
        <f>INDEX('Step 2-12'!$W:$W,MATCH('Step 2-12'!$AH1599,'Step 2-12'!$R:$R,0))</f>
        <v>Tech</v>
      </c>
      <c r="AR1599" s="24" t="str">
        <f>INDEX('Step 2-12'!$X:$X,MATCH('Step 2-12'!$AH1599,'Step 2-12'!$R:$R,0))</f>
        <v>SMBs</v>
      </c>
      <c r="AS1599" s="23" t="str">
        <f>INDEX('Step 2-12'!$AA:$AA,MATCH('Step 2-12'!$AH1599,'Step 2-12'!$R:$R,0))</f>
        <v>Pro</v>
      </c>
      <c r="AT1599" s="23" t="str">
        <f>INDEX('Step 2-12'!$AB:$AB,MATCH('Step 2-12'!$AH1599,'Step 2-12'!$R:$R,0))</f>
        <v>Monthly</v>
      </c>
      <c r="AU1599" s="23" t="str">
        <f>INDEX($J$20:$J$1603,MATCH($AH1599,$B$20:$B$1603,0))</f>
        <v/>
      </c>
    </row>
    <row r="1600" spans="1:47" x14ac:dyDescent="0.25">
      <c r="A1600" t="s">
        <v>1799</v>
      </c>
      <c r="B1600" t="s">
        <v>1800</v>
      </c>
      <c r="C1600" t="s">
        <v>17</v>
      </c>
      <c r="D1600" t="s">
        <v>18</v>
      </c>
      <c r="E1600" s="1">
        <v>44774</v>
      </c>
      <c r="F1600" s="1">
        <v>44804</v>
      </c>
      <c r="G1600" t="s">
        <v>19</v>
      </c>
      <c r="H1600">
        <v>75</v>
      </c>
      <c r="I1600" s="23" t="str">
        <f>IF(AND(E1600&lt;=EOMONTH('Step 1'!$C$7,0),F1600&gt;='Step 1'!$C$7),"Yes","No")</f>
        <v>No</v>
      </c>
      <c r="J1600" s="23" t="str">
        <f>IF(I1600="Yes",IF(COUNTIFS($B$21:$B1600,B1600,$I$21:$I1600,"Yes")=1,"Yes",""),"")</f>
        <v/>
      </c>
      <c r="K1600" s="23" t="str">
        <f>IF(J1600="Yes",IF(COUNTIFS($B:$B,B1600,$F:$F,"&gt;="&amp;'Step 1'!$C$8)&gt;0,"Retained","Churned"),"")</f>
        <v/>
      </c>
      <c r="L1600" s="24">
        <f>_xlfn.MINIFS($E:$E,$B:$B,B1600)</f>
        <v>44774</v>
      </c>
      <c r="M1600" s="24" t="str">
        <f>INDEX($C:$C,MATCH($L1600,$E:$E,0))</f>
        <v>Basic</v>
      </c>
      <c r="N1600" s="24" t="str">
        <f>INDEX($D:$D,MATCH($L1600,$E:$E,0))</f>
        <v>Monthly</v>
      </c>
      <c r="O1600" s="23" t="str">
        <f>INDEX('Step 2-12'!$W:$W,MATCH('Step 2-12'!$B1600,'Step 2-12'!$R:$R,0))</f>
        <v>Tech</v>
      </c>
      <c r="P1600" s="23" t="str">
        <f>INDEX('Step 2-12'!$Z:$Z,MATCH('Step 2-12'!$B1600,'Step 2-12'!$R:$R,0))</f>
        <v>Affiliate</v>
      </c>
      <c r="AG1600" t="s">
        <v>3392</v>
      </c>
      <c r="AH1600" t="s">
        <v>419</v>
      </c>
      <c r="AI1600" t="s">
        <v>424</v>
      </c>
      <c r="AJ1600" s="1">
        <v>45262</v>
      </c>
      <c r="AK1600" t="s">
        <v>17</v>
      </c>
      <c r="AL1600" t="s">
        <v>18</v>
      </c>
      <c r="AM1600">
        <v>75</v>
      </c>
      <c r="AN1600">
        <v>60</v>
      </c>
      <c r="AO1600" s="24" t="str">
        <f>INDEX('Step 2-12'!$Z:$Z,MATCH('Step 2-12'!$AH1600,'Step 2-12'!$R:$R,0))</f>
        <v>Affiliate</v>
      </c>
      <c r="AP1600" s="24" t="str">
        <f>INDEX('Step 2-12'!$V:$V,MATCH('Step 2-12'!$AH1600,'Step 2-12'!$R:$R,0))</f>
        <v>Europe</v>
      </c>
      <c r="AQ1600" s="24" t="str">
        <f>INDEX('Step 2-12'!$W:$W,MATCH('Step 2-12'!$AH1600,'Step 2-12'!$R:$R,0))</f>
        <v>Tech</v>
      </c>
      <c r="AR1600" s="24" t="str">
        <f>INDEX('Step 2-12'!$X:$X,MATCH('Step 2-12'!$AH1600,'Step 2-12'!$R:$R,0))</f>
        <v>SMBs</v>
      </c>
      <c r="AS1600" s="23" t="str">
        <f>INDEX('Step 2-12'!$AA:$AA,MATCH('Step 2-12'!$AH1600,'Step 2-12'!$R:$R,0))</f>
        <v>Pro</v>
      </c>
      <c r="AT1600" s="23" t="str">
        <f>INDEX('Step 2-12'!$AB:$AB,MATCH('Step 2-12'!$AH1600,'Step 2-12'!$R:$R,0))</f>
        <v>Monthly</v>
      </c>
      <c r="AU1600" s="23" t="str">
        <f>INDEX($J$20:$J$1603,MATCH($AH1600,$B$20:$B$1603,0))</f>
        <v/>
      </c>
    </row>
    <row r="1601" spans="1:47" x14ac:dyDescent="0.25">
      <c r="A1601" t="s">
        <v>1801</v>
      </c>
      <c r="B1601" t="s">
        <v>1800</v>
      </c>
      <c r="C1601" t="s">
        <v>17</v>
      </c>
      <c r="D1601" t="s">
        <v>18</v>
      </c>
      <c r="E1601" s="1">
        <v>44805</v>
      </c>
      <c r="F1601" s="1">
        <v>44835</v>
      </c>
      <c r="G1601" t="s">
        <v>19</v>
      </c>
      <c r="H1601">
        <v>75</v>
      </c>
      <c r="I1601" s="23" t="str">
        <f>IF(AND(E1601&lt;=EOMONTH('Step 1'!$C$7,0),F1601&gt;='Step 1'!$C$7),"Yes","No")</f>
        <v>No</v>
      </c>
      <c r="J1601" s="23" t="str">
        <f>IF(I1601="Yes",IF(COUNTIFS($B$21:$B1601,B1601,$I$21:$I1601,"Yes")=1,"Yes",""),"")</f>
        <v/>
      </c>
      <c r="K1601" s="23" t="str">
        <f>IF(J1601="Yes",IF(COUNTIFS($B:$B,B1601,$F:$F,"&gt;="&amp;'Step 1'!$C$8)&gt;0,"Retained","Churned"),"")</f>
        <v/>
      </c>
      <c r="L1601" s="24">
        <f>_xlfn.MINIFS($E:$E,$B:$B,B1601)</f>
        <v>44774</v>
      </c>
      <c r="M1601" s="24" t="str">
        <f>INDEX($C:$C,MATCH($L1601,$E:$E,0))</f>
        <v>Basic</v>
      </c>
      <c r="N1601" s="24" t="str">
        <f>INDEX($D:$D,MATCH($L1601,$E:$E,0))</f>
        <v>Monthly</v>
      </c>
      <c r="O1601" s="23" t="str">
        <f>INDEX('Step 2-12'!$W:$W,MATCH('Step 2-12'!$B1601,'Step 2-12'!$R:$R,0))</f>
        <v>Tech</v>
      </c>
      <c r="P1601" s="23" t="str">
        <f>INDEX('Step 2-12'!$Z:$Z,MATCH('Step 2-12'!$B1601,'Step 2-12'!$R:$R,0))</f>
        <v>Affiliate</v>
      </c>
      <c r="AG1601" t="s">
        <v>3393</v>
      </c>
      <c r="AH1601" t="s">
        <v>419</v>
      </c>
      <c r="AI1601" t="s">
        <v>425</v>
      </c>
      <c r="AJ1601" s="1">
        <v>45263</v>
      </c>
      <c r="AK1601" t="s">
        <v>17</v>
      </c>
      <c r="AL1601" t="s">
        <v>18</v>
      </c>
      <c r="AM1601">
        <v>75</v>
      </c>
      <c r="AN1601">
        <v>60</v>
      </c>
      <c r="AO1601" s="24" t="str">
        <f>INDEX('Step 2-12'!$Z:$Z,MATCH('Step 2-12'!$AH1601,'Step 2-12'!$R:$R,0))</f>
        <v>Affiliate</v>
      </c>
      <c r="AP1601" s="24" t="str">
        <f>INDEX('Step 2-12'!$V:$V,MATCH('Step 2-12'!$AH1601,'Step 2-12'!$R:$R,0))</f>
        <v>Europe</v>
      </c>
      <c r="AQ1601" s="24" t="str">
        <f>INDEX('Step 2-12'!$W:$W,MATCH('Step 2-12'!$AH1601,'Step 2-12'!$R:$R,0))</f>
        <v>Tech</v>
      </c>
      <c r="AR1601" s="24" t="str">
        <f>INDEX('Step 2-12'!$X:$X,MATCH('Step 2-12'!$AH1601,'Step 2-12'!$R:$R,0))</f>
        <v>SMBs</v>
      </c>
      <c r="AS1601" s="23" t="str">
        <f>INDEX('Step 2-12'!$AA:$AA,MATCH('Step 2-12'!$AH1601,'Step 2-12'!$R:$R,0))</f>
        <v>Pro</v>
      </c>
      <c r="AT1601" s="23" t="str">
        <f>INDEX('Step 2-12'!$AB:$AB,MATCH('Step 2-12'!$AH1601,'Step 2-12'!$R:$R,0))</f>
        <v>Monthly</v>
      </c>
      <c r="AU1601" s="23" t="str">
        <f>INDEX($J$20:$J$1603,MATCH($AH1601,$B$20:$B$1603,0))</f>
        <v/>
      </c>
    </row>
    <row r="1602" spans="1:47" x14ac:dyDescent="0.25">
      <c r="A1602" t="s">
        <v>1802</v>
      </c>
      <c r="B1602" t="s">
        <v>1800</v>
      </c>
      <c r="C1602" t="s">
        <v>17</v>
      </c>
      <c r="D1602" t="s">
        <v>18</v>
      </c>
      <c r="E1602" s="1">
        <v>44836</v>
      </c>
      <c r="F1602" s="1">
        <v>44860</v>
      </c>
      <c r="G1602" t="s">
        <v>47</v>
      </c>
      <c r="H1602">
        <v>75</v>
      </c>
      <c r="I1602" s="23" t="str">
        <f>IF(AND(E1602&lt;=EOMONTH('Step 1'!$C$7,0),F1602&gt;='Step 1'!$C$7),"Yes","No")</f>
        <v>No</v>
      </c>
      <c r="J1602" s="23" t="str">
        <f>IF(I1602="Yes",IF(COUNTIFS($B$21:$B1602,B1602,$I$21:$I1602,"Yes")=1,"Yes",""),"")</f>
        <v/>
      </c>
      <c r="K1602" s="23" t="str">
        <f>IF(J1602="Yes",IF(COUNTIFS($B:$B,B1602,$F:$F,"&gt;="&amp;'Step 1'!$C$8)&gt;0,"Retained","Churned"),"")</f>
        <v/>
      </c>
      <c r="L1602" s="24">
        <f>_xlfn.MINIFS($E:$E,$B:$B,B1602)</f>
        <v>44774</v>
      </c>
      <c r="M1602" s="24" t="str">
        <f>INDEX($C:$C,MATCH($L1602,$E:$E,0))</f>
        <v>Basic</v>
      </c>
      <c r="N1602" s="24" t="str">
        <f>INDEX($D:$D,MATCH($L1602,$E:$E,0))</f>
        <v>Monthly</v>
      </c>
      <c r="O1602" s="23" t="str">
        <f>INDEX('Step 2-12'!$W:$W,MATCH('Step 2-12'!$B1602,'Step 2-12'!$R:$R,0))</f>
        <v>Tech</v>
      </c>
      <c r="P1602" s="23" t="str">
        <f>INDEX('Step 2-12'!$Z:$Z,MATCH('Step 2-12'!$B1602,'Step 2-12'!$R:$R,0))</f>
        <v>Affiliate</v>
      </c>
      <c r="AG1602" t="s">
        <v>3394</v>
      </c>
      <c r="AH1602" t="s">
        <v>419</v>
      </c>
      <c r="AI1602" t="s">
        <v>426</v>
      </c>
      <c r="AJ1602" s="1">
        <v>45294</v>
      </c>
      <c r="AK1602" t="s">
        <v>17</v>
      </c>
      <c r="AL1602" t="s">
        <v>18</v>
      </c>
      <c r="AM1602">
        <v>75</v>
      </c>
      <c r="AN1602">
        <v>60</v>
      </c>
      <c r="AO1602" s="24" t="str">
        <f>INDEX('Step 2-12'!$Z:$Z,MATCH('Step 2-12'!$AH1602,'Step 2-12'!$R:$R,0))</f>
        <v>Affiliate</v>
      </c>
      <c r="AP1602" s="24" t="str">
        <f>INDEX('Step 2-12'!$V:$V,MATCH('Step 2-12'!$AH1602,'Step 2-12'!$R:$R,0))</f>
        <v>Europe</v>
      </c>
      <c r="AQ1602" s="24" t="str">
        <f>INDEX('Step 2-12'!$W:$W,MATCH('Step 2-12'!$AH1602,'Step 2-12'!$R:$R,0))</f>
        <v>Tech</v>
      </c>
      <c r="AR1602" s="24" t="str">
        <f>INDEX('Step 2-12'!$X:$X,MATCH('Step 2-12'!$AH1602,'Step 2-12'!$R:$R,0))</f>
        <v>SMBs</v>
      </c>
      <c r="AS1602" s="23" t="str">
        <f>INDEX('Step 2-12'!$AA:$AA,MATCH('Step 2-12'!$AH1602,'Step 2-12'!$R:$R,0))</f>
        <v>Pro</v>
      </c>
      <c r="AT1602" s="23" t="str">
        <f>INDEX('Step 2-12'!$AB:$AB,MATCH('Step 2-12'!$AH1602,'Step 2-12'!$R:$R,0))</f>
        <v>Monthly</v>
      </c>
      <c r="AU1602" s="23" t="str">
        <f>INDEX($J$20:$J$1603,MATCH($AH1602,$B$20:$B$1603,0))</f>
        <v/>
      </c>
    </row>
    <row r="1603" spans="1:47" x14ac:dyDescent="0.25">
      <c r="A1603" t="s">
        <v>1803</v>
      </c>
      <c r="B1603" t="s">
        <v>1804</v>
      </c>
      <c r="C1603" t="s">
        <v>17</v>
      </c>
      <c r="D1603" t="s">
        <v>51</v>
      </c>
      <c r="E1603" s="1">
        <v>45401</v>
      </c>
      <c r="F1603" s="1">
        <v>45658</v>
      </c>
      <c r="G1603" t="s">
        <v>19</v>
      </c>
      <c r="H1603">
        <v>50</v>
      </c>
      <c r="I1603" s="23" t="str">
        <f>IF(AND(E1603&lt;=EOMONTH('Step 1'!$C$7,0),F1603&gt;='Step 1'!$C$7),"Yes","No")</f>
        <v>No</v>
      </c>
      <c r="J1603" s="23" t="str">
        <f>IF(I1603="Yes",IF(COUNTIFS($B$21:$B1603,B1603,$I$21:$I1603,"Yes")=1,"Yes",""),"")</f>
        <v/>
      </c>
      <c r="K1603" s="23" t="str">
        <f>IF(J1603="Yes",IF(COUNTIFS($B:$B,B1603,$F:$F,"&gt;="&amp;'Step 1'!$C$8)&gt;0,"Retained","Churned"),"")</f>
        <v/>
      </c>
      <c r="L1603" s="24">
        <f>_xlfn.MINIFS($E:$E,$B:$B,B1603)</f>
        <v>45401</v>
      </c>
      <c r="M1603" s="24" t="str">
        <f>INDEX($C:$C,MATCH($L1603,$E:$E,0))</f>
        <v>Pro</v>
      </c>
      <c r="N1603" s="24" t="str">
        <f>INDEX($D:$D,MATCH($L1603,$E:$E,0))</f>
        <v>Monthly</v>
      </c>
      <c r="O1603" s="23" t="str">
        <f>INDEX('Step 2-12'!$W:$W,MATCH('Step 2-12'!$B1603,'Step 2-12'!$R:$R,0))</f>
        <v>Other</v>
      </c>
      <c r="P1603" s="23" t="str">
        <f>INDEX('Step 2-12'!$Z:$Z,MATCH('Step 2-12'!$B1603,'Step 2-12'!$R:$R,0))</f>
        <v>Content</v>
      </c>
      <c r="AG1603" t="s">
        <v>3395</v>
      </c>
      <c r="AH1603" t="s">
        <v>419</v>
      </c>
      <c r="AI1603" t="s">
        <v>427</v>
      </c>
      <c r="AJ1603" s="1">
        <v>45325</v>
      </c>
      <c r="AK1603" t="s">
        <v>17</v>
      </c>
      <c r="AL1603" t="s">
        <v>18</v>
      </c>
      <c r="AM1603">
        <v>75</v>
      </c>
      <c r="AN1603">
        <v>60</v>
      </c>
      <c r="AO1603" s="24" t="str">
        <f>INDEX('Step 2-12'!$Z:$Z,MATCH('Step 2-12'!$AH1603,'Step 2-12'!$R:$R,0))</f>
        <v>Affiliate</v>
      </c>
      <c r="AP1603" s="24" t="str">
        <f>INDEX('Step 2-12'!$V:$V,MATCH('Step 2-12'!$AH1603,'Step 2-12'!$R:$R,0))</f>
        <v>Europe</v>
      </c>
      <c r="AQ1603" s="24" t="str">
        <f>INDEX('Step 2-12'!$W:$W,MATCH('Step 2-12'!$AH1603,'Step 2-12'!$R:$R,0))</f>
        <v>Tech</v>
      </c>
      <c r="AR1603" s="24" t="str">
        <f>INDEX('Step 2-12'!$X:$X,MATCH('Step 2-12'!$AH1603,'Step 2-12'!$R:$R,0))</f>
        <v>SMBs</v>
      </c>
      <c r="AS1603" s="23" t="str">
        <f>INDEX('Step 2-12'!$AA:$AA,MATCH('Step 2-12'!$AH1603,'Step 2-12'!$R:$R,0))</f>
        <v>Pro</v>
      </c>
      <c r="AT1603" s="23" t="str">
        <f>INDEX('Step 2-12'!$AB:$AB,MATCH('Step 2-12'!$AH1603,'Step 2-12'!$R:$R,0))</f>
        <v>Monthly</v>
      </c>
      <c r="AU1603" s="23" t="str">
        <f>INDEX($J$20:$J$1603,MATCH($AH1603,$B$20:$B$1603,0))</f>
        <v/>
      </c>
    </row>
    <row r="1604" spans="1:47" x14ac:dyDescent="0.25">
      <c r="E1604" s="1"/>
      <c r="F1604" s="1"/>
      <c r="L1604" s="1"/>
      <c r="M1604" s="1"/>
      <c r="N1604" s="1"/>
      <c r="P1604" s="1"/>
      <c r="AG1604" t="s">
        <v>3396</v>
      </c>
      <c r="AH1604" t="s">
        <v>419</v>
      </c>
      <c r="AI1604" t="s">
        <v>427</v>
      </c>
      <c r="AJ1604" s="1">
        <v>45354</v>
      </c>
      <c r="AK1604" t="s">
        <v>17</v>
      </c>
      <c r="AL1604" t="s">
        <v>18</v>
      </c>
      <c r="AM1604">
        <v>75</v>
      </c>
      <c r="AN1604">
        <v>60</v>
      </c>
      <c r="AO1604" s="24" t="str">
        <f>INDEX('Step 2-12'!$Z:$Z,MATCH('Step 2-12'!$AH1604,'Step 2-12'!$R:$R,0))</f>
        <v>Affiliate</v>
      </c>
      <c r="AP1604" s="24" t="str">
        <f>INDEX('Step 2-12'!$V:$V,MATCH('Step 2-12'!$AH1604,'Step 2-12'!$R:$R,0))</f>
        <v>Europe</v>
      </c>
      <c r="AQ1604" s="24" t="str">
        <f>INDEX('Step 2-12'!$W:$W,MATCH('Step 2-12'!$AH1604,'Step 2-12'!$R:$R,0))</f>
        <v>Tech</v>
      </c>
      <c r="AR1604" s="24" t="str">
        <f>INDEX('Step 2-12'!$X:$X,MATCH('Step 2-12'!$AH1604,'Step 2-12'!$R:$R,0))</f>
        <v>SMBs</v>
      </c>
      <c r="AS1604" s="23" t="str">
        <f>INDEX('Step 2-12'!$AA:$AA,MATCH('Step 2-12'!$AH1604,'Step 2-12'!$R:$R,0))</f>
        <v>Pro</v>
      </c>
      <c r="AT1604" s="23" t="str">
        <f>INDEX('Step 2-12'!$AB:$AB,MATCH('Step 2-12'!$AH1604,'Step 2-12'!$R:$R,0))</f>
        <v>Monthly</v>
      </c>
      <c r="AU1604" s="23" t="str">
        <f>INDEX($J$20:$J$1603,MATCH($AH1604,$B$20:$B$1603,0))</f>
        <v/>
      </c>
    </row>
    <row r="1605" spans="1:47" x14ac:dyDescent="0.25">
      <c r="E1605" s="1"/>
      <c r="F1605" s="1"/>
      <c r="L1605" s="1"/>
      <c r="M1605" s="1"/>
      <c r="N1605" s="1"/>
      <c r="P1605" s="1"/>
      <c r="AG1605" t="s">
        <v>3397</v>
      </c>
      <c r="AH1605" t="s">
        <v>419</v>
      </c>
      <c r="AI1605" t="s">
        <v>428</v>
      </c>
      <c r="AJ1605" s="1">
        <v>45356</v>
      </c>
      <c r="AK1605" t="s">
        <v>17</v>
      </c>
      <c r="AL1605" t="s">
        <v>18</v>
      </c>
      <c r="AM1605">
        <v>75</v>
      </c>
      <c r="AN1605">
        <v>60</v>
      </c>
      <c r="AO1605" s="24" t="str">
        <f>INDEX('Step 2-12'!$Z:$Z,MATCH('Step 2-12'!$AH1605,'Step 2-12'!$R:$R,0))</f>
        <v>Affiliate</v>
      </c>
      <c r="AP1605" s="24" t="str">
        <f>INDEX('Step 2-12'!$V:$V,MATCH('Step 2-12'!$AH1605,'Step 2-12'!$R:$R,0))</f>
        <v>Europe</v>
      </c>
      <c r="AQ1605" s="24" t="str">
        <f>INDEX('Step 2-12'!$W:$W,MATCH('Step 2-12'!$AH1605,'Step 2-12'!$R:$R,0))</f>
        <v>Tech</v>
      </c>
      <c r="AR1605" s="24" t="str">
        <f>INDEX('Step 2-12'!$X:$X,MATCH('Step 2-12'!$AH1605,'Step 2-12'!$R:$R,0))</f>
        <v>SMBs</v>
      </c>
      <c r="AS1605" s="23" t="str">
        <f>INDEX('Step 2-12'!$AA:$AA,MATCH('Step 2-12'!$AH1605,'Step 2-12'!$R:$R,0))</f>
        <v>Pro</v>
      </c>
      <c r="AT1605" s="23" t="str">
        <f>INDEX('Step 2-12'!$AB:$AB,MATCH('Step 2-12'!$AH1605,'Step 2-12'!$R:$R,0))</f>
        <v>Monthly</v>
      </c>
      <c r="AU1605" s="23" t="str">
        <f>INDEX($J$20:$J$1603,MATCH($AH1605,$B$20:$B$1603,0))</f>
        <v/>
      </c>
    </row>
    <row r="1606" spans="1:47" x14ac:dyDescent="0.25">
      <c r="E1606" s="1"/>
      <c r="F1606" s="1"/>
      <c r="L1606" s="1"/>
      <c r="M1606" s="1"/>
      <c r="N1606" s="1"/>
      <c r="P1606" s="1"/>
      <c r="AG1606" t="s">
        <v>3398</v>
      </c>
      <c r="AH1606" t="s">
        <v>419</v>
      </c>
      <c r="AI1606" t="s">
        <v>429</v>
      </c>
      <c r="AJ1606" s="1">
        <v>45387</v>
      </c>
      <c r="AK1606" t="s">
        <v>17</v>
      </c>
      <c r="AL1606" t="s">
        <v>18</v>
      </c>
      <c r="AM1606">
        <v>75</v>
      </c>
      <c r="AN1606">
        <v>60</v>
      </c>
      <c r="AO1606" s="24" t="str">
        <f>INDEX('Step 2-12'!$Z:$Z,MATCH('Step 2-12'!$AH1606,'Step 2-12'!$R:$R,0))</f>
        <v>Affiliate</v>
      </c>
      <c r="AP1606" s="24" t="str">
        <f>INDEX('Step 2-12'!$V:$V,MATCH('Step 2-12'!$AH1606,'Step 2-12'!$R:$R,0))</f>
        <v>Europe</v>
      </c>
      <c r="AQ1606" s="24" t="str">
        <f>INDEX('Step 2-12'!$W:$W,MATCH('Step 2-12'!$AH1606,'Step 2-12'!$R:$R,0))</f>
        <v>Tech</v>
      </c>
      <c r="AR1606" s="24" t="str">
        <f>INDEX('Step 2-12'!$X:$X,MATCH('Step 2-12'!$AH1606,'Step 2-12'!$R:$R,0))</f>
        <v>SMBs</v>
      </c>
      <c r="AS1606" s="23" t="str">
        <f>INDEX('Step 2-12'!$AA:$AA,MATCH('Step 2-12'!$AH1606,'Step 2-12'!$R:$R,0))</f>
        <v>Pro</v>
      </c>
      <c r="AT1606" s="23" t="str">
        <f>INDEX('Step 2-12'!$AB:$AB,MATCH('Step 2-12'!$AH1606,'Step 2-12'!$R:$R,0))</f>
        <v>Monthly</v>
      </c>
      <c r="AU1606" s="23" t="str">
        <f>INDEX($J$20:$J$1603,MATCH($AH1606,$B$20:$B$1603,0))</f>
        <v/>
      </c>
    </row>
    <row r="1607" spans="1:47" x14ac:dyDescent="0.25">
      <c r="E1607" s="1"/>
      <c r="F1607" s="1"/>
      <c r="L1607" s="1"/>
      <c r="M1607" s="1"/>
      <c r="N1607" s="1"/>
      <c r="P1607" s="1"/>
      <c r="AG1607" t="s">
        <v>3399</v>
      </c>
      <c r="AH1607" t="s">
        <v>419</v>
      </c>
      <c r="AI1607" t="s">
        <v>429</v>
      </c>
      <c r="AJ1607" s="1">
        <v>45417</v>
      </c>
      <c r="AK1607" t="s">
        <v>17</v>
      </c>
      <c r="AL1607" t="s">
        <v>18</v>
      </c>
      <c r="AM1607">
        <v>75</v>
      </c>
      <c r="AN1607">
        <v>60</v>
      </c>
      <c r="AO1607" s="24" t="str">
        <f>INDEX('Step 2-12'!$Z:$Z,MATCH('Step 2-12'!$AH1607,'Step 2-12'!$R:$R,0))</f>
        <v>Affiliate</v>
      </c>
      <c r="AP1607" s="24" t="str">
        <f>INDEX('Step 2-12'!$V:$V,MATCH('Step 2-12'!$AH1607,'Step 2-12'!$R:$R,0))</f>
        <v>Europe</v>
      </c>
      <c r="AQ1607" s="24" t="str">
        <f>INDEX('Step 2-12'!$W:$W,MATCH('Step 2-12'!$AH1607,'Step 2-12'!$R:$R,0))</f>
        <v>Tech</v>
      </c>
      <c r="AR1607" s="24" t="str">
        <f>INDEX('Step 2-12'!$X:$X,MATCH('Step 2-12'!$AH1607,'Step 2-12'!$R:$R,0))</f>
        <v>SMBs</v>
      </c>
      <c r="AS1607" s="23" t="str">
        <f>INDEX('Step 2-12'!$AA:$AA,MATCH('Step 2-12'!$AH1607,'Step 2-12'!$R:$R,0))</f>
        <v>Pro</v>
      </c>
      <c r="AT1607" s="23" t="str">
        <f>INDEX('Step 2-12'!$AB:$AB,MATCH('Step 2-12'!$AH1607,'Step 2-12'!$R:$R,0))</f>
        <v>Monthly</v>
      </c>
      <c r="AU1607" s="23" t="str">
        <f>INDEX($J$20:$J$1603,MATCH($AH1607,$B$20:$B$1603,0))</f>
        <v/>
      </c>
    </row>
    <row r="1608" spans="1:47" x14ac:dyDescent="0.25">
      <c r="E1608" s="1"/>
      <c r="F1608" s="1"/>
      <c r="L1608" s="1"/>
      <c r="M1608" s="1"/>
      <c r="N1608" s="1"/>
      <c r="P1608" s="1"/>
      <c r="AG1608" t="s">
        <v>3400</v>
      </c>
      <c r="AH1608" t="s">
        <v>419</v>
      </c>
      <c r="AI1608" t="s">
        <v>430</v>
      </c>
      <c r="AJ1608" s="1">
        <v>45418</v>
      </c>
      <c r="AK1608" t="s">
        <v>17</v>
      </c>
      <c r="AL1608" t="s">
        <v>18</v>
      </c>
      <c r="AM1608">
        <v>75</v>
      </c>
      <c r="AN1608">
        <v>60</v>
      </c>
      <c r="AO1608" s="24" t="str">
        <f>INDEX('Step 2-12'!$Z:$Z,MATCH('Step 2-12'!$AH1608,'Step 2-12'!$R:$R,0))</f>
        <v>Affiliate</v>
      </c>
      <c r="AP1608" s="24" t="str">
        <f>INDEX('Step 2-12'!$V:$V,MATCH('Step 2-12'!$AH1608,'Step 2-12'!$R:$R,0))</f>
        <v>Europe</v>
      </c>
      <c r="AQ1608" s="24" t="str">
        <f>INDEX('Step 2-12'!$W:$W,MATCH('Step 2-12'!$AH1608,'Step 2-12'!$R:$R,0))</f>
        <v>Tech</v>
      </c>
      <c r="AR1608" s="24" t="str">
        <f>INDEX('Step 2-12'!$X:$X,MATCH('Step 2-12'!$AH1608,'Step 2-12'!$R:$R,0))</f>
        <v>SMBs</v>
      </c>
      <c r="AS1608" s="23" t="str">
        <f>INDEX('Step 2-12'!$AA:$AA,MATCH('Step 2-12'!$AH1608,'Step 2-12'!$R:$R,0))</f>
        <v>Pro</v>
      </c>
      <c r="AT1608" s="23" t="str">
        <f>INDEX('Step 2-12'!$AB:$AB,MATCH('Step 2-12'!$AH1608,'Step 2-12'!$R:$R,0))</f>
        <v>Monthly</v>
      </c>
      <c r="AU1608" s="23" t="str">
        <f>INDEX($J$20:$J$1603,MATCH($AH1608,$B$20:$B$1603,0))</f>
        <v/>
      </c>
    </row>
    <row r="1609" spans="1:47" x14ac:dyDescent="0.25">
      <c r="E1609" s="1"/>
      <c r="F1609" s="1"/>
      <c r="L1609" s="1"/>
      <c r="M1609" s="1"/>
      <c r="N1609" s="1"/>
      <c r="P1609" s="1"/>
      <c r="AG1609" t="s">
        <v>3401</v>
      </c>
      <c r="AH1609" t="s">
        <v>419</v>
      </c>
      <c r="AI1609" t="s">
        <v>431</v>
      </c>
      <c r="AJ1609" s="1">
        <v>45449</v>
      </c>
      <c r="AK1609" t="s">
        <v>17</v>
      </c>
      <c r="AL1609" t="s">
        <v>18</v>
      </c>
      <c r="AM1609">
        <v>75</v>
      </c>
      <c r="AN1609">
        <v>60</v>
      </c>
      <c r="AO1609" s="24" t="str">
        <f>INDEX('Step 2-12'!$Z:$Z,MATCH('Step 2-12'!$AH1609,'Step 2-12'!$R:$R,0))</f>
        <v>Affiliate</v>
      </c>
      <c r="AP1609" s="24" t="str">
        <f>INDEX('Step 2-12'!$V:$V,MATCH('Step 2-12'!$AH1609,'Step 2-12'!$R:$R,0))</f>
        <v>Europe</v>
      </c>
      <c r="AQ1609" s="24" t="str">
        <f>INDEX('Step 2-12'!$W:$W,MATCH('Step 2-12'!$AH1609,'Step 2-12'!$R:$R,0))</f>
        <v>Tech</v>
      </c>
      <c r="AR1609" s="24" t="str">
        <f>INDEX('Step 2-12'!$X:$X,MATCH('Step 2-12'!$AH1609,'Step 2-12'!$R:$R,0))</f>
        <v>SMBs</v>
      </c>
      <c r="AS1609" s="23" t="str">
        <f>INDEX('Step 2-12'!$AA:$AA,MATCH('Step 2-12'!$AH1609,'Step 2-12'!$R:$R,0))</f>
        <v>Pro</v>
      </c>
      <c r="AT1609" s="23" t="str">
        <f>INDEX('Step 2-12'!$AB:$AB,MATCH('Step 2-12'!$AH1609,'Step 2-12'!$R:$R,0))</f>
        <v>Monthly</v>
      </c>
      <c r="AU1609" s="23" t="str">
        <f>INDEX($J$20:$J$1603,MATCH($AH1609,$B$20:$B$1603,0))</f>
        <v/>
      </c>
    </row>
    <row r="1610" spans="1:47" x14ac:dyDescent="0.25">
      <c r="E1610" s="1"/>
      <c r="F1610" s="1"/>
      <c r="L1610" s="1"/>
      <c r="M1610" s="1"/>
      <c r="N1610" s="1"/>
      <c r="P1610" s="1"/>
      <c r="AG1610" t="s">
        <v>3402</v>
      </c>
      <c r="AH1610" t="s">
        <v>419</v>
      </c>
      <c r="AI1610" t="s">
        <v>431</v>
      </c>
      <c r="AJ1610" s="1">
        <v>45479</v>
      </c>
      <c r="AK1610" t="s">
        <v>17</v>
      </c>
      <c r="AL1610" t="s">
        <v>18</v>
      </c>
      <c r="AM1610">
        <v>75</v>
      </c>
      <c r="AN1610">
        <v>60</v>
      </c>
      <c r="AO1610" s="24" t="str">
        <f>INDEX('Step 2-12'!$Z:$Z,MATCH('Step 2-12'!$AH1610,'Step 2-12'!$R:$R,0))</f>
        <v>Affiliate</v>
      </c>
      <c r="AP1610" s="24" t="str">
        <f>INDEX('Step 2-12'!$V:$V,MATCH('Step 2-12'!$AH1610,'Step 2-12'!$R:$R,0))</f>
        <v>Europe</v>
      </c>
      <c r="AQ1610" s="24" t="str">
        <f>INDEX('Step 2-12'!$W:$W,MATCH('Step 2-12'!$AH1610,'Step 2-12'!$R:$R,0))</f>
        <v>Tech</v>
      </c>
      <c r="AR1610" s="24" t="str">
        <f>INDEX('Step 2-12'!$X:$X,MATCH('Step 2-12'!$AH1610,'Step 2-12'!$R:$R,0))</f>
        <v>SMBs</v>
      </c>
      <c r="AS1610" s="23" t="str">
        <f>INDEX('Step 2-12'!$AA:$AA,MATCH('Step 2-12'!$AH1610,'Step 2-12'!$R:$R,0))</f>
        <v>Pro</v>
      </c>
      <c r="AT1610" s="23" t="str">
        <f>INDEX('Step 2-12'!$AB:$AB,MATCH('Step 2-12'!$AH1610,'Step 2-12'!$R:$R,0))</f>
        <v>Monthly</v>
      </c>
      <c r="AU1610" s="23" t="str">
        <f>INDEX($J$20:$J$1603,MATCH($AH1610,$B$20:$B$1603,0))</f>
        <v/>
      </c>
    </row>
    <row r="1611" spans="1:47" x14ac:dyDescent="0.25">
      <c r="E1611" s="1"/>
      <c r="F1611" s="1"/>
      <c r="L1611" s="1"/>
      <c r="M1611" s="1"/>
      <c r="N1611" s="1"/>
      <c r="P1611" s="1"/>
      <c r="AG1611" t="s">
        <v>3403</v>
      </c>
      <c r="AH1611" t="s">
        <v>419</v>
      </c>
      <c r="AI1611" t="s">
        <v>432</v>
      </c>
      <c r="AJ1611" s="1">
        <v>45480</v>
      </c>
      <c r="AK1611" t="s">
        <v>17</v>
      </c>
      <c r="AL1611" t="s">
        <v>18</v>
      </c>
      <c r="AM1611">
        <v>75</v>
      </c>
      <c r="AN1611">
        <v>60</v>
      </c>
      <c r="AO1611" s="24" t="str">
        <f>INDEX('Step 2-12'!$Z:$Z,MATCH('Step 2-12'!$AH1611,'Step 2-12'!$R:$R,0))</f>
        <v>Affiliate</v>
      </c>
      <c r="AP1611" s="24" t="str">
        <f>INDEX('Step 2-12'!$V:$V,MATCH('Step 2-12'!$AH1611,'Step 2-12'!$R:$R,0))</f>
        <v>Europe</v>
      </c>
      <c r="AQ1611" s="24" t="str">
        <f>INDEX('Step 2-12'!$W:$W,MATCH('Step 2-12'!$AH1611,'Step 2-12'!$R:$R,0))</f>
        <v>Tech</v>
      </c>
      <c r="AR1611" s="24" t="str">
        <f>INDEX('Step 2-12'!$X:$X,MATCH('Step 2-12'!$AH1611,'Step 2-12'!$R:$R,0))</f>
        <v>SMBs</v>
      </c>
      <c r="AS1611" s="23" t="str">
        <f>INDEX('Step 2-12'!$AA:$AA,MATCH('Step 2-12'!$AH1611,'Step 2-12'!$R:$R,0))</f>
        <v>Pro</v>
      </c>
      <c r="AT1611" s="23" t="str">
        <f>INDEX('Step 2-12'!$AB:$AB,MATCH('Step 2-12'!$AH1611,'Step 2-12'!$R:$R,0))</f>
        <v>Monthly</v>
      </c>
      <c r="AU1611" s="23" t="str">
        <f>INDEX($J$20:$J$1603,MATCH($AH1611,$B$20:$B$1603,0))</f>
        <v/>
      </c>
    </row>
    <row r="1612" spans="1:47" x14ac:dyDescent="0.25">
      <c r="E1612" s="1"/>
      <c r="F1612" s="1"/>
      <c r="L1612" s="1"/>
      <c r="M1612" s="1"/>
      <c r="N1612" s="1"/>
      <c r="P1612" s="1"/>
      <c r="AG1612" t="s">
        <v>3404</v>
      </c>
      <c r="AH1612" t="s">
        <v>419</v>
      </c>
      <c r="AI1612" t="s">
        <v>433</v>
      </c>
      <c r="AJ1612" s="1">
        <v>45511</v>
      </c>
      <c r="AK1612" t="s">
        <v>17</v>
      </c>
      <c r="AL1612" t="s">
        <v>18</v>
      </c>
      <c r="AM1612">
        <v>75</v>
      </c>
      <c r="AN1612">
        <v>60</v>
      </c>
      <c r="AO1612" s="24" t="str">
        <f>INDEX('Step 2-12'!$Z:$Z,MATCH('Step 2-12'!$AH1612,'Step 2-12'!$R:$R,0))</f>
        <v>Affiliate</v>
      </c>
      <c r="AP1612" s="24" t="str">
        <f>INDEX('Step 2-12'!$V:$V,MATCH('Step 2-12'!$AH1612,'Step 2-12'!$R:$R,0))</f>
        <v>Europe</v>
      </c>
      <c r="AQ1612" s="24" t="str">
        <f>INDEX('Step 2-12'!$W:$W,MATCH('Step 2-12'!$AH1612,'Step 2-12'!$R:$R,0))</f>
        <v>Tech</v>
      </c>
      <c r="AR1612" s="24" t="str">
        <f>INDEX('Step 2-12'!$X:$X,MATCH('Step 2-12'!$AH1612,'Step 2-12'!$R:$R,0))</f>
        <v>SMBs</v>
      </c>
      <c r="AS1612" s="23" t="str">
        <f>INDEX('Step 2-12'!$AA:$AA,MATCH('Step 2-12'!$AH1612,'Step 2-12'!$R:$R,0))</f>
        <v>Pro</v>
      </c>
      <c r="AT1612" s="23" t="str">
        <f>INDEX('Step 2-12'!$AB:$AB,MATCH('Step 2-12'!$AH1612,'Step 2-12'!$R:$R,0))</f>
        <v>Monthly</v>
      </c>
      <c r="AU1612" s="23" t="str">
        <f>INDEX($J$20:$J$1603,MATCH($AH1612,$B$20:$B$1603,0))</f>
        <v/>
      </c>
    </row>
    <row r="1613" spans="1:47" x14ac:dyDescent="0.25">
      <c r="E1613" s="1"/>
      <c r="F1613" s="1"/>
      <c r="L1613" s="1"/>
      <c r="M1613" s="1"/>
      <c r="N1613" s="1"/>
      <c r="P1613" s="1"/>
      <c r="AG1613" t="s">
        <v>3405</v>
      </c>
      <c r="AH1613" t="s">
        <v>419</v>
      </c>
      <c r="AI1613" t="s">
        <v>434</v>
      </c>
      <c r="AJ1613" s="1">
        <v>45542</v>
      </c>
      <c r="AK1613" t="s">
        <v>17</v>
      </c>
      <c r="AL1613" t="s">
        <v>18</v>
      </c>
      <c r="AM1613">
        <v>75</v>
      </c>
      <c r="AN1613">
        <v>60</v>
      </c>
      <c r="AO1613" s="24" t="str">
        <f>INDEX('Step 2-12'!$Z:$Z,MATCH('Step 2-12'!$AH1613,'Step 2-12'!$R:$R,0))</f>
        <v>Affiliate</v>
      </c>
      <c r="AP1613" s="24" t="str">
        <f>INDEX('Step 2-12'!$V:$V,MATCH('Step 2-12'!$AH1613,'Step 2-12'!$R:$R,0))</f>
        <v>Europe</v>
      </c>
      <c r="AQ1613" s="24" t="str">
        <f>INDEX('Step 2-12'!$W:$W,MATCH('Step 2-12'!$AH1613,'Step 2-12'!$R:$R,0))</f>
        <v>Tech</v>
      </c>
      <c r="AR1613" s="24" t="str">
        <f>INDEX('Step 2-12'!$X:$X,MATCH('Step 2-12'!$AH1613,'Step 2-12'!$R:$R,0))</f>
        <v>SMBs</v>
      </c>
      <c r="AS1613" s="23" t="str">
        <f>INDEX('Step 2-12'!$AA:$AA,MATCH('Step 2-12'!$AH1613,'Step 2-12'!$R:$R,0))</f>
        <v>Pro</v>
      </c>
      <c r="AT1613" s="23" t="str">
        <f>INDEX('Step 2-12'!$AB:$AB,MATCH('Step 2-12'!$AH1613,'Step 2-12'!$R:$R,0))</f>
        <v>Monthly</v>
      </c>
      <c r="AU1613" s="23" t="str">
        <f>INDEX($J$20:$J$1603,MATCH($AH1613,$B$20:$B$1603,0))</f>
        <v/>
      </c>
    </row>
    <row r="1614" spans="1:47" x14ac:dyDescent="0.25">
      <c r="E1614" s="1"/>
      <c r="F1614" s="1"/>
      <c r="L1614" s="1"/>
      <c r="M1614" s="1"/>
      <c r="N1614" s="1"/>
      <c r="P1614" s="1"/>
      <c r="AG1614" t="s">
        <v>3406</v>
      </c>
      <c r="AH1614" t="s">
        <v>419</v>
      </c>
      <c r="AI1614" t="s">
        <v>434</v>
      </c>
      <c r="AJ1614" s="1">
        <v>45572</v>
      </c>
      <c r="AK1614" t="s">
        <v>17</v>
      </c>
      <c r="AL1614" t="s">
        <v>18</v>
      </c>
      <c r="AM1614">
        <v>75</v>
      </c>
      <c r="AN1614">
        <v>60</v>
      </c>
      <c r="AO1614" s="24" t="str">
        <f>INDEX('Step 2-12'!$Z:$Z,MATCH('Step 2-12'!$AH1614,'Step 2-12'!$R:$R,0))</f>
        <v>Affiliate</v>
      </c>
      <c r="AP1614" s="24" t="str">
        <f>INDEX('Step 2-12'!$V:$V,MATCH('Step 2-12'!$AH1614,'Step 2-12'!$R:$R,0))</f>
        <v>Europe</v>
      </c>
      <c r="AQ1614" s="24" t="str">
        <f>INDEX('Step 2-12'!$W:$W,MATCH('Step 2-12'!$AH1614,'Step 2-12'!$R:$R,0))</f>
        <v>Tech</v>
      </c>
      <c r="AR1614" s="24" t="str">
        <f>INDEX('Step 2-12'!$X:$X,MATCH('Step 2-12'!$AH1614,'Step 2-12'!$R:$R,0))</f>
        <v>SMBs</v>
      </c>
      <c r="AS1614" s="23" t="str">
        <f>INDEX('Step 2-12'!$AA:$AA,MATCH('Step 2-12'!$AH1614,'Step 2-12'!$R:$R,0))</f>
        <v>Pro</v>
      </c>
      <c r="AT1614" s="23" t="str">
        <f>INDEX('Step 2-12'!$AB:$AB,MATCH('Step 2-12'!$AH1614,'Step 2-12'!$R:$R,0))</f>
        <v>Monthly</v>
      </c>
      <c r="AU1614" s="23" t="str">
        <f>INDEX($J$20:$J$1603,MATCH($AH1614,$B$20:$B$1603,0))</f>
        <v/>
      </c>
    </row>
    <row r="1615" spans="1:47" x14ac:dyDescent="0.25">
      <c r="E1615" s="1"/>
      <c r="F1615" s="1"/>
      <c r="L1615" s="1"/>
      <c r="M1615" s="1"/>
      <c r="N1615" s="1"/>
      <c r="P1615" s="1"/>
      <c r="AG1615" t="s">
        <v>3407</v>
      </c>
      <c r="AH1615" t="s">
        <v>419</v>
      </c>
      <c r="AI1615" t="s">
        <v>435</v>
      </c>
      <c r="AJ1615" s="1">
        <v>45573</v>
      </c>
      <c r="AK1615" t="s">
        <v>17</v>
      </c>
      <c r="AL1615" t="s">
        <v>18</v>
      </c>
      <c r="AM1615">
        <v>75</v>
      </c>
      <c r="AN1615">
        <v>60</v>
      </c>
      <c r="AO1615" s="24" t="str">
        <f>INDEX('Step 2-12'!$Z:$Z,MATCH('Step 2-12'!$AH1615,'Step 2-12'!$R:$R,0))</f>
        <v>Affiliate</v>
      </c>
      <c r="AP1615" s="24" t="str">
        <f>INDEX('Step 2-12'!$V:$V,MATCH('Step 2-12'!$AH1615,'Step 2-12'!$R:$R,0))</f>
        <v>Europe</v>
      </c>
      <c r="AQ1615" s="24" t="str">
        <f>INDEX('Step 2-12'!$W:$W,MATCH('Step 2-12'!$AH1615,'Step 2-12'!$R:$R,0))</f>
        <v>Tech</v>
      </c>
      <c r="AR1615" s="24" t="str">
        <f>INDEX('Step 2-12'!$X:$X,MATCH('Step 2-12'!$AH1615,'Step 2-12'!$R:$R,0))</f>
        <v>SMBs</v>
      </c>
      <c r="AS1615" s="23" t="str">
        <f>INDEX('Step 2-12'!$AA:$AA,MATCH('Step 2-12'!$AH1615,'Step 2-12'!$R:$R,0))</f>
        <v>Pro</v>
      </c>
      <c r="AT1615" s="23" t="str">
        <f>INDEX('Step 2-12'!$AB:$AB,MATCH('Step 2-12'!$AH1615,'Step 2-12'!$R:$R,0))</f>
        <v>Monthly</v>
      </c>
      <c r="AU1615" s="23" t="str">
        <f>INDEX($J$20:$J$1603,MATCH($AH1615,$B$20:$B$1603,0))</f>
        <v/>
      </c>
    </row>
    <row r="1616" spans="1:47" x14ac:dyDescent="0.25">
      <c r="E1616" s="1"/>
      <c r="F1616" s="1"/>
      <c r="L1616" s="1"/>
      <c r="M1616" s="1"/>
      <c r="N1616" s="1"/>
      <c r="P1616" s="1"/>
      <c r="AG1616" t="s">
        <v>3408</v>
      </c>
      <c r="AH1616" t="s">
        <v>419</v>
      </c>
      <c r="AI1616" t="s">
        <v>436</v>
      </c>
      <c r="AJ1616" s="1">
        <v>45604</v>
      </c>
      <c r="AK1616" t="s">
        <v>17</v>
      </c>
      <c r="AL1616" t="s">
        <v>18</v>
      </c>
      <c r="AM1616">
        <v>75</v>
      </c>
      <c r="AN1616">
        <v>60</v>
      </c>
      <c r="AO1616" s="24" t="str">
        <f>INDEX('Step 2-12'!$Z:$Z,MATCH('Step 2-12'!$AH1616,'Step 2-12'!$R:$R,0))</f>
        <v>Affiliate</v>
      </c>
      <c r="AP1616" s="24" t="str">
        <f>INDEX('Step 2-12'!$V:$V,MATCH('Step 2-12'!$AH1616,'Step 2-12'!$R:$R,0))</f>
        <v>Europe</v>
      </c>
      <c r="AQ1616" s="24" t="str">
        <f>INDEX('Step 2-12'!$W:$W,MATCH('Step 2-12'!$AH1616,'Step 2-12'!$R:$R,0))</f>
        <v>Tech</v>
      </c>
      <c r="AR1616" s="24" t="str">
        <f>INDEX('Step 2-12'!$X:$X,MATCH('Step 2-12'!$AH1616,'Step 2-12'!$R:$R,0))</f>
        <v>SMBs</v>
      </c>
      <c r="AS1616" s="23" t="str">
        <f>INDEX('Step 2-12'!$AA:$AA,MATCH('Step 2-12'!$AH1616,'Step 2-12'!$R:$R,0))</f>
        <v>Pro</v>
      </c>
      <c r="AT1616" s="23" t="str">
        <f>INDEX('Step 2-12'!$AB:$AB,MATCH('Step 2-12'!$AH1616,'Step 2-12'!$R:$R,0))</f>
        <v>Monthly</v>
      </c>
      <c r="AU1616" s="23" t="str">
        <f>INDEX($J$20:$J$1603,MATCH($AH1616,$B$20:$B$1603,0))</f>
        <v/>
      </c>
    </row>
    <row r="1617" spans="5:47" x14ac:dyDescent="0.25">
      <c r="E1617" s="1"/>
      <c r="F1617" s="1"/>
      <c r="L1617" s="1"/>
      <c r="M1617" s="1"/>
      <c r="N1617" s="1"/>
      <c r="P1617" s="1"/>
      <c r="AG1617" t="s">
        <v>3409</v>
      </c>
      <c r="AH1617" t="s">
        <v>419</v>
      </c>
      <c r="AI1617" t="s">
        <v>436</v>
      </c>
      <c r="AJ1617" s="1">
        <v>45634</v>
      </c>
      <c r="AK1617" t="s">
        <v>17</v>
      </c>
      <c r="AL1617" t="s">
        <v>18</v>
      </c>
      <c r="AM1617">
        <v>75</v>
      </c>
      <c r="AN1617">
        <v>60</v>
      </c>
      <c r="AO1617" s="24" t="str">
        <f>INDEX('Step 2-12'!$Z:$Z,MATCH('Step 2-12'!$AH1617,'Step 2-12'!$R:$R,0))</f>
        <v>Affiliate</v>
      </c>
      <c r="AP1617" s="24" t="str">
        <f>INDEX('Step 2-12'!$V:$V,MATCH('Step 2-12'!$AH1617,'Step 2-12'!$R:$R,0))</f>
        <v>Europe</v>
      </c>
      <c r="AQ1617" s="24" t="str">
        <f>INDEX('Step 2-12'!$W:$W,MATCH('Step 2-12'!$AH1617,'Step 2-12'!$R:$R,0))</f>
        <v>Tech</v>
      </c>
      <c r="AR1617" s="24" t="str">
        <f>INDEX('Step 2-12'!$X:$X,MATCH('Step 2-12'!$AH1617,'Step 2-12'!$R:$R,0))</f>
        <v>SMBs</v>
      </c>
      <c r="AS1617" s="23" t="str">
        <f>INDEX('Step 2-12'!$AA:$AA,MATCH('Step 2-12'!$AH1617,'Step 2-12'!$R:$R,0))</f>
        <v>Pro</v>
      </c>
      <c r="AT1617" s="23" t="str">
        <f>INDEX('Step 2-12'!$AB:$AB,MATCH('Step 2-12'!$AH1617,'Step 2-12'!$R:$R,0))</f>
        <v>Monthly</v>
      </c>
      <c r="AU1617" s="23" t="str">
        <f>INDEX($J$20:$J$1603,MATCH($AH1617,$B$20:$B$1603,0))</f>
        <v/>
      </c>
    </row>
    <row r="1618" spans="5:47" x14ac:dyDescent="0.25">
      <c r="E1618" s="1"/>
      <c r="F1618" s="1"/>
      <c r="L1618" s="1"/>
      <c r="M1618" s="1"/>
      <c r="N1618" s="1"/>
      <c r="P1618" s="1"/>
      <c r="AG1618" t="s">
        <v>3410</v>
      </c>
      <c r="AH1618" t="s">
        <v>419</v>
      </c>
      <c r="AI1618" t="s">
        <v>437</v>
      </c>
      <c r="AJ1618" s="1">
        <v>45635</v>
      </c>
      <c r="AK1618" t="s">
        <v>17</v>
      </c>
      <c r="AL1618" t="s">
        <v>18</v>
      </c>
      <c r="AM1618">
        <v>75</v>
      </c>
      <c r="AN1618">
        <v>60</v>
      </c>
      <c r="AO1618" s="24" t="str">
        <f>INDEX('Step 2-12'!$Z:$Z,MATCH('Step 2-12'!$AH1618,'Step 2-12'!$R:$R,0))</f>
        <v>Affiliate</v>
      </c>
      <c r="AP1618" s="24" t="str">
        <f>INDEX('Step 2-12'!$V:$V,MATCH('Step 2-12'!$AH1618,'Step 2-12'!$R:$R,0))</f>
        <v>Europe</v>
      </c>
      <c r="AQ1618" s="24" t="str">
        <f>INDEX('Step 2-12'!$W:$W,MATCH('Step 2-12'!$AH1618,'Step 2-12'!$R:$R,0))</f>
        <v>Tech</v>
      </c>
      <c r="AR1618" s="24" t="str">
        <f>INDEX('Step 2-12'!$X:$X,MATCH('Step 2-12'!$AH1618,'Step 2-12'!$R:$R,0))</f>
        <v>SMBs</v>
      </c>
      <c r="AS1618" s="23" t="str">
        <f>INDEX('Step 2-12'!$AA:$AA,MATCH('Step 2-12'!$AH1618,'Step 2-12'!$R:$R,0))</f>
        <v>Pro</v>
      </c>
      <c r="AT1618" s="23" t="str">
        <f>INDEX('Step 2-12'!$AB:$AB,MATCH('Step 2-12'!$AH1618,'Step 2-12'!$R:$R,0))</f>
        <v>Monthly</v>
      </c>
      <c r="AU1618" s="23" t="str">
        <f>INDEX($J$20:$J$1603,MATCH($AH1618,$B$20:$B$1603,0))</f>
        <v/>
      </c>
    </row>
    <row r="1619" spans="5:47" x14ac:dyDescent="0.25">
      <c r="E1619" s="1"/>
      <c r="F1619" s="1"/>
      <c r="L1619" s="1"/>
      <c r="M1619" s="1"/>
      <c r="N1619" s="1"/>
      <c r="P1619" s="1"/>
      <c r="AG1619" t="s">
        <v>3411</v>
      </c>
      <c r="AH1619" t="s">
        <v>1199</v>
      </c>
      <c r="AI1619" t="s">
        <v>1198</v>
      </c>
      <c r="AJ1619" s="1">
        <v>44744</v>
      </c>
      <c r="AK1619" t="s">
        <v>17</v>
      </c>
      <c r="AL1619" t="s">
        <v>18</v>
      </c>
      <c r="AM1619">
        <v>75</v>
      </c>
      <c r="AN1619">
        <v>60</v>
      </c>
      <c r="AO1619" s="24" t="str">
        <f>INDEX('Step 2-12'!$Z:$Z,MATCH('Step 2-12'!$AH1619,'Step 2-12'!$R:$R,0))</f>
        <v>Paid Search</v>
      </c>
      <c r="AP1619" s="24" t="str">
        <f>INDEX('Step 2-12'!$V:$V,MATCH('Step 2-12'!$AH1619,'Step 2-12'!$R:$R,0))</f>
        <v>North America</v>
      </c>
      <c r="AQ1619" s="24" t="str">
        <f>INDEX('Step 2-12'!$W:$W,MATCH('Step 2-12'!$AH1619,'Step 2-12'!$R:$R,0))</f>
        <v>Tech</v>
      </c>
      <c r="AR1619" s="24" t="str">
        <f>INDEX('Step 2-12'!$X:$X,MATCH('Step 2-12'!$AH1619,'Step 2-12'!$R:$R,0))</f>
        <v>SMBs</v>
      </c>
      <c r="AS1619" s="23" t="str">
        <f>INDEX('Step 2-12'!$AA:$AA,MATCH('Step 2-12'!$AH1619,'Step 2-12'!$R:$R,0))</f>
        <v>Basic</v>
      </c>
      <c r="AT1619" s="23" t="str">
        <f>INDEX('Step 2-12'!$AB:$AB,MATCH('Step 2-12'!$AH1619,'Step 2-12'!$R:$R,0))</f>
        <v>Monthly</v>
      </c>
      <c r="AU1619" s="23" t="str">
        <f>INDEX($J$20:$J$1603,MATCH($AH1619,$B$20:$B$1603,0))</f>
        <v/>
      </c>
    </row>
    <row r="1620" spans="5:47" x14ac:dyDescent="0.25">
      <c r="E1620" s="1"/>
      <c r="F1620" s="1"/>
      <c r="L1620" s="1"/>
      <c r="M1620" s="1"/>
      <c r="N1620" s="1"/>
      <c r="P1620" s="1"/>
      <c r="AG1620" t="s">
        <v>3412</v>
      </c>
      <c r="AH1620" t="s">
        <v>1199</v>
      </c>
      <c r="AI1620" t="s">
        <v>1200</v>
      </c>
      <c r="AJ1620" s="1">
        <v>44775</v>
      </c>
      <c r="AK1620" t="s">
        <v>17</v>
      </c>
      <c r="AL1620" t="s">
        <v>18</v>
      </c>
      <c r="AM1620">
        <v>75</v>
      </c>
      <c r="AN1620">
        <v>60</v>
      </c>
      <c r="AO1620" s="24" t="str">
        <f>INDEX('Step 2-12'!$Z:$Z,MATCH('Step 2-12'!$AH1620,'Step 2-12'!$R:$R,0))</f>
        <v>Paid Search</v>
      </c>
      <c r="AP1620" s="24" t="str">
        <f>INDEX('Step 2-12'!$V:$V,MATCH('Step 2-12'!$AH1620,'Step 2-12'!$R:$R,0))</f>
        <v>North America</v>
      </c>
      <c r="AQ1620" s="24" t="str">
        <f>INDEX('Step 2-12'!$W:$W,MATCH('Step 2-12'!$AH1620,'Step 2-12'!$R:$R,0))</f>
        <v>Tech</v>
      </c>
      <c r="AR1620" s="24" t="str">
        <f>INDEX('Step 2-12'!$X:$X,MATCH('Step 2-12'!$AH1620,'Step 2-12'!$R:$R,0))</f>
        <v>SMBs</v>
      </c>
      <c r="AS1620" s="23" t="str">
        <f>INDEX('Step 2-12'!$AA:$AA,MATCH('Step 2-12'!$AH1620,'Step 2-12'!$R:$R,0))</f>
        <v>Basic</v>
      </c>
      <c r="AT1620" s="23" t="str">
        <f>INDEX('Step 2-12'!$AB:$AB,MATCH('Step 2-12'!$AH1620,'Step 2-12'!$R:$R,0))</f>
        <v>Monthly</v>
      </c>
      <c r="AU1620" s="23" t="str">
        <f>INDEX($J$20:$J$1603,MATCH($AH1620,$B$20:$B$1603,0))</f>
        <v/>
      </c>
    </row>
    <row r="1621" spans="5:47" x14ac:dyDescent="0.25">
      <c r="E1621" s="1"/>
      <c r="F1621" s="1"/>
      <c r="L1621" s="1"/>
      <c r="M1621" s="1"/>
      <c r="N1621" s="1"/>
      <c r="P1621" s="1"/>
      <c r="AG1621" t="s">
        <v>3413</v>
      </c>
      <c r="AH1621" t="s">
        <v>1199</v>
      </c>
      <c r="AI1621" t="s">
        <v>1201</v>
      </c>
      <c r="AJ1621" s="1">
        <v>44806</v>
      </c>
      <c r="AK1621" t="s">
        <v>17</v>
      </c>
      <c r="AL1621" t="s">
        <v>18</v>
      </c>
      <c r="AM1621">
        <v>75</v>
      </c>
      <c r="AN1621">
        <v>60</v>
      </c>
      <c r="AO1621" s="24" t="str">
        <f>INDEX('Step 2-12'!$Z:$Z,MATCH('Step 2-12'!$AH1621,'Step 2-12'!$R:$R,0))</f>
        <v>Paid Search</v>
      </c>
      <c r="AP1621" s="24" t="str">
        <f>INDEX('Step 2-12'!$V:$V,MATCH('Step 2-12'!$AH1621,'Step 2-12'!$R:$R,0))</f>
        <v>North America</v>
      </c>
      <c r="AQ1621" s="24" t="str">
        <f>INDEX('Step 2-12'!$W:$W,MATCH('Step 2-12'!$AH1621,'Step 2-12'!$R:$R,0))</f>
        <v>Tech</v>
      </c>
      <c r="AR1621" s="24" t="str">
        <f>INDEX('Step 2-12'!$X:$X,MATCH('Step 2-12'!$AH1621,'Step 2-12'!$R:$R,0))</f>
        <v>SMBs</v>
      </c>
      <c r="AS1621" s="23" t="str">
        <f>INDEX('Step 2-12'!$AA:$AA,MATCH('Step 2-12'!$AH1621,'Step 2-12'!$R:$R,0))</f>
        <v>Basic</v>
      </c>
      <c r="AT1621" s="23" t="str">
        <f>INDEX('Step 2-12'!$AB:$AB,MATCH('Step 2-12'!$AH1621,'Step 2-12'!$R:$R,0))</f>
        <v>Monthly</v>
      </c>
      <c r="AU1621" s="23" t="str">
        <f>INDEX($J$20:$J$1603,MATCH($AH1621,$B$20:$B$1603,0))</f>
        <v/>
      </c>
    </row>
    <row r="1622" spans="5:47" x14ac:dyDescent="0.25">
      <c r="E1622" s="1"/>
      <c r="F1622" s="1"/>
      <c r="L1622" s="1"/>
      <c r="M1622" s="1"/>
      <c r="N1622" s="1"/>
      <c r="P1622" s="1"/>
      <c r="AG1622" t="s">
        <v>3414</v>
      </c>
      <c r="AH1622" t="s">
        <v>1199</v>
      </c>
      <c r="AI1622" t="s">
        <v>1201</v>
      </c>
      <c r="AJ1622" s="1">
        <v>44836</v>
      </c>
      <c r="AK1622" t="s">
        <v>17</v>
      </c>
      <c r="AL1622" t="s">
        <v>18</v>
      </c>
      <c r="AM1622">
        <v>75</v>
      </c>
      <c r="AN1622">
        <v>60</v>
      </c>
      <c r="AO1622" s="24" t="str">
        <f>INDEX('Step 2-12'!$Z:$Z,MATCH('Step 2-12'!$AH1622,'Step 2-12'!$R:$R,0))</f>
        <v>Paid Search</v>
      </c>
      <c r="AP1622" s="24" t="str">
        <f>INDEX('Step 2-12'!$V:$V,MATCH('Step 2-12'!$AH1622,'Step 2-12'!$R:$R,0))</f>
        <v>North America</v>
      </c>
      <c r="AQ1622" s="24" t="str">
        <f>INDEX('Step 2-12'!$W:$W,MATCH('Step 2-12'!$AH1622,'Step 2-12'!$R:$R,0))</f>
        <v>Tech</v>
      </c>
      <c r="AR1622" s="24" t="str">
        <f>INDEX('Step 2-12'!$X:$X,MATCH('Step 2-12'!$AH1622,'Step 2-12'!$R:$R,0))</f>
        <v>SMBs</v>
      </c>
      <c r="AS1622" s="23" t="str">
        <f>INDEX('Step 2-12'!$AA:$AA,MATCH('Step 2-12'!$AH1622,'Step 2-12'!$R:$R,0))</f>
        <v>Basic</v>
      </c>
      <c r="AT1622" s="23" t="str">
        <f>INDEX('Step 2-12'!$AB:$AB,MATCH('Step 2-12'!$AH1622,'Step 2-12'!$R:$R,0))</f>
        <v>Monthly</v>
      </c>
      <c r="AU1622" s="23" t="str">
        <f>INDEX($J$20:$J$1603,MATCH($AH1622,$B$20:$B$1603,0))</f>
        <v/>
      </c>
    </row>
    <row r="1623" spans="5:47" x14ac:dyDescent="0.25">
      <c r="E1623" s="1"/>
      <c r="F1623" s="1"/>
      <c r="L1623" s="1"/>
      <c r="M1623" s="1"/>
      <c r="N1623" s="1"/>
      <c r="P1623" s="1"/>
      <c r="AG1623" t="s">
        <v>3415</v>
      </c>
      <c r="AH1623" t="s">
        <v>1199</v>
      </c>
      <c r="AI1623" t="s">
        <v>1202</v>
      </c>
      <c r="AJ1623" s="1">
        <v>44837</v>
      </c>
      <c r="AK1623" t="s">
        <v>17</v>
      </c>
      <c r="AL1623" t="s">
        <v>18</v>
      </c>
      <c r="AM1623">
        <v>75</v>
      </c>
      <c r="AN1623">
        <v>60</v>
      </c>
      <c r="AO1623" s="24" t="str">
        <f>INDEX('Step 2-12'!$Z:$Z,MATCH('Step 2-12'!$AH1623,'Step 2-12'!$R:$R,0))</f>
        <v>Paid Search</v>
      </c>
      <c r="AP1623" s="24" t="str">
        <f>INDEX('Step 2-12'!$V:$V,MATCH('Step 2-12'!$AH1623,'Step 2-12'!$R:$R,0))</f>
        <v>North America</v>
      </c>
      <c r="AQ1623" s="24" t="str">
        <f>INDEX('Step 2-12'!$W:$W,MATCH('Step 2-12'!$AH1623,'Step 2-12'!$R:$R,0))</f>
        <v>Tech</v>
      </c>
      <c r="AR1623" s="24" t="str">
        <f>INDEX('Step 2-12'!$X:$X,MATCH('Step 2-12'!$AH1623,'Step 2-12'!$R:$R,0))</f>
        <v>SMBs</v>
      </c>
      <c r="AS1623" s="23" t="str">
        <f>INDEX('Step 2-12'!$AA:$AA,MATCH('Step 2-12'!$AH1623,'Step 2-12'!$R:$R,0))</f>
        <v>Basic</v>
      </c>
      <c r="AT1623" s="23" t="str">
        <f>INDEX('Step 2-12'!$AB:$AB,MATCH('Step 2-12'!$AH1623,'Step 2-12'!$R:$R,0))</f>
        <v>Monthly</v>
      </c>
      <c r="AU1623" s="23" t="str">
        <f>INDEX($J$20:$J$1603,MATCH($AH1623,$B$20:$B$1603,0))</f>
        <v/>
      </c>
    </row>
    <row r="1624" spans="5:47" x14ac:dyDescent="0.25">
      <c r="E1624" s="1"/>
      <c r="F1624" s="1"/>
      <c r="L1624" s="1"/>
      <c r="M1624" s="1"/>
      <c r="N1624" s="1"/>
      <c r="P1624" s="1"/>
      <c r="AG1624" t="s">
        <v>3416</v>
      </c>
      <c r="AH1624" t="s">
        <v>1199</v>
      </c>
      <c r="AI1624" t="s">
        <v>1203</v>
      </c>
      <c r="AJ1624" s="1">
        <v>44868</v>
      </c>
      <c r="AK1624" t="s">
        <v>17</v>
      </c>
      <c r="AL1624" t="s">
        <v>18</v>
      </c>
      <c r="AM1624">
        <v>75</v>
      </c>
      <c r="AN1624">
        <v>60</v>
      </c>
      <c r="AO1624" s="24" t="str">
        <f>INDEX('Step 2-12'!$Z:$Z,MATCH('Step 2-12'!$AH1624,'Step 2-12'!$R:$R,0))</f>
        <v>Paid Search</v>
      </c>
      <c r="AP1624" s="24" t="str">
        <f>INDEX('Step 2-12'!$V:$V,MATCH('Step 2-12'!$AH1624,'Step 2-12'!$R:$R,0))</f>
        <v>North America</v>
      </c>
      <c r="AQ1624" s="24" t="str">
        <f>INDEX('Step 2-12'!$W:$W,MATCH('Step 2-12'!$AH1624,'Step 2-12'!$R:$R,0))</f>
        <v>Tech</v>
      </c>
      <c r="AR1624" s="24" t="str">
        <f>INDEX('Step 2-12'!$X:$X,MATCH('Step 2-12'!$AH1624,'Step 2-12'!$R:$R,0))</f>
        <v>SMBs</v>
      </c>
      <c r="AS1624" s="23" t="str">
        <f>INDEX('Step 2-12'!$AA:$AA,MATCH('Step 2-12'!$AH1624,'Step 2-12'!$R:$R,0))</f>
        <v>Basic</v>
      </c>
      <c r="AT1624" s="23" t="str">
        <f>INDEX('Step 2-12'!$AB:$AB,MATCH('Step 2-12'!$AH1624,'Step 2-12'!$R:$R,0))</f>
        <v>Monthly</v>
      </c>
      <c r="AU1624" s="23" t="str">
        <f>INDEX($J$20:$J$1603,MATCH($AH1624,$B$20:$B$1603,0))</f>
        <v/>
      </c>
    </row>
    <row r="1625" spans="5:47" x14ac:dyDescent="0.25">
      <c r="E1625" s="1"/>
      <c r="F1625" s="1"/>
      <c r="L1625" s="1"/>
      <c r="M1625" s="1"/>
      <c r="N1625" s="1"/>
      <c r="P1625" s="1"/>
      <c r="AG1625" t="s">
        <v>3417</v>
      </c>
      <c r="AH1625" t="s">
        <v>1199</v>
      </c>
      <c r="AI1625" t="s">
        <v>1203</v>
      </c>
      <c r="AJ1625" s="1">
        <v>44898</v>
      </c>
      <c r="AK1625" t="s">
        <v>17</v>
      </c>
      <c r="AL1625" t="s">
        <v>18</v>
      </c>
      <c r="AM1625">
        <v>75</v>
      </c>
      <c r="AN1625">
        <v>60</v>
      </c>
      <c r="AO1625" s="24" t="str">
        <f>INDEX('Step 2-12'!$Z:$Z,MATCH('Step 2-12'!$AH1625,'Step 2-12'!$R:$R,0))</f>
        <v>Paid Search</v>
      </c>
      <c r="AP1625" s="24" t="str">
        <f>INDEX('Step 2-12'!$V:$V,MATCH('Step 2-12'!$AH1625,'Step 2-12'!$R:$R,0))</f>
        <v>North America</v>
      </c>
      <c r="AQ1625" s="24" t="str">
        <f>INDEX('Step 2-12'!$W:$W,MATCH('Step 2-12'!$AH1625,'Step 2-12'!$R:$R,0))</f>
        <v>Tech</v>
      </c>
      <c r="AR1625" s="24" t="str">
        <f>INDEX('Step 2-12'!$X:$X,MATCH('Step 2-12'!$AH1625,'Step 2-12'!$R:$R,0))</f>
        <v>SMBs</v>
      </c>
      <c r="AS1625" s="23" t="str">
        <f>INDEX('Step 2-12'!$AA:$AA,MATCH('Step 2-12'!$AH1625,'Step 2-12'!$R:$R,0))</f>
        <v>Basic</v>
      </c>
      <c r="AT1625" s="23" t="str">
        <f>INDEX('Step 2-12'!$AB:$AB,MATCH('Step 2-12'!$AH1625,'Step 2-12'!$R:$R,0))</f>
        <v>Monthly</v>
      </c>
      <c r="AU1625" s="23" t="str">
        <f>INDEX($J$20:$J$1603,MATCH($AH1625,$B$20:$B$1603,0))</f>
        <v/>
      </c>
    </row>
    <row r="1626" spans="5:47" x14ac:dyDescent="0.25">
      <c r="E1626" s="1"/>
      <c r="F1626" s="1"/>
      <c r="L1626" s="1"/>
      <c r="M1626" s="1"/>
      <c r="N1626" s="1"/>
      <c r="P1626" s="1"/>
      <c r="AG1626" t="s">
        <v>3418</v>
      </c>
      <c r="AH1626" t="s">
        <v>1199</v>
      </c>
      <c r="AI1626" t="s">
        <v>1204</v>
      </c>
      <c r="AJ1626" s="1">
        <v>44899</v>
      </c>
      <c r="AK1626" t="s">
        <v>17</v>
      </c>
      <c r="AL1626" t="s">
        <v>18</v>
      </c>
      <c r="AM1626">
        <v>75</v>
      </c>
      <c r="AN1626">
        <v>60</v>
      </c>
      <c r="AO1626" s="24" t="str">
        <f>INDEX('Step 2-12'!$Z:$Z,MATCH('Step 2-12'!$AH1626,'Step 2-12'!$R:$R,0))</f>
        <v>Paid Search</v>
      </c>
      <c r="AP1626" s="24" t="str">
        <f>INDEX('Step 2-12'!$V:$V,MATCH('Step 2-12'!$AH1626,'Step 2-12'!$R:$R,0))</f>
        <v>North America</v>
      </c>
      <c r="AQ1626" s="24" t="str">
        <f>INDEX('Step 2-12'!$W:$W,MATCH('Step 2-12'!$AH1626,'Step 2-12'!$R:$R,0))</f>
        <v>Tech</v>
      </c>
      <c r="AR1626" s="24" t="str">
        <f>INDEX('Step 2-12'!$X:$X,MATCH('Step 2-12'!$AH1626,'Step 2-12'!$R:$R,0))</f>
        <v>SMBs</v>
      </c>
      <c r="AS1626" s="23" t="str">
        <f>INDEX('Step 2-12'!$AA:$AA,MATCH('Step 2-12'!$AH1626,'Step 2-12'!$R:$R,0))</f>
        <v>Basic</v>
      </c>
      <c r="AT1626" s="23" t="str">
        <f>INDEX('Step 2-12'!$AB:$AB,MATCH('Step 2-12'!$AH1626,'Step 2-12'!$R:$R,0))</f>
        <v>Monthly</v>
      </c>
      <c r="AU1626" s="23" t="str">
        <f>INDEX($J$20:$J$1603,MATCH($AH1626,$B$20:$B$1603,0))</f>
        <v/>
      </c>
    </row>
    <row r="1627" spans="5:47" x14ac:dyDescent="0.25">
      <c r="E1627" s="1"/>
      <c r="F1627" s="1"/>
      <c r="L1627" s="1"/>
      <c r="M1627" s="1"/>
      <c r="N1627" s="1"/>
      <c r="P1627" s="1"/>
      <c r="AG1627" t="s">
        <v>3419</v>
      </c>
      <c r="AH1627" t="s">
        <v>1199</v>
      </c>
      <c r="AI1627" t="s">
        <v>1205</v>
      </c>
      <c r="AJ1627" s="1">
        <v>44930</v>
      </c>
      <c r="AK1627" t="s">
        <v>17</v>
      </c>
      <c r="AL1627" t="s">
        <v>18</v>
      </c>
      <c r="AM1627">
        <v>75</v>
      </c>
      <c r="AN1627">
        <v>60</v>
      </c>
      <c r="AO1627" s="24" t="str">
        <f>INDEX('Step 2-12'!$Z:$Z,MATCH('Step 2-12'!$AH1627,'Step 2-12'!$R:$R,0))</f>
        <v>Paid Search</v>
      </c>
      <c r="AP1627" s="24" t="str">
        <f>INDEX('Step 2-12'!$V:$V,MATCH('Step 2-12'!$AH1627,'Step 2-12'!$R:$R,0))</f>
        <v>North America</v>
      </c>
      <c r="AQ1627" s="24" t="str">
        <f>INDEX('Step 2-12'!$W:$W,MATCH('Step 2-12'!$AH1627,'Step 2-12'!$R:$R,0))</f>
        <v>Tech</v>
      </c>
      <c r="AR1627" s="24" t="str">
        <f>INDEX('Step 2-12'!$X:$X,MATCH('Step 2-12'!$AH1627,'Step 2-12'!$R:$R,0))</f>
        <v>SMBs</v>
      </c>
      <c r="AS1627" s="23" t="str">
        <f>INDEX('Step 2-12'!$AA:$AA,MATCH('Step 2-12'!$AH1627,'Step 2-12'!$R:$R,0))</f>
        <v>Basic</v>
      </c>
      <c r="AT1627" s="23" t="str">
        <f>INDEX('Step 2-12'!$AB:$AB,MATCH('Step 2-12'!$AH1627,'Step 2-12'!$R:$R,0))</f>
        <v>Monthly</v>
      </c>
      <c r="AU1627" s="23" t="str">
        <f>INDEX($J$20:$J$1603,MATCH($AH1627,$B$20:$B$1603,0))</f>
        <v/>
      </c>
    </row>
    <row r="1628" spans="5:47" x14ac:dyDescent="0.25">
      <c r="E1628" s="1"/>
      <c r="F1628" s="1"/>
      <c r="L1628" s="1"/>
      <c r="M1628" s="1"/>
      <c r="N1628" s="1"/>
      <c r="P1628" s="1"/>
      <c r="AG1628" t="s">
        <v>3420</v>
      </c>
      <c r="AH1628" t="s">
        <v>1179</v>
      </c>
      <c r="AI1628" t="s">
        <v>1178</v>
      </c>
      <c r="AJ1628" s="1">
        <v>45337</v>
      </c>
      <c r="AK1628" t="s">
        <v>17</v>
      </c>
      <c r="AL1628" t="s">
        <v>18</v>
      </c>
      <c r="AM1628">
        <v>75</v>
      </c>
      <c r="AN1628">
        <v>60</v>
      </c>
      <c r="AO1628" s="24" t="str">
        <f>INDEX('Step 2-12'!$Z:$Z,MATCH('Step 2-12'!$AH1628,'Step 2-12'!$R:$R,0))</f>
        <v>Email</v>
      </c>
      <c r="AP1628" s="24" t="str">
        <f>INDEX('Step 2-12'!$V:$V,MATCH('Step 2-12'!$AH1628,'Step 2-12'!$R:$R,0))</f>
        <v>Europe</v>
      </c>
      <c r="AQ1628" s="24" t="str">
        <f>INDEX('Step 2-12'!$W:$W,MATCH('Step 2-12'!$AH1628,'Step 2-12'!$R:$R,0))</f>
        <v>Healthcare</v>
      </c>
      <c r="AR1628" s="24" t="str">
        <f>INDEX('Step 2-12'!$X:$X,MATCH('Step 2-12'!$AH1628,'Step 2-12'!$R:$R,0))</f>
        <v>SMBs</v>
      </c>
      <c r="AS1628" s="23" t="str">
        <f>INDEX('Step 2-12'!$AA:$AA,MATCH('Step 2-12'!$AH1628,'Step 2-12'!$R:$R,0))</f>
        <v>Basic</v>
      </c>
      <c r="AT1628" s="23" t="str">
        <f>INDEX('Step 2-12'!$AB:$AB,MATCH('Step 2-12'!$AH1628,'Step 2-12'!$R:$R,0))</f>
        <v>Monthly</v>
      </c>
      <c r="AU1628" s="23" t="str">
        <f>INDEX($J$20:$J$1603,MATCH($AH1628,$B$20:$B$1603,0))</f>
        <v/>
      </c>
    </row>
    <row r="1629" spans="5:47" x14ac:dyDescent="0.25">
      <c r="E1629" s="1"/>
      <c r="F1629" s="1"/>
      <c r="L1629" s="1"/>
      <c r="M1629" s="1"/>
      <c r="N1629" s="1"/>
      <c r="P1629" s="1"/>
      <c r="AG1629" t="s">
        <v>3421</v>
      </c>
      <c r="AH1629" t="s">
        <v>1179</v>
      </c>
      <c r="AI1629" t="s">
        <v>1178</v>
      </c>
      <c r="AJ1629" s="1">
        <v>45366</v>
      </c>
      <c r="AK1629" t="s">
        <v>17</v>
      </c>
      <c r="AL1629" t="s">
        <v>18</v>
      </c>
      <c r="AM1629">
        <v>75</v>
      </c>
      <c r="AN1629">
        <v>60</v>
      </c>
      <c r="AO1629" s="24" t="str">
        <f>INDEX('Step 2-12'!$Z:$Z,MATCH('Step 2-12'!$AH1629,'Step 2-12'!$R:$R,0))</f>
        <v>Email</v>
      </c>
      <c r="AP1629" s="24" t="str">
        <f>INDEX('Step 2-12'!$V:$V,MATCH('Step 2-12'!$AH1629,'Step 2-12'!$R:$R,0))</f>
        <v>Europe</v>
      </c>
      <c r="AQ1629" s="24" t="str">
        <f>INDEX('Step 2-12'!$W:$W,MATCH('Step 2-12'!$AH1629,'Step 2-12'!$R:$R,0))</f>
        <v>Healthcare</v>
      </c>
      <c r="AR1629" s="24" t="str">
        <f>INDEX('Step 2-12'!$X:$X,MATCH('Step 2-12'!$AH1629,'Step 2-12'!$R:$R,0))</f>
        <v>SMBs</v>
      </c>
      <c r="AS1629" s="23" t="str">
        <f>INDEX('Step 2-12'!$AA:$AA,MATCH('Step 2-12'!$AH1629,'Step 2-12'!$R:$R,0))</f>
        <v>Basic</v>
      </c>
      <c r="AT1629" s="23" t="str">
        <f>INDEX('Step 2-12'!$AB:$AB,MATCH('Step 2-12'!$AH1629,'Step 2-12'!$R:$R,0))</f>
        <v>Monthly</v>
      </c>
      <c r="AU1629" s="23" t="str">
        <f>INDEX($J$20:$J$1603,MATCH($AH1629,$B$20:$B$1603,0))</f>
        <v/>
      </c>
    </row>
    <row r="1630" spans="5:47" x14ac:dyDescent="0.25">
      <c r="E1630" s="1"/>
      <c r="F1630" s="1"/>
      <c r="L1630" s="1"/>
      <c r="M1630" s="1"/>
      <c r="N1630" s="1"/>
      <c r="P1630" s="1"/>
      <c r="AG1630" t="s">
        <v>3422</v>
      </c>
      <c r="AH1630" t="s">
        <v>1179</v>
      </c>
      <c r="AI1630" t="s">
        <v>1180</v>
      </c>
      <c r="AJ1630" s="1">
        <v>45368</v>
      </c>
      <c r="AK1630" t="s">
        <v>17</v>
      </c>
      <c r="AL1630" t="s">
        <v>18</v>
      </c>
      <c r="AM1630">
        <v>75</v>
      </c>
      <c r="AN1630">
        <v>60</v>
      </c>
      <c r="AO1630" s="24" t="str">
        <f>INDEX('Step 2-12'!$Z:$Z,MATCH('Step 2-12'!$AH1630,'Step 2-12'!$R:$R,0))</f>
        <v>Email</v>
      </c>
      <c r="AP1630" s="24" t="str">
        <f>INDEX('Step 2-12'!$V:$V,MATCH('Step 2-12'!$AH1630,'Step 2-12'!$R:$R,0))</f>
        <v>Europe</v>
      </c>
      <c r="AQ1630" s="24" t="str">
        <f>INDEX('Step 2-12'!$W:$W,MATCH('Step 2-12'!$AH1630,'Step 2-12'!$R:$R,0))</f>
        <v>Healthcare</v>
      </c>
      <c r="AR1630" s="24" t="str">
        <f>INDEX('Step 2-12'!$X:$X,MATCH('Step 2-12'!$AH1630,'Step 2-12'!$R:$R,0))</f>
        <v>SMBs</v>
      </c>
      <c r="AS1630" s="23" t="str">
        <f>INDEX('Step 2-12'!$AA:$AA,MATCH('Step 2-12'!$AH1630,'Step 2-12'!$R:$R,0))</f>
        <v>Basic</v>
      </c>
      <c r="AT1630" s="23" t="str">
        <f>INDEX('Step 2-12'!$AB:$AB,MATCH('Step 2-12'!$AH1630,'Step 2-12'!$R:$R,0))</f>
        <v>Monthly</v>
      </c>
      <c r="AU1630" s="23" t="str">
        <f>INDEX($J$20:$J$1603,MATCH($AH1630,$B$20:$B$1603,0))</f>
        <v/>
      </c>
    </row>
    <row r="1631" spans="5:47" x14ac:dyDescent="0.25">
      <c r="E1631" s="1"/>
      <c r="F1631" s="1"/>
      <c r="L1631" s="1"/>
      <c r="M1631" s="1"/>
      <c r="N1631" s="1"/>
      <c r="P1631" s="1"/>
      <c r="AG1631" t="s">
        <v>3423</v>
      </c>
      <c r="AH1631" t="s">
        <v>1179</v>
      </c>
      <c r="AI1631" t="s">
        <v>1181</v>
      </c>
      <c r="AJ1631" s="1">
        <v>45399</v>
      </c>
      <c r="AK1631" t="s">
        <v>17</v>
      </c>
      <c r="AL1631" t="s">
        <v>18</v>
      </c>
      <c r="AM1631">
        <v>75</v>
      </c>
      <c r="AN1631">
        <v>60</v>
      </c>
      <c r="AO1631" s="24" t="str">
        <f>INDEX('Step 2-12'!$Z:$Z,MATCH('Step 2-12'!$AH1631,'Step 2-12'!$R:$R,0))</f>
        <v>Email</v>
      </c>
      <c r="AP1631" s="24" t="str">
        <f>INDEX('Step 2-12'!$V:$V,MATCH('Step 2-12'!$AH1631,'Step 2-12'!$R:$R,0))</f>
        <v>Europe</v>
      </c>
      <c r="AQ1631" s="24" t="str">
        <f>INDEX('Step 2-12'!$W:$W,MATCH('Step 2-12'!$AH1631,'Step 2-12'!$R:$R,0))</f>
        <v>Healthcare</v>
      </c>
      <c r="AR1631" s="24" t="str">
        <f>INDEX('Step 2-12'!$X:$X,MATCH('Step 2-12'!$AH1631,'Step 2-12'!$R:$R,0))</f>
        <v>SMBs</v>
      </c>
      <c r="AS1631" s="23" t="str">
        <f>INDEX('Step 2-12'!$AA:$AA,MATCH('Step 2-12'!$AH1631,'Step 2-12'!$R:$R,0))</f>
        <v>Basic</v>
      </c>
      <c r="AT1631" s="23" t="str">
        <f>INDEX('Step 2-12'!$AB:$AB,MATCH('Step 2-12'!$AH1631,'Step 2-12'!$R:$R,0))</f>
        <v>Monthly</v>
      </c>
      <c r="AU1631" s="23" t="str">
        <f>INDEX($J$20:$J$1603,MATCH($AH1631,$B$20:$B$1603,0))</f>
        <v/>
      </c>
    </row>
    <row r="1632" spans="5:47" x14ac:dyDescent="0.25">
      <c r="E1632" s="1"/>
      <c r="F1632" s="1"/>
      <c r="L1632" s="1"/>
      <c r="M1632" s="1"/>
      <c r="N1632" s="1"/>
      <c r="P1632" s="1"/>
      <c r="AG1632" t="s">
        <v>3424</v>
      </c>
      <c r="AH1632" t="s">
        <v>1179</v>
      </c>
      <c r="AI1632" t="s">
        <v>1181</v>
      </c>
      <c r="AJ1632" s="1">
        <v>45429</v>
      </c>
      <c r="AK1632" t="s">
        <v>17</v>
      </c>
      <c r="AL1632" t="s">
        <v>18</v>
      </c>
      <c r="AM1632">
        <v>75</v>
      </c>
      <c r="AN1632">
        <v>60</v>
      </c>
      <c r="AO1632" s="24" t="str">
        <f>INDEX('Step 2-12'!$Z:$Z,MATCH('Step 2-12'!$AH1632,'Step 2-12'!$R:$R,0))</f>
        <v>Email</v>
      </c>
      <c r="AP1632" s="24" t="str">
        <f>INDEX('Step 2-12'!$V:$V,MATCH('Step 2-12'!$AH1632,'Step 2-12'!$R:$R,0))</f>
        <v>Europe</v>
      </c>
      <c r="AQ1632" s="24" t="str">
        <f>INDEX('Step 2-12'!$W:$W,MATCH('Step 2-12'!$AH1632,'Step 2-12'!$R:$R,0))</f>
        <v>Healthcare</v>
      </c>
      <c r="AR1632" s="24" t="str">
        <f>INDEX('Step 2-12'!$X:$X,MATCH('Step 2-12'!$AH1632,'Step 2-12'!$R:$R,0))</f>
        <v>SMBs</v>
      </c>
      <c r="AS1632" s="23" t="str">
        <f>INDEX('Step 2-12'!$AA:$AA,MATCH('Step 2-12'!$AH1632,'Step 2-12'!$R:$R,0))</f>
        <v>Basic</v>
      </c>
      <c r="AT1632" s="23" t="str">
        <f>INDEX('Step 2-12'!$AB:$AB,MATCH('Step 2-12'!$AH1632,'Step 2-12'!$R:$R,0))</f>
        <v>Monthly</v>
      </c>
      <c r="AU1632" s="23" t="str">
        <f>INDEX($J$20:$J$1603,MATCH($AH1632,$B$20:$B$1603,0))</f>
        <v/>
      </c>
    </row>
    <row r="1633" spans="5:47" x14ac:dyDescent="0.25">
      <c r="E1633" s="1"/>
      <c r="F1633" s="1"/>
      <c r="L1633" s="1"/>
      <c r="M1633" s="1"/>
      <c r="N1633" s="1"/>
      <c r="P1633" s="1"/>
      <c r="AG1633" t="s">
        <v>3425</v>
      </c>
      <c r="AH1633" t="s">
        <v>1179</v>
      </c>
      <c r="AI1633" t="s">
        <v>1182</v>
      </c>
      <c r="AJ1633" s="1">
        <v>45430</v>
      </c>
      <c r="AK1633" t="s">
        <v>17</v>
      </c>
      <c r="AL1633" t="s">
        <v>18</v>
      </c>
      <c r="AM1633">
        <v>75</v>
      </c>
      <c r="AN1633">
        <v>60</v>
      </c>
      <c r="AO1633" s="24" t="str">
        <f>INDEX('Step 2-12'!$Z:$Z,MATCH('Step 2-12'!$AH1633,'Step 2-12'!$R:$R,0))</f>
        <v>Email</v>
      </c>
      <c r="AP1633" s="24" t="str">
        <f>INDEX('Step 2-12'!$V:$V,MATCH('Step 2-12'!$AH1633,'Step 2-12'!$R:$R,0))</f>
        <v>Europe</v>
      </c>
      <c r="AQ1633" s="24" t="str">
        <f>INDEX('Step 2-12'!$W:$W,MATCH('Step 2-12'!$AH1633,'Step 2-12'!$R:$R,0))</f>
        <v>Healthcare</v>
      </c>
      <c r="AR1633" s="24" t="str">
        <f>INDEX('Step 2-12'!$X:$X,MATCH('Step 2-12'!$AH1633,'Step 2-12'!$R:$R,0))</f>
        <v>SMBs</v>
      </c>
      <c r="AS1633" s="23" t="str">
        <f>INDEX('Step 2-12'!$AA:$AA,MATCH('Step 2-12'!$AH1633,'Step 2-12'!$R:$R,0))</f>
        <v>Basic</v>
      </c>
      <c r="AT1633" s="23" t="str">
        <f>INDEX('Step 2-12'!$AB:$AB,MATCH('Step 2-12'!$AH1633,'Step 2-12'!$R:$R,0))</f>
        <v>Monthly</v>
      </c>
      <c r="AU1633" s="23" t="str">
        <f>INDEX($J$20:$J$1603,MATCH($AH1633,$B$20:$B$1603,0))</f>
        <v/>
      </c>
    </row>
    <row r="1634" spans="5:47" x14ac:dyDescent="0.25">
      <c r="E1634" s="1"/>
      <c r="F1634" s="1"/>
      <c r="L1634" s="1"/>
      <c r="M1634" s="1"/>
      <c r="N1634" s="1"/>
      <c r="P1634" s="1"/>
      <c r="AG1634" t="s">
        <v>3426</v>
      </c>
      <c r="AH1634" t="s">
        <v>146</v>
      </c>
      <c r="AI1634" t="s">
        <v>145</v>
      </c>
      <c r="AJ1634" s="1">
        <v>45188</v>
      </c>
      <c r="AK1634" t="s">
        <v>17</v>
      </c>
      <c r="AL1634" t="s">
        <v>18</v>
      </c>
      <c r="AM1634">
        <v>75</v>
      </c>
      <c r="AN1634">
        <v>60</v>
      </c>
      <c r="AO1634" s="24" t="str">
        <f>INDEX('Step 2-12'!$Z:$Z,MATCH('Step 2-12'!$AH1634,'Step 2-12'!$R:$R,0))</f>
        <v>Affiliate</v>
      </c>
      <c r="AP1634" s="24" t="str">
        <f>INDEX('Step 2-12'!$V:$V,MATCH('Step 2-12'!$AH1634,'Step 2-12'!$R:$R,0))</f>
        <v>North America</v>
      </c>
      <c r="AQ1634" s="24" t="str">
        <f>INDEX('Step 2-12'!$W:$W,MATCH('Step 2-12'!$AH1634,'Step 2-12'!$R:$R,0))</f>
        <v>Education</v>
      </c>
      <c r="AR1634" s="24" t="str">
        <f>INDEX('Step 2-12'!$X:$X,MATCH('Step 2-12'!$AH1634,'Step 2-12'!$R:$R,0))</f>
        <v>SMBs</v>
      </c>
      <c r="AS1634" s="23" t="str">
        <f>INDEX('Step 2-12'!$AA:$AA,MATCH('Step 2-12'!$AH1634,'Step 2-12'!$R:$R,0))</f>
        <v>Basic</v>
      </c>
      <c r="AT1634" s="23" t="str">
        <f>INDEX('Step 2-12'!$AB:$AB,MATCH('Step 2-12'!$AH1634,'Step 2-12'!$R:$R,0))</f>
        <v>Monthly</v>
      </c>
      <c r="AU1634" s="23" t="str">
        <f>INDEX($J$20:$J$1603,MATCH($AH1634,$B$20:$B$1603,0))</f>
        <v/>
      </c>
    </row>
    <row r="1635" spans="5:47" x14ac:dyDescent="0.25">
      <c r="E1635" s="1"/>
      <c r="F1635" s="1"/>
      <c r="L1635" s="1"/>
      <c r="M1635" s="1"/>
      <c r="N1635" s="1"/>
      <c r="P1635" s="1"/>
      <c r="AG1635" t="s">
        <v>3427</v>
      </c>
      <c r="AH1635" t="s">
        <v>146</v>
      </c>
      <c r="AI1635" t="s">
        <v>145</v>
      </c>
      <c r="AJ1635" s="1">
        <v>45218</v>
      </c>
      <c r="AK1635" t="s">
        <v>17</v>
      </c>
      <c r="AL1635" t="s">
        <v>18</v>
      </c>
      <c r="AM1635">
        <v>75</v>
      </c>
      <c r="AN1635">
        <v>60</v>
      </c>
      <c r="AO1635" s="24" t="str">
        <f>INDEX('Step 2-12'!$Z:$Z,MATCH('Step 2-12'!$AH1635,'Step 2-12'!$R:$R,0))</f>
        <v>Affiliate</v>
      </c>
      <c r="AP1635" s="24" t="str">
        <f>INDEX('Step 2-12'!$V:$V,MATCH('Step 2-12'!$AH1635,'Step 2-12'!$R:$R,0))</f>
        <v>North America</v>
      </c>
      <c r="AQ1635" s="24" t="str">
        <f>INDEX('Step 2-12'!$W:$W,MATCH('Step 2-12'!$AH1635,'Step 2-12'!$R:$R,0))</f>
        <v>Education</v>
      </c>
      <c r="AR1635" s="24" t="str">
        <f>INDEX('Step 2-12'!$X:$X,MATCH('Step 2-12'!$AH1635,'Step 2-12'!$R:$R,0))</f>
        <v>SMBs</v>
      </c>
      <c r="AS1635" s="23" t="str">
        <f>INDEX('Step 2-12'!$AA:$AA,MATCH('Step 2-12'!$AH1635,'Step 2-12'!$R:$R,0))</f>
        <v>Basic</v>
      </c>
      <c r="AT1635" s="23" t="str">
        <f>INDEX('Step 2-12'!$AB:$AB,MATCH('Step 2-12'!$AH1635,'Step 2-12'!$R:$R,0))</f>
        <v>Monthly</v>
      </c>
      <c r="AU1635" s="23" t="str">
        <f>INDEX($J$20:$J$1603,MATCH($AH1635,$B$20:$B$1603,0))</f>
        <v/>
      </c>
    </row>
    <row r="1636" spans="5:47" x14ac:dyDescent="0.25">
      <c r="E1636" s="1"/>
      <c r="F1636" s="1"/>
      <c r="L1636" s="1"/>
      <c r="M1636" s="1"/>
      <c r="N1636" s="1"/>
      <c r="P1636" s="1"/>
      <c r="AG1636" t="s">
        <v>3428</v>
      </c>
      <c r="AH1636" t="s">
        <v>146</v>
      </c>
      <c r="AI1636" t="s">
        <v>147</v>
      </c>
      <c r="AJ1636" s="1">
        <v>45219</v>
      </c>
      <c r="AK1636" t="s">
        <v>17</v>
      </c>
      <c r="AL1636" t="s">
        <v>18</v>
      </c>
      <c r="AM1636">
        <v>75</v>
      </c>
      <c r="AN1636">
        <v>60</v>
      </c>
      <c r="AO1636" s="24" t="str">
        <f>INDEX('Step 2-12'!$Z:$Z,MATCH('Step 2-12'!$AH1636,'Step 2-12'!$R:$R,0))</f>
        <v>Affiliate</v>
      </c>
      <c r="AP1636" s="24" t="str">
        <f>INDEX('Step 2-12'!$V:$V,MATCH('Step 2-12'!$AH1636,'Step 2-12'!$R:$R,0))</f>
        <v>North America</v>
      </c>
      <c r="AQ1636" s="24" t="str">
        <f>INDEX('Step 2-12'!$W:$W,MATCH('Step 2-12'!$AH1636,'Step 2-12'!$R:$R,0))</f>
        <v>Education</v>
      </c>
      <c r="AR1636" s="24" t="str">
        <f>INDEX('Step 2-12'!$X:$X,MATCH('Step 2-12'!$AH1636,'Step 2-12'!$R:$R,0))</f>
        <v>SMBs</v>
      </c>
      <c r="AS1636" s="23" t="str">
        <f>INDEX('Step 2-12'!$AA:$AA,MATCH('Step 2-12'!$AH1636,'Step 2-12'!$R:$R,0))</f>
        <v>Basic</v>
      </c>
      <c r="AT1636" s="23" t="str">
        <f>INDEX('Step 2-12'!$AB:$AB,MATCH('Step 2-12'!$AH1636,'Step 2-12'!$R:$R,0))</f>
        <v>Monthly</v>
      </c>
      <c r="AU1636" s="23" t="str">
        <f>INDEX($J$20:$J$1603,MATCH($AH1636,$B$20:$B$1603,0))</f>
        <v/>
      </c>
    </row>
    <row r="1637" spans="5:47" x14ac:dyDescent="0.25">
      <c r="E1637" s="1"/>
      <c r="F1637" s="1"/>
      <c r="L1637" s="1"/>
      <c r="M1637" s="1"/>
      <c r="N1637" s="1"/>
      <c r="P1637" s="1"/>
      <c r="AG1637" t="s">
        <v>3429</v>
      </c>
      <c r="AH1637" t="s">
        <v>146</v>
      </c>
      <c r="AI1637" t="s">
        <v>148</v>
      </c>
      <c r="AJ1637" s="1">
        <v>45250</v>
      </c>
      <c r="AK1637" t="s">
        <v>17</v>
      </c>
      <c r="AL1637" t="s">
        <v>18</v>
      </c>
      <c r="AM1637">
        <v>75</v>
      </c>
      <c r="AN1637">
        <v>60</v>
      </c>
      <c r="AO1637" s="24" t="str">
        <f>INDEX('Step 2-12'!$Z:$Z,MATCH('Step 2-12'!$AH1637,'Step 2-12'!$R:$R,0))</f>
        <v>Affiliate</v>
      </c>
      <c r="AP1637" s="24" t="str">
        <f>INDEX('Step 2-12'!$V:$V,MATCH('Step 2-12'!$AH1637,'Step 2-12'!$R:$R,0))</f>
        <v>North America</v>
      </c>
      <c r="AQ1637" s="24" t="str">
        <f>INDEX('Step 2-12'!$W:$W,MATCH('Step 2-12'!$AH1637,'Step 2-12'!$R:$R,0))</f>
        <v>Education</v>
      </c>
      <c r="AR1637" s="24" t="str">
        <f>INDEX('Step 2-12'!$X:$X,MATCH('Step 2-12'!$AH1637,'Step 2-12'!$R:$R,0))</f>
        <v>SMBs</v>
      </c>
      <c r="AS1637" s="23" t="str">
        <f>INDEX('Step 2-12'!$AA:$AA,MATCH('Step 2-12'!$AH1637,'Step 2-12'!$R:$R,0))</f>
        <v>Basic</v>
      </c>
      <c r="AT1637" s="23" t="str">
        <f>INDEX('Step 2-12'!$AB:$AB,MATCH('Step 2-12'!$AH1637,'Step 2-12'!$R:$R,0))</f>
        <v>Monthly</v>
      </c>
      <c r="AU1637" s="23" t="str">
        <f>INDEX($J$20:$J$1603,MATCH($AH1637,$B$20:$B$1603,0))</f>
        <v/>
      </c>
    </row>
    <row r="1638" spans="5:47" x14ac:dyDescent="0.25">
      <c r="E1638" s="1"/>
      <c r="F1638" s="1"/>
      <c r="L1638" s="1"/>
      <c r="M1638" s="1"/>
      <c r="N1638" s="1"/>
      <c r="P1638" s="1"/>
      <c r="AG1638" t="s">
        <v>3430</v>
      </c>
      <c r="AH1638" t="s">
        <v>146</v>
      </c>
      <c r="AI1638" t="s">
        <v>148</v>
      </c>
      <c r="AJ1638" s="1">
        <v>45280</v>
      </c>
      <c r="AK1638" t="s">
        <v>17</v>
      </c>
      <c r="AL1638" t="s">
        <v>18</v>
      </c>
      <c r="AM1638">
        <v>75</v>
      </c>
      <c r="AN1638">
        <v>60</v>
      </c>
      <c r="AO1638" s="24" t="str">
        <f>INDEX('Step 2-12'!$Z:$Z,MATCH('Step 2-12'!$AH1638,'Step 2-12'!$R:$R,0))</f>
        <v>Affiliate</v>
      </c>
      <c r="AP1638" s="24" t="str">
        <f>INDEX('Step 2-12'!$V:$V,MATCH('Step 2-12'!$AH1638,'Step 2-12'!$R:$R,0))</f>
        <v>North America</v>
      </c>
      <c r="AQ1638" s="24" t="str">
        <f>INDEX('Step 2-12'!$W:$W,MATCH('Step 2-12'!$AH1638,'Step 2-12'!$R:$R,0))</f>
        <v>Education</v>
      </c>
      <c r="AR1638" s="24" t="str">
        <f>INDEX('Step 2-12'!$X:$X,MATCH('Step 2-12'!$AH1638,'Step 2-12'!$R:$R,0))</f>
        <v>SMBs</v>
      </c>
      <c r="AS1638" s="23" t="str">
        <f>INDEX('Step 2-12'!$AA:$AA,MATCH('Step 2-12'!$AH1638,'Step 2-12'!$R:$R,0))</f>
        <v>Basic</v>
      </c>
      <c r="AT1638" s="23" t="str">
        <f>INDEX('Step 2-12'!$AB:$AB,MATCH('Step 2-12'!$AH1638,'Step 2-12'!$R:$R,0))</f>
        <v>Monthly</v>
      </c>
      <c r="AU1638" s="23" t="str">
        <f>INDEX($J$20:$J$1603,MATCH($AH1638,$B$20:$B$1603,0))</f>
        <v/>
      </c>
    </row>
    <row r="1639" spans="5:47" x14ac:dyDescent="0.25">
      <c r="E1639" s="1"/>
      <c r="F1639" s="1"/>
      <c r="L1639" s="1"/>
      <c r="M1639" s="1"/>
      <c r="N1639" s="1"/>
      <c r="P1639" s="1"/>
      <c r="AG1639" t="s">
        <v>3431</v>
      </c>
      <c r="AH1639" t="s">
        <v>146</v>
      </c>
      <c r="AI1639" t="s">
        <v>149</v>
      </c>
      <c r="AJ1639" s="1">
        <v>45281</v>
      </c>
      <c r="AK1639" t="s">
        <v>17</v>
      </c>
      <c r="AL1639" t="s">
        <v>18</v>
      </c>
      <c r="AM1639">
        <v>75</v>
      </c>
      <c r="AN1639">
        <v>60</v>
      </c>
      <c r="AO1639" s="24" t="str">
        <f>INDEX('Step 2-12'!$Z:$Z,MATCH('Step 2-12'!$AH1639,'Step 2-12'!$R:$R,0))</f>
        <v>Affiliate</v>
      </c>
      <c r="AP1639" s="24" t="str">
        <f>INDEX('Step 2-12'!$V:$V,MATCH('Step 2-12'!$AH1639,'Step 2-12'!$R:$R,0))</f>
        <v>North America</v>
      </c>
      <c r="AQ1639" s="24" t="str">
        <f>INDEX('Step 2-12'!$W:$W,MATCH('Step 2-12'!$AH1639,'Step 2-12'!$R:$R,0))</f>
        <v>Education</v>
      </c>
      <c r="AR1639" s="24" t="str">
        <f>INDEX('Step 2-12'!$X:$X,MATCH('Step 2-12'!$AH1639,'Step 2-12'!$R:$R,0))</f>
        <v>SMBs</v>
      </c>
      <c r="AS1639" s="23" t="str">
        <f>INDEX('Step 2-12'!$AA:$AA,MATCH('Step 2-12'!$AH1639,'Step 2-12'!$R:$R,0))</f>
        <v>Basic</v>
      </c>
      <c r="AT1639" s="23" t="str">
        <f>INDEX('Step 2-12'!$AB:$AB,MATCH('Step 2-12'!$AH1639,'Step 2-12'!$R:$R,0))</f>
        <v>Monthly</v>
      </c>
      <c r="AU1639" s="23" t="str">
        <f>INDEX($J$20:$J$1603,MATCH($AH1639,$B$20:$B$1603,0))</f>
        <v/>
      </c>
    </row>
    <row r="1640" spans="5:47" x14ac:dyDescent="0.25">
      <c r="E1640" s="1"/>
      <c r="F1640" s="1"/>
      <c r="L1640" s="1"/>
      <c r="M1640" s="1"/>
      <c r="N1640" s="1"/>
      <c r="P1640" s="1"/>
      <c r="AG1640" t="s">
        <v>3432</v>
      </c>
      <c r="AH1640" t="s">
        <v>146</v>
      </c>
      <c r="AI1640" t="s">
        <v>150</v>
      </c>
      <c r="AJ1640" s="1">
        <v>45312</v>
      </c>
      <c r="AK1640" t="s">
        <v>17</v>
      </c>
      <c r="AL1640" t="s">
        <v>18</v>
      </c>
      <c r="AM1640">
        <v>75</v>
      </c>
      <c r="AN1640">
        <v>60</v>
      </c>
      <c r="AO1640" s="24" t="str">
        <f>INDEX('Step 2-12'!$Z:$Z,MATCH('Step 2-12'!$AH1640,'Step 2-12'!$R:$R,0))</f>
        <v>Affiliate</v>
      </c>
      <c r="AP1640" s="24" t="str">
        <f>INDEX('Step 2-12'!$V:$V,MATCH('Step 2-12'!$AH1640,'Step 2-12'!$R:$R,0))</f>
        <v>North America</v>
      </c>
      <c r="AQ1640" s="24" t="str">
        <f>INDEX('Step 2-12'!$W:$W,MATCH('Step 2-12'!$AH1640,'Step 2-12'!$R:$R,0))</f>
        <v>Education</v>
      </c>
      <c r="AR1640" s="24" t="str">
        <f>INDEX('Step 2-12'!$X:$X,MATCH('Step 2-12'!$AH1640,'Step 2-12'!$R:$R,0))</f>
        <v>SMBs</v>
      </c>
      <c r="AS1640" s="23" t="str">
        <f>INDEX('Step 2-12'!$AA:$AA,MATCH('Step 2-12'!$AH1640,'Step 2-12'!$R:$R,0))</f>
        <v>Basic</v>
      </c>
      <c r="AT1640" s="23" t="str">
        <f>INDEX('Step 2-12'!$AB:$AB,MATCH('Step 2-12'!$AH1640,'Step 2-12'!$R:$R,0))</f>
        <v>Monthly</v>
      </c>
      <c r="AU1640" s="23" t="str">
        <f>INDEX($J$20:$J$1603,MATCH($AH1640,$B$20:$B$1603,0))</f>
        <v/>
      </c>
    </row>
    <row r="1641" spans="5:47" x14ac:dyDescent="0.25">
      <c r="E1641" s="1"/>
      <c r="F1641" s="1"/>
      <c r="L1641" s="1"/>
      <c r="M1641" s="1"/>
      <c r="N1641" s="1"/>
      <c r="P1641" s="1"/>
      <c r="AG1641" t="s">
        <v>3433</v>
      </c>
      <c r="AH1641" t="s">
        <v>146</v>
      </c>
      <c r="AI1641" t="s">
        <v>151</v>
      </c>
      <c r="AJ1641" s="1">
        <v>45343</v>
      </c>
      <c r="AK1641" t="s">
        <v>17</v>
      </c>
      <c r="AL1641" t="s">
        <v>18</v>
      </c>
      <c r="AM1641">
        <v>75</v>
      </c>
      <c r="AN1641">
        <v>60</v>
      </c>
      <c r="AO1641" s="24" t="str">
        <f>INDEX('Step 2-12'!$Z:$Z,MATCH('Step 2-12'!$AH1641,'Step 2-12'!$R:$R,0))</f>
        <v>Affiliate</v>
      </c>
      <c r="AP1641" s="24" t="str">
        <f>INDEX('Step 2-12'!$V:$V,MATCH('Step 2-12'!$AH1641,'Step 2-12'!$R:$R,0))</f>
        <v>North America</v>
      </c>
      <c r="AQ1641" s="24" t="str">
        <f>INDEX('Step 2-12'!$W:$W,MATCH('Step 2-12'!$AH1641,'Step 2-12'!$R:$R,0))</f>
        <v>Education</v>
      </c>
      <c r="AR1641" s="24" t="str">
        <f>INDEX('Step 2-12'!$X:$X,MATCH('Step 2-12'!$AH1641,'Step 2-12'!$R:$R,0))</f>
        <v>SMBs</v>
      </c>
      <c r="AS1641" s="23" t="str">
        <f>INDEX('Step 2-12'!$AA:$AA,MATCH('Step 2-12'!$AH1641,'Step 2-12'!$R:$R,0))</f>
        <v>Basic</v>
      </c>
      <c r="AT1641" s="23" t="str">
        <f>INDEX('Step 2-12'!$AB:$AB,MATCH('Step 2-12'!$AH1641,'Step 2-12'!$R:$R,0))</f>
        <v>Monthly</v>
      </c>
      <c r="AU1641" s="23" t="str">
        <f>INDEX($J$20:$J$1603,MATCH($AH1641,$B$20:$B$1603,0))</f>
        <v/>
      </c>
    </row>
    <row r="1642" spans="5:47" x14ac:dyDescent="0.25">
      <c r="E1642" s="1"/>
      <c r="F1642" s="1"/>
      <c r="L1642" s="1"/>
      <c r="M1642" s="1"/>
      <c r="N1642" s="1"/>
      <c r="P1642" s="1"/>
      <c r="AG1642" t="s">
        <v>3434</v>
      </c>
      <c r="AH1642" t="s">
        <v>146</v>
      </c>
      <c r="AI1642" t="s">
        <v>151</v>
      </c>
      <c r="AJ1642" s="1">
        <v>45372</v>
      </c>
      <c r="AK1642" t="s">
        <v>17</v>
      </c>
      <c r="AL1642" t="s">
        <v>18</v>
      </c>
      <c r="AM1642">
        <v>75</v>
      </c>
      <c r="AN1642">
        <v>60</v>
      </c>
      <c r="AO1642" s="24" t="str">
        <f>INDEX('Step 2-12'!$Z:$Z,MATCH('Step 2-12'!$AH1642,'Step 2-12'!$R:$R,0))</f>
        <v>Affiliate</v>
      </c>
      <c r="AP1642" s="24" t="str">
        <f>INDEX('Step 2-12'!$V:$V,MATCH('Step 2-12'!$AH1642,'Step 2-12'!$R:$R,0))</f>
        <v>North America</v>
      </c>
      <c r="AQ1642" s="24" t="str">
        <f>INDEX('Step 2-12'!$W:$W,MATCH('Step 2-12'!$AH1642,'Step 2-12'!$R:$R,0))</f>
        <v>Education</v>
      </c>
      <c r="AR1642" s="24" t="str">
        <f>INDEX('Step 2-12'!$X:$X,MATCH('Step 2-12'!$AH1642,'Step 2-12'!$R:$R,0))</f>
        <v>SMBs</v>
      </c>
      <c r="AS1642" s="23" t="str">
        <f>INDEX('Step 2-12'!$AA:$AA,MATCH('Step 2-12'!$AH1642,'Step 2-12'!$R:$R,0))</f>
        <v>Basic</v>
      </c>
      <c r="AT1642" s="23" t="str">
        <f>INDEX('Step 2-12'!$AB:$AB,MATCH('Step 2-12'!$AH1642,'Step 2-12'!$R:$R,0))</f>
        <v>Monthly</v>
      </c>
      <c r="AU1642" s="23" t="str">
        <f>INDEX($J$20:$J$1603,MATCH($AH1642,$B$20:$B$1603,0))</f>
        <v/>
      </c>
    </row>
    <row r="1643" spans="5:47" x14ac:dyDescent="0.25">
      <c r="E1643" s="1"/>
      <c r="F1643" s="1"/>
      <c r="L1643" s="1"/>
      <c r="M1643" s="1"/>
      <c r="N1643" s="1"/>
      <c r="P1643" s="1"/>
      <c r="AG1643" t="s">
        <v>3435</v>
      </c>
      <c r="AH1643" t="s">
        <v>146</v>
      </c>
      <c r="AI1643" t="s">
        <v>152</v>
      </c>
      <c r="AJ1643" s="1">
        <v>45374</v>
      </c>
      <c r="AK1643" t="s">
        <v>17</v>
      </c>
      <c r="AL1643" t="s">
        <v>18</v>
      </c>
      <c r="AM1643">
        <v>75</v>
      </c>
      <c r="AN1643">
        <v>60</v>
      </c>
      <c r="AO1643" s="24" t="str">
        <f>INDEX('Step 2-12'!$Z:$Z,MATCH('Step 2-12'!$AH1643,'Step 2-12'!$R:$R,0))</f>
        <v>Affiliate</v>
      </c>
      <c r="AP1643" s="24" t="str">
        <f>INDEX('Step 2-12'!$V:$V,MATCH('Step 2-12'!$AH1643,'Step 2-12'!$R:$R,0))</f>
        <v>North America</v>
      </c>
      <c r="AQ1643" s="24" t="str">
        <f>INDEX('Step 2-12'!$W:$W,MATCH('Step 2-12'!$AH1643,'Step 2-12'!$R:$R,0))</f>
        <v>Education</v>
      </c>
      <c r="AR1643" s="24" t="str">
        <f>INDEX('Step 2-12'!$X:$X,MATCH('Step 2-12'!$AH1643,'Step 2-12'!$R:$R,0))</f>
        <v>SMBs</v>
      </c>
      <c r="AS1643" s="23" t="str">
        <f>INDEX('Step 2-12'!$AA:$AA,MATCH('Step 2-12'!$AH1643,'Step 2-12'!$R:$R,0))</f>
        <v>Basic</v>
      </c>
      <c r="AT1643" s="23" t="str">
        <f>INDEX('Step 2-12'!$AB:$AB,MATCH('Step 2-12'!$AH1643,'Step 2-12'!$R:$R,0))</f>
        <v>Monthly</v>
      </c>
      <c r="AU1643" s="23" t="str">
        <f>INDEX($J$20:$J$1603,MATCH($AH1643,$B$20:$B$1603,0))</f>
        <v/>
      </c>
    </row>
    <row r="1644" spans="5:47" x14ac:dyDescent="0.25">
      <c r="E1644" s="1"/>
      <c r="F1644" s="1"/>
      <c r="L1644" s="1"/>
      <c r="M1644" s="1"/>
      <c r="N1644" s="1"/>
      <c r="P1644" s="1"/>
      <c r="AG1644" t="s">
        <v>3436</v>
      </c>
      <c r="AH1644" t="s">
        <v>146</v>
      </c>
      <c r="AI1644" t="s">
        <v>153</v>
      </c>
      <c r="AJ1644" s="1">
        <v>45405</v>
      </c>
      <c r="AK1644" t="s">
        <v>17</v>
      </c>
      <c r="AL1644" t="s">
        <v>18</v>
      </c>
      <c r="AM1644">
        <v>75</v>
      </c>
      <c r="AN1644">
        <v>60</v>
      </c>
      <c r="AO1644" s="24" t="str">
        <f>INDEX('Step 2-12'!$Z:$Z,MATCH('Step 2-12'!$AH1644,'Step 2-12'!$R:$R,0))</f>
        <v>Affiliate</v>
      </c>
      <c r="AP1644" s="24" t="str">
        <f>INDEX('Step 2-12'!$V:$V,MATCH('Step 2-12'!$AH1644,'Step 2-12'!$R:$R,0))</f>
        <v>North America</v>
      </c>
      <c r="AQ1644" s="24" t="str">
        <f>INDEX('Step 2-12'!$W:$W,MATCH('Step 2-12'!$AH1644,'Step 2-12'!$R:$R,0))</f>
        <v>Education</v>
      </c>
      <c r="AR1644" s="24" t="str">
        <f>INDEX('Step 2-12'!$X:$X,MATCH('Step 2-12'!$AH1644,'Step 2-12'!$R:$R,0))</f>
        <v>SMBs</v>
      </c>
      <c r="AS1644" s="23" t="str">
        <f>INDEX('Step 2-12'!$AA:$AA,MATCH('Step 2-12'!$AH1644,'Step 2-12'!$R:$R,0))</f>
        <v>Basic</v>
      </c>
      <c r="AT1644" s="23" t="str">
        <f>INDEX('Step 2-12'!$AB:$AB,MATCH('Step 2-12'!$AH1644,'Step 2-12'!$R:$R,0))</f>
        <v>Monthly</v>
      </c>
      <c r="AU1644" s="23" t="str">
        <f>INDEX($J$20:$J$1603,MATCH($AH1644,$B$20:$B$1603,0))</f>
        <v/>
      </c>
    </row>
    <row r="1645" spans="5:47" x14ac:dyDescent="0.25">
      <c r="E1645" s="1"/>
      <c r="F1645" s="1"/>
      <c r="L1645" s="1"/>
      <c r="M1645" s="1"/>
      <c r="N1645" s="1"/>
      <c r="P1645" s="1"/>
      <c r="AG1645" t="s">
        <v>3437</v>
      </c>
      <c r="AH1645" t="s">
        <v>146</v>
      </c>
      <c r="AI1645" t="s">
        <v>153</v>
      </c>
      <c r="AJ1645" s="1">
        <v>45435</v>
      </c>
      <c r="AK1645" t="s">
        <v>17</v>
      </c>
      <c r="AL1645" t="s">
        <v>18</v>
      </c>
      <c r="AM1645">
        <v>75</v>
      </c>
      <c r="AN1645">
        <v>60</v>
      </c>
      <c r="AO1645" s="24" t="str">
        <f>INDEX('Step 2-12'!$Z:$Z,MATCH('Step 2-12'!$AH1645,'Step 2-12'!$R:$R,0))</f>
        <v>Affiliate</v>
      </c>
      <c r="AP1645" s="24" t="str">
        <f>INDEX('Step 2-12'!$V:$V,MATCH('Step 2-12'!$AH1645,'Step 2-12'!$R:$R,0))</f>
        <v>North America</v>
      </c>
      <c r="AQ1645" s="24" t="str">
        <f>INDEX('Step 2-12'!$W:$W,MATCH('Step 2-12'!$AH1645,'Step 2-12'!$R:$R,0))</f>
        <v>Education</v>
      </c>
      <c r="AR1645" s="24" t="str">
        <f>INDEX('Step 2-12'!$X:$X,MATCH('Step 2-12'!$AH1645,'Step 2-12'!$R:$R,0))</f>
        <v>SMBs</v>
      </c>
      <c r="AS1645" s="23" t="str">
        <f>INDEX('Step 2-12'!$AA:$AA,MATCH('Step 2-12'!$AH1645,'Step 2-12'!$R:$R,0))</f>
        <v>Basic</v>
      </c>
      <c r="AT1645" s="23" t="str">
        <f>INDEX('Step 2-12'!$AB:$AB,MATCH('Step 2-12'!$AH1645,'Step 2-12'!$R:$R,0))</f>
        <v>Monthly</v>
      </c>
      <c r="AU1645" s="23" t="str">
        <f>INDEX($J$20:$J$1603,MATCH($AH1645,$B$20:$B$1603,0))</f>
        <v/>
      </c>
    </row>
    <row r="1646" spans="5:47" x14ac:dyDescent="0.25">
      <c r="E1646" s="1"/>
      <c r="F1646" s="1"/>
      <c r="L1646" s="1"/>
      <c r="M1646" s="1"/>
      <c r="N1646" s="1"/>
      <c r="P1646" s="1"/>
      <c r="AG1646" t="s">
        <v>3438</v>
      </c>
      <c r="AH1646" t="s">
        <v>146</v>
      </c>
      <c r="AI1646" t="s">
        <v>154</v>
      </c>
      <c r="AJ1646" s="1">
        <v>45436</v>
      </c>
      <c r="AK1646" t="s">
        <v>17</v>
      </c>
      <c r="AL1646" t="s">
        <v>18</v>
      </c>
      <c r="AM1646">
        <v>75</v>
      </c>
      <c r="AN1646">
        <v>60</v>
      </c>
      <c r="AO1646" s="24" t="str">
        <f>INDEX('Step 2-12'!$Z:$Z,MATCH('Step 2-12'!$AH1646,'Step 2-12'!$R:$R,0))</f>
        <v>Affiliate</v>
      </c>
      <c r="AP1646" s="24" t="str">
        <f>INDEX('Step 2-12'!$V:$V,MATCH('Step 2-12'!$AH1646,'Step 2-12'!$R:$R,0))</f>
        <v>North America</v>
      </c>
      <c r="AQ1646" s="24" t="str">
        <f>INDEX('Step 2-12'!$W:$W,MATCH('Step 2-12'!$AH1646,'Step 2-12'!$R:$R,0))</f>
        <v>Education</v>
      </c>
      <c r="AR1646" s="24" t="str">
        <f>INDEX('Step 2-12'!$X:$X,MATCH('Step 2-12'!$AH1646,'Step 2-12'!$R:$R,0))</f>
        <v>SMBs</v>
      </c>
      <c r="AS1646" s="23" t="str">
        <f>INDEX('Step 2-12'!$AA:$AA,MATCH('Step 2-12'!$AH1646,'Step 2-12'!$R:$R,0))</f>
        <v>Basic</v>
      </c>
      <c r="AT1646" s="23" t="str">
        <f>INDEX('Step 2-12'!$AB:$AB,MATCH('Step 2-12'!$AH1646,'Step 2-12'!$R:$R,0))</f>
        <v>Monthly</v>
      </c>
      <c r="AU1646" s="23" t="str">
        <f>INDEX($J$20:$J$1603,MATCH($AH1646,$B$20:$B$1603,0))</f>
        <v/>
      </c>
    </row>
    <row r="1647" spans="5:47" x14ac:dyDescent="0.25">
      <c r="E1647" s="1"/>
      <c r="F1647" s="1"/>
      <c r="L1647" s="1"/>
      <c r="M1647" s="1"/>
      <c r="N1647" s="1"/>
      <c r="P1647" s="1"/>
      <c r="AG1647" t="s">
        <v>3439</v>
      </c>
      <c r="AH1647" t="s">
        <v>146</v>
      </c>
      <c r="AI1647" t="s">
        <v>155</v>
      </c>
      <c r="AJ1647" s="1">
        <v>45467</v>
      </c>
      <c r="AK1647" t="s">
        <v>17</v>
      </c>
      <c r="AL1647" t="s">
        <v>18</v>
      </c>
      <c r="AM1647">
        <v>75</v>
      </c>
      <c r="AN1647">
        <v>60</v>
      </c>
      <c r="AO1647" s="24" t="str">
        <f>INDEX('Step 2-12'!$Z:$Z,MATCH('Step 2-12'!$AH1647,'Step 2-12'!$R:$R,0))</f>
        <v>Affiliate</v>
      </c>
      <c r="AP1647" s="24" t="str">
        <f>INDEX('Step 2-12'!$V:$V,MATCH('Step 2-12'!$AH1647,'Step 2-12'!$R:$R,0))</f>
        <v>North America</v>
      </c>
      <c r="AQ1647" s="24" t="str">
        <f>INDEX('Step 2-12'!$W:$W,MATCH('Step 2-12'!$AH1647,'Step 2-12'!$R:$R,0))</f>
        <v>Education</v>
      </c>
      <c r="AR1647" s="24" t="str">
        <f>INDEX('Step 2-12'!$X:$X,MATCH('Step 2-12'!$AH1647,'Step 2-12'!$R:$R,0))</f>
        <v>SMBs</v>
      </c>
      <c r="AS1647" s="23" t="str">
        <f>INDEX('Step 2-12'!$AA:$AA,MATCH('Step 2-12'!$AH1647,'Step 2-12'!$R:$R,0))</f>
        <v>Basic</v>
      </c>
      <c r="AT1647" s="23" t="str">
        <f>INDEX('Step 2-12'!$AB:$AB,MATCH('Step 2-12'!$AH1647,'Step 2-12'!$R:$R,0))</f>
        <v>Monthly</v>
      </c>
      <c r="AU1647" s="23" t="str">
        <f>INDEX($J$20:$J$1603,MATCH($AH1647,$B$20:$B$1603,0))</f>
        <v/>
      </c>
    </row>
    <row r="1648" spans="5:47" x14ac:dyDescent="0.25">
      <c r="E1648" s="1"/>
      <c r="F1648" s="1"/>
      <c r="L1648" s="1"/>
      <c r="M1648" s="1"/>
      <c r="N1648" s="1"/>
      <c r="P1648" s="1"/>
      <c r="AG1648" t="s">
        <v>3440</v>
      </c>
      <c r="AH1648" t="s">
        <v>146</v>
      </c>
      <c r="AI1648" t="s">
        <v>155</v>
      </c>
      <c r="AJ1648" s="1">
        <v>45497</v>
      </c>
      <c r="AK1648" t="s">
        <v>17</v>
      </c>
      <c r="AL1648" t="s">
        <v>18</v>
      </c>
      <c r="AM1648">
        <v>75</v>
      </c>
      <c r="AN1648">
        <v>60</v>
      </c>
      <c r="AO1648" s="24" t="str">
        <f>INDEX('Step 2-12'!$Z:$Z,MATCH('Step 2-12'!$AH1648,'Step 2-12'!$R:$R,0))</f>
        <v>Affiliate</v>
      </c>
      <c r="AP1648" s="24" t="str">
        <f>INDEX('Step 2-12'!$V:$V,MATCH('Step 2-12'!$AH1648,'Step 2-12'!$R:$R,0))</f>
        <v>North America</v>
      </c>
      <c r="AQ1648" s="24" t="str">
        <f>INDEX('Step 2-12'!$W:$W,MATCH('Step 2-12'!$AH1648,'Step 2-12'!$R:$R,0))</f>
        <v>Education</v>
      </c>
      <c r="AR1648" s="24" t="str">
        <f>INDEX('Step 2-12'!$X:$X,MATCH('Step 2-12'!$AH1648,'Step 2-12'!$R:$R,0))</f>
        <v>SMBs</v>
      </c>
      <c r="AS1648" s="23" t="str">
        <f>INDEX('Step 2-12'!$AA:$AA,MATCH('Step 2-12'!$AH1648,'Step 2-12'!$R:$R,0))</f>
        <v>Basic</v>
      </c>
      <c r="AT1648" s="23" t="str">
        <f>INDEX('Step 2-12'!$AB:$AB,MATCH('Step 2-12'!$AH1648,'Step 2-12'!$R:$R,0))</f>
        <v>Monthly</v>
      </c>
      <c r="AU1648" s="23" t="str">
        <f>INDEX($J$20:$J$1603,MATCH($AH1648,$B$20:$B$1603,0))</f>
        <v/>
      </c>
    </row>
    <row r="1649" spans="5:47" x14ac:dyDescent="0.25">
      <c r="E1649" s="1"/>
      <c r="F1649" s="1"/>
      <c r="L1649" s="1"/>
      <c r="M1649" s="1"/>
      <c r="N1649" s="1"/>
      <c r="P1649" s="1"/>
      <c r="AG1649" t="s">
        <v>3441</v>
      </c>
      <c r="AH1649" t="s">
        <v>146</v>
      </c>
      <c r="AI1649" t="s">
        <v>156</v>
      </c>
      <c r="AJ1649" s="1">
        <v>45498</v>
      </c>
      <c r="AK1649" t="s">
        <v>17</v>
      </c>
      <c r="AL1649" t="s">
        <v>18</v>
      </c>
      <c r="AM1649">
        <v>75</v>
      </c>
      <c r="AN1649">
        <v>60</v>
      </c>
      <c r="AO1649" s="24" t="str">
        <f>INDEX('Step 2-12'!$Z:$Z,MATCH('Step 2-12'!$AH1649,'Step 2-12'!$R:$R,0))</f>
        <v>Affiliate</v>
      </c>
      <c r="AP1649" s="24" t="str">
        <f>INDEX('Step 2-12'!$V:$V,MATCH('Step 2-12'!$AH1649,'Step 2-12'!$R:$R,0))</f>
        <v>North America</v>
      </c>
      <c r="AQ1649" s="24" t="str">
        <f>INDEX('Step 2-12'!$W:$W,MATCH('Step 2-12'!$AH1649,'Step 2-12'!$R:$R,0))</f>
        <v>Education</v>
      </c>
      <c r="AR1649" s="24" t="str">
        <f>INDEX('Step 2-12'!$X:$X,MATCH('Step 2-12'!$AH1649,'Step 2-12'!$R:$R,0))</f>
        <v>SMBs</v>
      </c>
      <c r="AS1649" s="23" t="str">
        <f>INDEX('Step 2-12'!$AA:$AA,MATCH('Step 2-12'!$AH1649,'Step 2-12'!$R:$R,0))</f>
        <v>Basic</v>
      </c>
      <c r="AT1649" s="23" t="str">
        <f>INDEX('Step 2-12'!$AB:$AB,MATCH('Step 2-12'!$AH1649,'Step 2-12'!$R:$R,0))</f>
        <v>Monthly</v>
      </c>
      <c r="AU1649" s="23" t="str">
        <f>INDEX($J$20:$J$1603,MATCH($AH1649,$B$20:$B$1603,0))</f>
        <v/>
      </c>
    </row>
    <row r="1650" spans="5:47" x14ac:dyDescent="0.25">
      <c r="E1650" s="1"/>
      <c r="F1650" s="1"/>
      <c r="L1650" s="1"/>
      <c r="M1650" s="1"/>
      <c r="N1650" s="1"/>
      <c r="P1650" s="1"/>
      <c r="AG1650" t="s">
        <v>3442</v>
      </c>
      <c r="AH1650" t="s">
        <v>146</v>
      </c>
      <c r="AI1650" t="s">
        <v>157</v>
      </c>
      <c r="AJ1650" s="1">
        <v>45529</v>
      </c>
      <c r="AK1650" t="s">
        <v>17</v>
      </c>
      <c r="AL1650" t="s">
        <v>18</v>
      </c>
      <c r="AM1650">
        <v>75</v>
      </c>
      <c r="AN1650">
        <v>60</v>
      </c>
      <c r="AO1650" s="24" t="str">
        <f>INDEX('Step 2-12'!$Z:$Z,MATCH('Step 2-12'!$AH1650,'Step 2-12'!$R:$R,0))</f>
        <v>Affiliate</v>
      </c>
      <c r="AP1650" s="24" t="str">
        <f>INDEX('Step 2-12'!$V:$V,MATCH('Step 2-12'!$AH1650,'Step 2-12'!$R:$R,0))</f>
        <v>North America</v>
      </c>
      <c r="AQ1650" s="24" t="str">
        <f>INDEX('Step 2-12'!$W:$W,MATCH('Step 2-12'!$AH1650,'Step 2-12'!$R:$R,0))</f>
        <v>Education</v>
      </c>
      <c r="AR1650" s="24" t="str">
        <f>INDEX('Step 2-12'!$X:$X,MATCH('Step 2-12'!$AH1650,'Step 2-12'!$R:$R,0))</f>
        <v>SMBs</v>
      </c>
      <c r="AS1650" s="23" t="str">
        <f>INDEX('Step 2-12'!$AA:$AA,MATCH('Step 2-12'!$AH1650,'Step 2-12'!$R:$R,0))</f>
        <v>Basic</v>
      </c>
      <c r="AT1650" s="23" t="str">
        <f>INDEX('Step 2-12'!$AB:$AB,MATCH('Step 2-12'!$AH1650,'Step 2-12'!$R:$R,0))</f>
        <v>Monthly</v>
      </c>
      <c r="AU1650" s="23" t="str">
        <f>INDEX($J$20:$J$1603,MATCH($AH1650,$B$20:$B$1603,0))</f>
        <v/>
      </c>
    </row>
    <row r="1651" spans="5:47" x14ac:dyDescent="0.25">
      <c r="E1651" s="1"/>
      <c r="F1651" s="1"/>
      <c r="L1651" s="1"/>
      <c r="M1651" s="1"/>
      <c r="N1651" s="1"/>
      <c r="P1651" s="1"/>
      <c r="AG1651" t="s">
        <v>3443</v>
      </c>
      <c r="AH1651" t="s">
        <v>146</v>
      </c>
      <c r="AI1651" t="s">
        <v>158</v>
      </c>
      <c r="AJ1651" s="1">
        <v>45560</v>
      </c>
      <c r="AK1651" t="s">
        <v>17</v>
      </c>
      <c r="AL1651" t="s">
        <v>18</v>
      </c>
      <c r="AM1651">
        <v>75</v>
      </c>
      <c r="AN1651">
        <v>60</v>
      </c>
      <c r="AO1651" s="24" t="str">
        <f>INDEX('Step 2-12'!$Z:$Z,MATCH('Step 2-12'!$AH1651,'Step 2-12'!$R:$R,0))</f>
        <v>Affiliate</v>
      </c>
      <c r="AP1651" s="24" t="str">
        <f>INDEX('Step 2-12'!$V:$V,MATCH('Step 2-12'!$AH1651,'Step 2-12'!$R:$R,0))</f>
        <v>North America</v>
      </c>
      <c r="AQ1651" s="24" t="str">
        <f>INDEX('Step 2-12'!$W:$W,MATCH('Step 2-12'!$AH1651,'Step 2-12'!$R:$R,0))</f>
        <v>Education</v>
      </c>
      <c r="AR1651" s="24" t="str">
        <f>INDEX('Step 2-12'!$X:$X,MATCH('Step 2-12'!$AH1651,'Step 2-12'!$R:$R,0))</f>
        <v>SMBs</v>
      </c>
      <c r="AS1651" s="23" t="str">
        <f>INDEX('Step 2-12'!$AA:$AA,MATCH('Step 2-12'!$AH1651,'Step 2-12'!$R:$R,0))</f>
        <v>Basic</v>
      </c>
      <c r="AT1651" s="23" t="str">
        <f>INDEX('Step 2-12'!$AB:$AB,MATCH('Step 2-12'!$AH1651,'Step 2-12'!$R:$R,0))</f>
        <v>Monthly</v>
      </c>
      <c r="AU1651" s="23" t="str">
        <f>INDEX($J$20:$J$1603,MATCH($AH1651,$B$20:$B$1603,0))</f>
        <v/>
      </c>
    </row>
    <row r="1652" spans="5:47" x14ac:dyDescent="0.25">
      <c r="E1652" s="1"/>
      <c r="F1652" s="1"/>
      <c r="L1652" s="1"/>
      <c r="M1652" s="1"/>
      <c r="N1652" s="1"/>
      <c r="P1652" s="1"/>
      <c r="AG1652" t="s">
        <v>3444</v>
      </c>
      <c r="AH1652" t="s">
        <v>146</v>
      </c>
      <c r="AI1652" t="s">
        <v>158</v>
      </c>
      <c r="AJ1652" s="1">
        <v>45590</v>
      </c>
      <c r="AK1652" t="s">
        <v>17</v>
      </c>
      <c r="AL1652" t="s">
        <v>18</v>
      </c>
      <c r="AM1652">
        <v>75</v>
      </c>
      <c r="AN1652">
        <v>60</v>
      </c>
      <c r="AO1652" s="24" t="str">
        <f>INDEX('Step 2-12'!$Z:$Z,MATCH('Step 2-12'!$AH1652,'Step 2-12'!$R:$R,0))</f>
        <v>Affiliate</v>
      </c>
      <c r="AP1652" s="24" t="str">
        <f>INDEX('Step 2-12'!$V:$V,MATCH('Step 2-12'!$AH1652,'Step 2-12'!$R:$R,0))</f>
        <v>North America</v>
      </c>
      <c r="AQ1652" s="24" t="str">
        <f>INDEX('Step 2-12'!$W:$W,MATCH('Step 2-12'!$AH1652,'Step 2-12'!$R:$R,0))</f>
        <v>Education</v>
      </c>
      <c r="AR1652" s="24" t="str">
        <f>INDEX('Step 2-12'!$X:$X,MATCH('Step 2-12'!$AH1652,'Step 2-12'!$R:$R,0))</f>
        <v>SMBs</v>
      </c>
      <c r="AS1652" s="23" t="str">
        <f>INDEX('Step 2-12'!$AA:$AA,MATCH('Step 2-12'!$AH1652,'Step 2-12'!$R:$R,0))</f>
        <v>Basic</v>
      </c>
      <c r="AT1652" s="23" t="str">
        <f>INDEX('Step 2-12'!$AB:$AB,MATCH('Step 2-12'!$AH1652,'Step 2-12'!$R:$R,0))</f>
        <v>Monthly</v>
      </c>
      <c r="AU1652" s="23" t="str">
        <f>INDEX($J$20:$J$1603,MATCH($AH1652,$B$20:$B$1603,0))</f>
        <v/>
      </c>
    </row>
    <row r="1653" spans="5:47" x14ac:dyDescent="0.25">
      <c r="E1653" s="1"/>
      <c r="F1653" s="1"/>
      <c r="L1653" s="1"/>
      <c r="M1653" s="1"/>
      <c r="N1653" s="1"/>
      <c r="P1653" s="1"/>
      <c r="AG1653" t="s">
        <v>3445</v>
      </c>
      <c r="AH1653" t="s">
        <v>146</v>
      </c>
      <c r="AI1653" t="s">
        <v>159</v>
      </c>
      <c r="AJ1653" s="1">
        <v>45591</v>
      </c>
      <c r="AK1653" t="s">
        <v>17</v>
      </c>
      <c r="AL1653" t="s">
        <v>18</v>
      </c>
      <c r="AM1653">
        <v>75</v>
      </c>
      <c r="AN1653">
        <v>60</v>
      </c>
      <c r="AO1653" s="24" t="str">
        <f>INDEX('Step 2-12'!$Z:$Z,MATCH('Step 2-12'!$AH1653,'Step 2-12'!$R:$R,0))</f>
        <v>Affiliate</v>
      </c>
      <c r="AP1653" s="24" t="str">
        <f>INDEX('Step 2-12'!$V:$V,MATCH('Step 2-12'!$AH1653,'Step 2-12'!$R:$R,0))</f>
        <v>North America</v>
      </c>
      <c r="AQ1653" s="24" t="str">
        <f>INDEX('Step 2-12'!$W:$W,MATCH('Step 2-12'!$AH1653,'Step 2-12'!$R:$R,0))</f>
        <v>Education</v>
      </c>
      <c r="AR1653" s="24" t="str">
        <f>INDEX('Step 2-12'!$X:$X,MATCH('Step 2-12'!$AH1653,'Step 2-12'!$R:$R,0))</f>
        <v>SMBs</v>
      </c>
      <c r="AS1653" s="23" t="str">
        <f>INDEX('Step 2-12'!$AA:$AA,MATCH('Step 2-12'!$AH1653,'Step 2-12'!$R:$R,0))</f>
        <v>Basic</v>
      </c>
      <c r="AT1653" s="23" t="str">
        <f>INDEX('Step 2-12'!$AB:$AB,MATCH('Step 2-12'!$AH1653,'Step 2-12'!$R:$R,0))</f>
        <v>Monthly</v>
      </c>
      <c r="AU1653" s="23" t="str">
        <f>INDEX($J$20:$J$1603,MATCH($AH1653,$B$20:$B$1603,0))</f>
        <v/>
      </c>
    </row>
    <row r="1654" spans="5:47" x14ac:dyDescent="0.25">
      <c r="E1654" s="1"/>
      <c r="F1654" s="1"/>
      <c r="L1654" s="1"/>
      <c r="M1654" s="1"/>
      <c r="N1654" s="1"/>
      <c r="P1654" s="1"/>
      <c r="AG1654" t="s">
        <v>3446</v>
      </c>
      <c r="AH1654" t="s">
        <v>146</v>
      </c>
      <c r="AI1654" t="s">
        <v>160</v>
      </c>
      <c r="AJ1654" s="1">
        <v>45622</v>
      </c>
      <c r="AK1654" t="s">
        <v>17</v>
      </c>
      <c r="AL1654" t="s">
        <v>18</v>
      </c>
      <c r="AM1654">
        <v>75</v>
      </c>
      <c r="AN1654">
        <v>60</v>
      </c>
      <c r="AO1654" s="24" t="str">
        <f>INDEX('Step 2-12'!$Z:$Z,MATCH('Step 2-12'!$AH1654,'Step 2-12'!$R:$R,0))</f>
        <v>Affiliate</v>
      </c>
      <c r="AP1654" s="24" t="str">
        <f>INDEX('Step 2-12'!$V:$V,MATCH('Step 2-12'!$AH1654,'Step 2-12'!$R:$R,0))</f>
        <v>North America</v>
      </c>
      <c r="AQ1654" s="24" t="str">
        <f>INDEX('Step 2-12'!$W:$W,MATCH('Step 2-12'!$AH1654,'Step 2-12'!$R:$R,0))</f>
        <v>Education</v>
      </c>
      <c r="AR1654" s="24" t="str">
        <f>INDEX('Step 2-12'!$X:$X,MATCH('Step 2-12'!$AH1654,'Step 2-12'!$R:$R,0))</f>
        <v>SMBs</v>
      </c>
      <c r="AS1654" s="23" t="str">
        <f>INDEX('Step 2-12'!$AA:$AA,MATCH('Step 2-12'!$AH1654,'Step 2-12'!$R:$R,0))</f>
        <v>Basic</v>
      </c>
      <c r="AT1654" s="23" t="str">
        <f>INDEX('Step 2-12'!$AB:$AB,MATCH('Step 2-12'!$AH1654,'Step 2-12'!$R:$R,0))</f>
        <v>Monthly</v>
      </c>
      <c r="AU1654" s="23" t="str">
        <f>INDEX($J$20:$J$1603,MATCH($AH1654,$B$20:$B$1603,0))</f>
        <v/>
      </c>
    </row>
    <row r="1655" spans="5:47" x14ac:dyDescent="0.25">
      <c r="E1655" s="1"/>
      <c r="F1655" s="1"/>
      <c r="L1655" s="1"/>
      <c r="M1655" s="1"/>
      <c r="N1655" s="1"/>
      <c r="P1655" s="1"/>
      <c r="AG1655" t="s">
        <v>3447</v>
      </c>
      <c r="AH1655" t="s">
        <v>146</v>
      </c>
      <c r="AI1655" t="s">
        <v>160</v>
      </c>
      <c r="AJ1655" s="1">
        <v>45652</v>
      </c>
      <c r="AK1655" t="s">
        <v>17</v>
      </c>
      <c r="AL1655" t="s">
        <v>18</v>
      </c>
      <c r="AM1655">
        <v>75</v>
      </c>
      <c r="AN1655">
        <v>60</v>
      </c>
      <c r="AO1655" s="24" t="str">
        <f>INDEX('Step 2-12'!$Z:$Z,MATCH('Step 2-12'!$AH1655,'Step 2-12'!$R:$R,0))</f>
        <v>Affiliate</v>
      </c>
      <c r="AP1655" s="24" t="str">
        <f>INDEX('Step 2-12'!$V:$V,MATCH('Step 2-12'!$AH1655,'Step 2-12'!$R:$R,0))</f>
        <v>North America</v>
      </c>
      <c r="AQ1655" s="24" t="str">
        <f>INDEX('Step 2-12'!$W:$W,MATCH('Step 2-12'!$AH1655,'Step 2-12'!$R:$R,0))</f>
        <v>Education</v>
      </c>
      <c r="AR1655" s="24" t="str">
        <f>INDEX('Step 2-12'!$X:$X,MATCH('Step 2-12'!$AH1655,'Step 2-12'!$R:$R,0))</f>
        <v>SMBs</v>
      </c>
      <c r="AS1655" s="23" t="str">
        <f>INDEX('Step 2-12'!$AA:$AA,MATCH('Step 2-12'!$AH1655,'Step 2-12'!$R:$R,0))</f>
        <v>Basic</v>
      </c>
      <c r="AT1655" s="23" t="str">
        <f>INDEX('Step 2-12'!$AB:$AB,MATCH('Step 2-12'!$AH1655,'Step 2-12'!$R:$R,0))</f>
        <v>Monthly</v>
      </c>
      <c r="AU1655" s="23" t="str">
        <f>INDEX($J$20:$J$1603,MATCH($AH1655,$B$20:$B$1603,0))</f>
        <v/>
      </c>
    </row>
    <row r="1656" spans="5:47" x14ac:dyDescent="0.25">
      <c r="E1656" s="1"/>
      <c r="F1656" s="1"/>
      <c r="L1656" s="1"/>
      <c r="M1656" s="1"/>
      <c r="N1656" s="1"/>
      <c r="P1656" s="1"/>
      <c r="AG1656" t="s">
        <v>3448</v>
      </c>
      <c r="AH1656" t="s">
        <v>146</v>
      </c>
      <c r="AI1656" t="s">
        <v>161</v>
      </c>
      <c r="AJ1656" s="1">
        <v>45653</v>
      </c>
      <c r="AK1656" t="s">
        <v>17</v>
      </c>
      <c r="AL1656" t="s">
        <v>18</v>
      </c>
      <c r="AM1656">
        <v>75</v>
      </c>
      <c r="AN1656">
        <v>60</v>
      </c>
      <c r="AO1656" s="24" t="str">
        <f>INDEX('Step 2-12'!$Z:$Z,MATCH('Step 2-12'!$AH1656,'Step 2-12'!$R:$R,0))</f>
        <v>Affiliate</v>
      </c>
      <c r="AP1656" s="24" t="str">
        <f>INDEX('Step 2-12'!$V:$V,MATCH('Step 2-12'!$AH1656,'Step 2-12'!$R:$R,0))</f>
        <v>North America</v>
      </c>
      <c r="AQ1656" s="24" t="str">
        <f>INDEX('Step 2-12'!$W:$W,MATCH('Step 2-12'!$AH1656,'Step 2-12'!$R:$R,0))</f>
        <v>Education</v>
      </c>
      <c r="AR1656" s="24" t="str">
        <f>INDEX('Step 2-12'!$X:$X,MATCH('Step 2-12'!$AH1656,'Step 2-12'!$R:$R,0))</f>
        <v>SMBs</v>
      </c>
      <c r="AS1656" s="23" t="str">
        <f>INDEX('Step 2-12'!$AA:$AA,MATCH('Step 2-12'!$AH1656,'Step 2-12'!$R:$R,0))</f>
        <v>Basic</v>
      </c>
      <c r="AT1656" s="23" t="str">
        <f>INDEX('Step 2-12'!$AB:$AB,MATCH('Step 2-12'!$AH1656,'Step 2-12'!$R:$R,0))</f>
        <v>Monthly</v>
      </c>
      <c r="AU1656" s="23" t="str">
        <f>INDEX($J$20:$J$1603,MATCH($AH1656,$B$20:$B$1603,0))</f>
        <v/>
      </c>
    </row>
    <row r="1657" spans="5:47" x14ac:dyDescent="0.25">
      <c r="E1657" s="1"/>
      <c r="F1657" s="1"/>
      <c r="L1657" s="1"/>
      <c r="M1657" s="1"/>
      <c r="N1657" s="1"/>
      <c r="P1657" s="1"/>
      <c r="AG1657" t="s">
        <v>3449</v>
      </c>
      <c r="AH1657" t="s">
        <v>1097</v>
      </c>
      <c r="AI1657" t="s">
        <v>1096</v>
      </c>
      <c r="AJ1657" s="1">
        <v>45505</v>
      </c>
      <c r="AK1657" t="s">
        <v>17</v>
      </c>
      <c r="AL1657" t="s">
        <v>51</v>
      </c>
      <c r="AM1657">
        <v>600</v>
      </c>
      <c r="AN1657">
        <v>480</v>
      </c>
      <c r="AO1657" s="24" t="str">
        <f>INDEX('Step 2-12'!$Z:$Z,MATCH('Step 2-12'!$AH1657,'Step 2-12'!$R:$R,0))</f>
        <v>Social Media</v>
      </c>
      <c r="AP1657" s="24" t="str">
        <f>INDEX('Step 2-12'!$V:$V,MATCH('Step 2-12'!$AH1657,'Step 2-12'!$R:$R,0))</f>
        <v>North America</v>
      </c>
      <c r="AQ1657" s="24" t="str">
        <f>INDEX('Step 2-12'!$W:$W,MATCH('Step 2-12'!$AH1657,'Step 2-12'!$R:$R,0))</f>
        <v>Other</v>
      </c>
      <c r="AR1657" s="24" t="str">
        <f>INDEX('Step 2-12'!$X:$X,MATCH('Step 2-12'!$AH1657,'Step 2-12'!$R:$R,0))</f>
        <v>SMBs</v>
      </c>
      <c r="AS1657" s="23" t="str">
        <f>INDEX('Step 2-12'!$AA:$AA,MATCH('Step 2-12'!$AH1657,'Step 2-12'!$R:$R,0))</f>
        <v>Basic</v>
      </c>
      <c r="AT1657" s="23" t="str">
        <f>INDEX('Step 2-12'!$AB:$AB,MATCH('Step 2-12'!$AH1657,'Step 2-12'!$R:$R,0))</f>
        <v>Annual</v>
      </c>
      <c r="AU1657" s="23" t="str">
        <f>INDEX($J$20:$J$1603,MATCH($AH1657,$B$20:$B$1603,0))</f>
        <v/>
      </c>
    </row>
    <row r="1658" spans="5:47" x14ac:dyDescent="0.25">
      <c r="E1658" s="1"/>
      <c r="F1658" s="1"/>
      <c r="L1658" s="1"/>
      <c r="M1658" s="1"/>
      <c r="N1658" s="1"/>
      <c r="P1658" s="1"/>
      <c r="AG1658" t="s">
        <v>3450</v>
      </c>
      <c r="AH1658" t="s">
        <v>774</v>
      </c>
      <c r="AI1658" t="s">
        <v>773</v>
      </c>
      <c r="AJ1658" s="1">
        <v>44621</v>
      </c>
      <c r="AK1658" t="s">
        <v>17</v>
      </c>
      <c r="AL1658" t="s">
        <v>18</v>
      </c>
      <c r="AM1658">
        <v>75</v>
      </c>
      <c r="AN1658">
        <v>60</v>
      </c>
      <c r="AO1658" s="24" t="str">
        <f>INDEX('Step 2-12'!$Z:$Z,MATCH('Step 2-12'!$AH1658,'Step 2-12'!$R:$R,0))</f>
        <v>Paid Search</v>
      </c>
      <c r="AP1658" s="24" t="str">
        <f>INDEX('Step 2-12'!$V:$V,MATCH('Step 2-12'!$AH1658,'Step 2-12'!$R:$R,0))</f>
        <v>North America</v>
      </c>
      <c r="AQ1658" s="24" t="str">
        <f>INDEX('Step 2-12'!$W:$W,MATCH('Step 2-12'!$AH1658,'Step 2-12'!$R:$R,0))</f>
        <v>Healthcare</v>
      </c>
      <c r="AR1658" s="24" t="str">
        <f>INDEX('Step 2-12'!$X:$X,MATCH('Step 2-12'!$AH1658,'Step 2-12'!$R:$R,0))</f>
        <v>SMBs</v>
      </c>
      <c r="AS1658" s="23" t="str">
        <f>INDEX('Step 2-12'!$AA:$AA,MATCH('Step 2-12'!$AH1658,'Step 2-12'!$R:$R,0))</f>
        <v>Basic</v>
      </c>
      <c r="AT1658" s="23" t="str">
        <f>INDEX('Step 2-12'!$AB:$AB,MATCH('Step 2-12'!$AH1658,'Step 2-12'!$R:$R,0))</f>
        <v>Monthly</v>
      </c>
      <c r="AU1658" s="23" t="str">
        <f>INDEX($J$20:$J$1603,MATCH($AH1658,$B$20:$B$1603,0))</f>
        <v/>
      </c>
    </row>
    <row r="1659" spans="5:47" x14ac:dyDescent="0.25">
      <c r="E1659" s="1"/>
      <c r="F1659" s="1"/>
      <c r="L1659" s="1"/>
      <c r="M1659" s="1"/>
      <c r="N1659" s="1"/>
      <c r="P1659" s="1"/>
      <c r="AG1659" t="s">
        <v>3451</v>
      </c>
      <c r="AH1659" t="s">
        <v>774</v>
      </c>
      <c r="AI1659" t="s">
        <v>775</v>
      </c>
      <c r="AJ1659" s="1">
        <v>44652</v>
      </c>
      <c r="AK1659" t="s">
        <v>17</v>
      </c>
      <c r="AL1659" t="s">
        <v>18</v>
      </c>
      <c r="AM1659">
        <v>75</v>
      </c>
      <c r="AN1659">
        <v>60</v>
      </c>
      <c r="AO1659" s="24" t="str">
        <f>INDEX('Step 2-12'!$Z:$Z,MATCH('Step 2-12'!$AH1659,'Step 2-12'!$R:$R,0))</f>
        <v>Paid Search</v>
      </c>
      <c r="AP1659" s="24" t="str">
        <f>INDEX('Step 2-12'!$V:$V,MATCH('Step 2-12'!$AH1659,'Step 2-12'!$R:$R,0))</f>
        <v>North America</v>
      </c>
      <c r="AQ1659" s="24" t="str">
        <f>INDEX('Step 2-12'!$W:$W,MATCH('Step 2-12'!$AH1659,'Step 2-12'!$R:$R,0))</f>
        <v>Healthcare</v>
      </c>
      <c r="AR1659" s="24" t="str">
        <f>INDEX('Step 2-12'!$X:$X,MATCH('Step 2-12'!$AH1659,'Step 2-12'!$R:$R,0))</f>
        <v>SMBs</v>
      </c>
      <c r="AS1659" s="23" t="str">
        <f>INDEX('Step 2-12'!$AA:$AA,MATCH('Step 2-12'!$AH1659,'Step 2-12'!$R:$R,0))</f>
        <v>Basic</v>
      </c>
      <c r="AT1659" s="23" t="str">
        <f>INDEX('Step 2-12'!$AB:$AB,MATCH('Step 2-12'!$AH1659,'Step 2-12'!$R:$R,0))</f>
        <v>Monthly</v>
      </c>
      <c r="AU1659" s="23" t="str">
        <f>INDEX($J$20:$J$1603,MATCH($AH1659,$B$20:$B$1603,0))</f>
        <v/>
      </c>
    </row>
    <row r="1660" spans="5:47" x14ac:dyDescent="0.25">
      <c r="E1660" s="1"/>
      <c r="F1660" s="1"/>
      <c r="L1660" s="1"/>
      <c r="M1660" s="1"/>
      <c r="N1660" s="1"/>
      <c r="P1660" s="1"/>
      <c r="AG1660" t="s">
        <v>3452</v>
      </c>
      <c r="AH1660" t="s">
        <v>774</v>
      </c>
      <c r="AI1660" t="s">
        <v>775</v>
      </c>
      <c r="AJ1660" s="1">
        <v>44682</v>
      </c>
      <c r="AK1660" t="s">
        <v>17</v>
      </c>
      <c r="AL1660" t="s">
        <v>18</v>
      </c>
      <c r="AM1660">
        <v>75</v>
      </c>
      <c r="AN1660">
        <v>60</v>
      </c>
      <c r="AO1660" s="24" t="str">
        <f>INDEX('Step 2-12'!$Z:$Z,MATCH('Step 2-12'!$AH1660,'Step 2-12'!$R:$R,0))</f>
        <v>Paid Search</v>
      </c>
      <c r="AP1660" s="24" t="str">
        <f>INDEX('Step 2-12'!$V:$V,MATCH('Step 2-12'!$AH1660,'Step 2-12'!$R:$R,0))</f>
        <v>North America</v>
      </c>
      <c r="AQ1660" s="24" t="str">
        <f>INDEX('Step 2-12'!$W:$W,MATCH('Step 2-12'!$AH1660,'Step 2-12'!$R:$R,0))</f>
        <v>Healthcare</v>
      </c>
      <c r="AR1660" s="24" t="str">
        <f>INDEX('Step 2-12'!$X:$X,MATCH('Step 2-12'!$AH1660,'Step 2-12'!$R:$R,0))</f>
        <v>SMBs</v>
      </c>
      <c r="AS1660" s="23" t="str">
        <f>INDEX('Step 2-12'!$AA:$AA,MATCH('Step 2-12'!$AH1660,'Step 2-12'!$R:$R,0))</f>
        <v>Basic</v>
      </c>
      <c r="AT1660" s="23" t="str">
        <f>INDEX('Step 2-12'!$AB:$AB,MATCH('Step 2-12'!$AH1660,'Step 2-12'!$R:$R,0))</f>
        <v>Monthly</v>
      </c>
      <c r="AU1660" s="23" t="str">
        <f>INDEX($J$20:$J$1603,MATCH($AH1660,$B$20:$B$1603,0))</f>
        <v/>
      </c>
    </row>
    <row r="1661" spans="5:47" x14ac:dyDescent="0.25">
      <c r="E1661" s="1"/>
      <c r="F1661" s="1"/>
      <c r="L1661" s="1"/>
      <c r="M1661" s="1"/>
      <c r="N1661" s="1"/>
      <c r="P1661" s="1"/>
      <c r="AG1661" t="s">
        <v>3453</v>
      </c>
      <c r="AH1661" t="s">
        <v>774</v>
      </c>
      <c r="AI1661" t="s">
        <v>776</v>
      </c>
      <c r="AJ1661" s="1">
        <v>44683</v>
      </c>
      <c r="AK1661" t="s">
        <v>17</v>
      </c>
      <c r="AL1661" t="s">
        <v>18</v>
      </c>
      <c r="AM1661">
        <v>75</v>
      </c>
      <c r="AN1661">
        <v>60</v>
      </c>
      <c r="AO1661" s="24" t="str">
        <f>INDEX('Step 2-12'!$Z:$Z,MATCH('Step 2-12'!$AH1661,'Step 2-12'!$R:$R,0))</f>
        <v>Paid Search</v>
      </c>
      <c r="AP1661" s="24" t="str">
        <f>INDEX('Step 2-12'!$V:$V,MATCH('Step 2-12'!$AH1661,'Step 2-12'!$R:$R,0))</f>
        <v>North America</v>
      </c>
      <c r="AQ1661" s="24" t="str">
        <f>INDEX('Step 2-12'!$W:$W,MATCH('Step 2-12'!$AH1661,'Step 2-12'!$R:$R,0))</f>
        <v>Healthcare</v>
      </c>
      <c r="AR1661" s="24" t="str">
        <f>INDEX('Step 2-12'!$X:$X,MATCH('Step 2-12'!$AH1661,'Step 2-12'!$R:$R,0))</f>
        <v>SMBs</v>
      </c>
      <c r="AS1661" s="23" t="str">
        <f>INDEX('Step 2-12'!$AA:$AA,MATCH('Step 2-12'!$AH1661,'Step 2-12'!$R:$R,0))</f>
        <v>Basic</v>
      </c>
      <c r="AT1661" s="23" t="str">
        <f>INDEX('Step 2-12'!$AB:$AB,MATCH('Step 2-12'!$AH1661,'Step 2-12'!$R:$R,0))</f>
        <v>Monthly</v>
      </c>
      <c r="AU1661" s="23" t="str">
        <f>INDEX($J$20:$J$1603,MATCH($AH1661,$B$20:$B$1603,0))</f>
        <v/>
      </c>
    </row>
    <row r="1662" spans="5:47" x14ac:dyDescent="0.25">
      <c r="E1662" s="1"/>
      <c r="F1662" s="1"/>
      <c r="L1662" s="1"/>
      <c r="M1662" s="1"/>
      <c r="N1662" s="1"/>
      <c r="P1662" s="1"/>
      <c r="AG1662" t="s">
        <v>3454</v>
      </c>
      <c r="AH1662" t="s">
        <v>774</v>
      </c>
      <c r="AI1662" t="s">
        <v>777</v>
      </c>
      <c r="AJ1662" s="1">
        <v>44714</v>
      </c>
      <c r="AK1662" t="s">
        <v>17</v>
      </c>
      <c r="AL1662" t="s">
        <v>18</v>
      </c>
      <c r="AM1662">
        <v>75</v>
      </c>
      <c r="AN1662">
        <v>60</v>
      </c>
      <c r="AO1662" s="24" t="str">
        <f>INDEX('Step 2-12'!$Z:$Z,MATCH('Step 2-12'!$AH1662,'Step 2-12'!$R:$R,0))</f>
        <v>Paid Search</v>
      </c>
      <c r="AP1662" s="24" t="str">
        <f>INDEX('Step 2-12'!$V:$V,MATCH('Step 2-12'!$AH1662,'Step 2-12'!$R:$R,0))</f>
        <v>North America</v>
      </c>
      <c r="AQ1662" s="24" t="str">
        <f>INDEX('Step 2-12'!$W:$W,MATCH('Step 2-12'!$AH1662,'Step 2-12'!$R:$R,0))</f>
        <v>Healthcare</v>
      </c>
      <c r="AR1662" s="24" t="str">
        <f>INDEX('Step 2-12'!$X:$X,MATCH('Step 2-12'!$AH1662,'Step 2-12'!$R:$R,0))</f>
        <v>SMBs</v>
      </c>
      <c r="AS1662" s="23" t="str">
        <f>INDEX('Step 2-12'!$AA:$AA,MATCH('Step 2-12'!$AH1662,'Step 2-12'!$R:$R,0))</f>
        <v>Basic</v>
      </c>
      <c r="AT1662" s="23" t="str">
        <f>INDEX('Step 2-12'!$AB:$AB,MATCH('Step 2-12'!$AH1662,'Step 2-12'!$R:$R,0))</f>
        <v>Monthly</v>
      </c>
      <c r="AU1662" s="23" t="str">
        <f>INDEX($J$20:$J$1603,MATCH($AH1662,$B$20:$B$1603,0))</f>
        <v/>
      </c>
    </row>
    <row r="1663" spans="5:47" x14ac:dyDescent="0.25">
      <c r="E1663" s="1"/>
      <c r="F1663" s="1"/>
      <c r="L1663" s="1"/>
      <c r="M1663" s="1"/>
      <c r="N1663" s="1"/>
      <c r="P1663" s="1"/>
      <c r="AG1663" t="s">
        <v>3455</v>
      </c>
      <c r="AH1663" t="s">
        <v>774</v>
      </c>
      <c r="AI1663" t="s">
        <v>777</v>
      </c>
      <c r="AJ1663" s="1">
        <v>44744</v>
      </c>
      <c r="AK1663" t="s">
        <v>17</v>
      </c>
      <c r="AL1663" t="s">
        <v>18</v>
      </c>
      <c r="AM1663">
        <v>75</v>
      </c>
      <c r="AN1663">
        <v>60</v>
      </c>
      <c r="AO1663" s="24" t="str">
        <f>INDEX('Step 2-12'!$Z:$Z,MATCH('Step 2-12'!$AH1663,'Step 2-12'!$R:$R,0))</f>
        <v>Paid Search</v>
      </c>
      <c r="AP1663" s="24" t="str">
        <f>INDEX('Step 2-12'!$V:$V,MATCH('Step 2-12'!$AH1663,'Step 2-12'!$R:$R,0))</f>
        <v>North America</v>
      </c>
      <c r="AQ1663" s="24" t="str">
        <f>INDEX('Step 2-12'!$W:$W,MATCH('Step 2-12'!$AH1663,'Step 2-12'!$R:$R,0))</f>
        <v>Healthcare</v>
      </c>
      <c r="AR1663" s="24" t="str">
        <f>INDEX('Step 2-12'!$X:$X,MATCH('Step 2-12'!$AH1663,'Step 2-12'!$R:$R,0))</f>
        <v>SMBs</v>
      </c>
      <c r="AS1663" s="23" t="str">
        <f>INDEX('Step 2-12'!$AA:$AA,MATCH('Step 2-12'!$AH1663,'Step 2-12'!$R:$R,0))</f>
        <v>Basic</v>
      </c>
      <c r="AT1663" s="23" t="str">
        <f>INDEX('Step 2-12'!$AB:$AB,MATCH('Step 2-12'!$AH1663,'Step 2-12'!$R:$R,0))</f>
        <v>Monthly</v>
      </c>
      <c r="AU1663" s="23" t="str">
        <f>INDEX($J$20:$J$1603,MATCH($AH1663,$B$20:$B$1603,0))</f>
        <v/>
      </c>
    </row>
    <row r="1664" spans="5:47" x14ac:dyDescent="0.25">
      <c r="E1664" s="1"/>
      <c r="F1664" s="1"/>
      <c r="L1664" s="1"/>
      <c r="M1664" s="1"/>
      <c r="N1664" s="1"/>
      <c r="P1664" s="1"/>
      <c r="AG1664" t="s">
        <v>3456</v>
      </c>
      <c r="AH1664" t="s">
        <v>774</v>
      </c>
      <c r="AI1664" t="s">
        <v>778</v>
      </c>
      <c r="AJ1664" s="1">
        <v>44745</v>
      </c>
      <c r="AK1664" t="s">
        <v>17</v>
      </c>
      <c r="AL1664" t="s">
        <v>18</v>
      </c>
      <c r="AM1664">
        <v>75</v>
      </c>
      <c r="AN1664">
        <v>60</v>
      </c>
      <c r="AO1664" s="24" t="str">
        <f>INDEX('Step 2-12'!$Z:$Z,MATCH('Step 2-12'!$AH1664,'Step 2-12'!$R:$R,0))</f>
        <v>Paid Search</v>
      </c>
      <c r="AP1664" s="24" t="str">
        <f>INDEX('Step 2-12'!$V:$V,MATCH('Step 2-12'!$AH1664,'Step 2-12'!$R:$R,0))</f>
        <v>North America</v>
      </c>
      <c r="AQ1664" s="24" t="str">
        <f>INDEX('Step 2-12'!$W:$W,MATCH('Step 2-12'!$AH1664,'Step 2-12'!$R:$R,0))</f>
        <v>Healthcare</v>
      </c>
      <c r="AR1664" s="24" t="str">
        <f>INDEX('Step 2-12'!$X:$X,MATCH('Step 2-12'!$AH1664,'Step 2-12'!$R:$R,0))</f>
        <v>SMBs</v>
      </c>
      <c r="AS1664" s="23" t="str">
        <f>INDEX('Step 2-12'!$AA:$AA,MATCH('Step 2-12'!$AH1664,'Step 2-12'!$R:$R,0))</f>
        <v>Basic</v>
      </c>
      <c r="AT1664" s="23" t="str">
        <f>INDEX('Step 2-12'!$AB:$AB,MATCH('Step 2-12'!$AH1664,'Step 2-12'!$R:$R,0))</f>
        <v>Monthly</v>
      </c>
      <c r="AU1664" s="23" t="str">
        <f>INDEX($J$20:$J$1603,MATCH($AH1664,$B$20:$B$1603,0))</f>
        <v/>
      </c>
    </row>
    <row r="1665" spans="5:47" x14ac:dyDescent="0.25">
      <c r="E1665" s="1"/>
      <c r="F1665" s="1"/>
      <c r="L1665" s="1"/>
      <c r="M1665" s="1"/>
      <c r="N1665" s="1"/>
      <c r="P1665" s="1"/>
      <c r="AG1665" t="s">
        <v>3457</v>
      </c>
      <c r="AH1665" t="s">
        <v>865</v>
      </c>
      <c r="AI1665" t="s">
        <v>864</v>
      </c>
      <c r="AJ1665" s="1">
        <v>45484</v>
      </c>
      <c r="AK1665" t="s">
        <v>50</v>
      </c>
      <c r="AL1665" t="s">
        <v>18</v>
      </c>
      <c r="AM1665">
        <v>135</v>
      </c>
      <c r="AN1665">
        <v>110.7</v>
      </c>
      <c r="AO1665" s="24" t="str">
        <f>INDEX('Step 2-12'!$Z:$Z,MATCH('Step 2-12'!$AH1665,'Step 2-12'!$R:$R,0))</f>
        <v>Social Media</v>
      </c>
      <c r="AP1665" s="24" t="str">
        <f>INDEX('Step 2-12'!$V:$V,MATCH('Step 2-12'!$AH1665,'Step 2-12'!$R:$R,0))</f>
        <v>North America</v>
      </c>
      <c r="AQ1665" s="24" t="str">
        <f>INDEX('Step 2-12'!$W:$W,MATCH('Step 2-12'!$AH1665,'Step 2-12'!$R:$R,0))</f>
        <v>Tech</v>
      </c>
      <c r="AR1665" s="24" t="str">
        <f>INDEX('Step 2-12'!$X:$X,MATCH('Step 2-12'!$AH1665,'Step 2-12'!$R:$R,0))</f>
        <v>SMBs</v>
      </c>
      <c r="AS1665" s="23" t="str">
        <f>INDEX('Step 2-12'!$AA:$AA,MATCH('Step 2-12'!$AH1665,'Step 2-12'!$R:$R,0))</f>
        <v>Pro</v>
      </c>
      <c r="AT1665" s="23" t="str">
        <f>INDEX('Step 2-12'!$AB:$AB,MATCH('Step 2-12'!$AH1665,'Step 2-12'!$R:$R,0))</f>
        <v>Monthly</v>
      </c>
      <c r="AU1665" s="23" t="str">
        <f>INDEX($J$20:$J$1603,MATCH($AH1665,$B$20:$B$1603,0))</f>
        <v/>
      </c>
    </row>
    <row r="1666" spans="5:47" x14ac:dyDescent="0.25">
      <c r="E1666" s="1"/>
      <c r="F1666" s="1"/>
      <c r="L1666" s="1"/>
      <c r="M1666" s="1"/>
      <c r="N1666" s="1"/>
      <c r="P1666" s="1"/>
      <c r="AG1666" t="s">
        <v>3458</v>
      </c>
      <c r="AH1666" t="s">
        <v>865</v>
      </c>
      <c r="AI1666" t="s">
        <v>866</v>
      </c>
      <c r="AJ1666" s="1">
        <v>45515</v>
      </c>
      <c r="AK1666" t="s">
        <v>50</v>
      </c>
      <c r="AL1666" t="s">
        <v>18</v>
      </c>
      <c r="AM1666">
        <v>135</v>
      </c>
      <c r="AN1666">
        <v>110.7</v>
      </c>
      <c r="AO1666" s="24" t="str">
        <f>INDEX('Step 2-12'!$Z:$Z,MATCH('Step 2-12'!$AH1666,'Step 2-12'!$R:$R,0))</f>
        <v>Social Media</v>
      </c>
      <c r="AP1666" s="24" t="str">
        <f>INDEX('Step 2-12'!$V:$V,MATCH('Step 2-12'!$AH1666,'Step 2-12'!$R:$R,0))</f>
        <v>North America</v>
      </c>
      <c r="AQ1666" s="24" t="str">
        <f>INDEX('Step 2-12'!$W:$W,MATCH('Step 2-12'!$AH1666,'Step 2-12'!$R:$R,0))</f>
        <v>Tech</v>
      </c>
      <c r="AR1666" s="24" t="str">
        <f>INDEX('Step 2-12'!$X:$X,MATCH('Step 2-12'!$AH1666,'Step 2-12'!$R:$R,0))</f>
        <v>SMBs</v>
      </c>
      <c r="AS1666" s="23" t="str">
        <f>INDEX('Step 2-12'!$AA:$AA,MATCH('Step 2-12'!$AH1666,'Step 2-12'!$R:$R,0))</f>
        <v>Pro</v>
      </c>
      <c r="AT1666" s="23" t="str">
        <f>INDEX('Step 2-12'!$AB:$AB,MATCH('Step 2-12'!$AH1666,'Step 2-12'!$R:$R,0))</f>
        <v>Monthly</v>
      </c>
      <c r="AU1666" s="23" t="str">
        <f>INDEX($J$20:$J$1603,MATCH($AH1666,$B$20:$B$1603,0))</f>
        <v/>
      </c>
    </row>
    <row r="1667" spans="5:47" x14ac:dyDescent="0.25">
      <c r="E1667" s="1"/>
      <c r="F1667" s="1"/>
      <c r="L1667" s="1"/>
      <c r="M1667" s="1"/>
      <c r="N1667" s="1"/>
      <c r="P1667" s="1"/>
      <c r="AG1667" t="s">
        <v>3459</v>
      </c>
      <c r="AH1667" t="s">
        <v>865</v>
      </c>
      <c r="AI1667" t="s">
        <v>867</v>
      </c>
      <c r="AJ1667" s="1">
        <v>45546</v>
      </c>
      <c r="AK1667" t="s">
        <v>50</v>
      </c>
      <c r="AL1667" t="s">
        <v>18</v>
      </c>
      <c r="AM1667">
        <v>135</v>
      </c>
      <c r="AN1667">
        <v>110.7</v>
      </c>
      <c r="AO1667" s="24" t="str">
        <f>INDEX('Step 2-12'!$Z:$Z,MATCH('Step 2-12'!$AH1667,'Step 2-12'!$R:$R,0))</f>
        <v>Social Media</v>
      </c>
      <c r="AP1667" s="24" t="str">
        <f>INDEX('Step 2-12'!$V:$V,MATCH('Step 2-12'!$AH1667,'Step 2-12'!$R:$R,0))</f>
        <v>North America</v>
      </c>
      <c r="AQ1667" s="24" t="str">
        <f>INDEX('Step 2-12'!$W:$W,MATCH('Step 2-12'!$AH1667,'Step 2-12'!$R:$R,0))</f>
        <v>Tech</v>
      </c>
      <c r="AR1667" s="24" t="str">
        <f>INDEX('Step 2-12'!$X:$X,MATCH('Step 2-12'!$AH1667,'Step 2-12'!$R:$R,0))</f>
        <v>SMBs</v>
      </c>
      <c r="AS1667" s="23" t="str">
        <f>INDEX('Step 2-12'!$AA:$AA,MATCH('Step 2-12'!$AH1667,'Step 2-12'!$R:$R,0))</f>
        <v>Pro</v>
      </c>
      <c r="AT1667" s="23" t="str">
        <f>INDEX('Step 2-12'!$AB:$AB,MATCH('Step 2-12'!$AH1667,'Step 2-12'!$R:$R,0))</f>
        <v>Monthly</v>
      </c>
      <c r="AU1667" s="23" t="str">
        <f>INDEX($J$20:$J$1603,MATCH($AH1667,$B$20:$B$1603,0))</f>
        <v/>
      </c>
    </row>
    <row r="1668" spans="5:47" x14ac:dyDescent="0.25">
      <c r="E1668" s="1"/>
      <c r="F1668" s="1"/>
      <c r="L1668" s="1"/>
      <c r="M1668" s="1"/>
      <c r="N1668" s="1"/>
      <c r="P1668" s="1"/>
      <c r="AG1668" t="s">
        <v>3460</v>
      </c>
      <c r="AH1668" t="s">
        <v>865</v>
      </c>
      <c r="AI1668" t="s">
        <v>867</v>
      </c>
      <c r="AJ1668" s="1">
        <v>45576</v>
      </c>
      <c r="AK1668" t="s">
        <v>50</v>
      </c>
      <c r="AL1668" t="s">
        <v>18</v>
      </c>
      <c r="AM1668">
        <v>135</v>
      </c>
      <c r="AN1668">
        <v>110.7</v>
      </c>
      <c r="AO1668" s="24" t="str">
        <f>INDEX('Step 2-12'!$Z:$Z,MATCH('Step 2-12'!$AH1668,'Step 2-12'!$R:$R,0))</f>
        <v>Social Media</v>
      </c>
      <c r="AP1668" s="24" t="str">
        <f>INDEX('Step 2-12'!$V:$V,MATCH('Step 2-12'!$AH1668,'Step 2-12'!$R:$R,0))</f>
        <v>North America</v>
      </c>
      <c r="AQ1668" s="24" t="str">
        <f>INDEX('Step 2-12'!$W:$W,MATCH('Step 2-12'!$AH1668,'Step 2-12'!$R:$R,0))</f>
        <v>Tech</v>
      </c>
      <c r="AR1668" s="24" t="str">
        <f>INDEX('Step 2-12'!$X:$X,MATCH('Step 2-12'!$AH1668,'Step 2-12'!$R:$R,0))</f>
        <v>SMBs</v>
      </c>
      <c r="AS1668" s="23" t="str">
        <f>INDEX('Step 2-12'!$AA:$AA,MATCH('Step 2-12'!$AH1668,'Step 2-12'!$R:$R,0))</f>
        <v>Pro</v>
      </c>
      <c r="AT1668" s="23" t="str">
        <f>INDEX('Step 2-12'!$AB:$AB,MATCH('Step 2-12'!$AH1668,'Step 2-12'!$R:$R,0))</f>
        <v>Monthly</v>
      </c>
      <c r="AU1668" s="23" t="str">
        <f>INDEX($J$20:$J$1603,MATCH($AH1668,$B$20:$B$1603,0))</f>
        <v/>
      </c>
    </row>
    <row r="1669" spans="5:47" x14ac:dyDescent="0.25">
      <c r="E1669" s="1"/>
      <c r="F1669" s="1"/>
      <c r="L1669" s="1"/>
      <c r="M1669" s="1"/>
      <c r="N1669" s="1"/>
      <c r="P1669" s="1"/>
      <c r="AG1669" t="s">
        <v>3461</v>
      </c>
      <c r="AH1669" t="s">
        <v>865</v>
      </c>
      <c r="AI1669" t="s">
        <v>868</v>
      </c>
      <c r="AJ1669" s="1">
        <v>45577</v>
      </c>
      <c r="AK1669" t="s">
        <v>50</v>
      </c>
      <c r="AL1669" t="s">
        <v>18</v>
      </c>
      <c r="AM1669">
        <v>135</v>
      </c>
      <c r="AN1669">
        <v>110.7</v>
      </c>
      <c r="AO1669" s="24" t="str">
        <f>INDEX('Step 2-12'!$Z:$Z,MATCH('Step 2-12'!$AH1669,'Step 2-12'!$R:$R,0))</f>
        <v>Social Media</v>
      </c>
      <c r="AP1669" s="24" t="str">
        <f>INDEX('Step 2-12'!$V:$V,MATCH('Step 2-12'!$AH1669,'Step 2-12'!$R:$R,0))</f>
        <v>North America</v>
      </c>
      <c r="AQ1669" s="24" t="str">
        <f>INDEX('Step 2-12'!$W:$W,MATCH('Step 2-12'!$AH1669,'Step 2-12'!$R:$R,0))</f>
        <v>Tech</v>
      </c>
      <c r="AR1669" s="24" t="str">
        <f>INDEX('Step 2-12'!$X:$X,MATCH('Step 2-12'!$AH1669,'Step 2-12'!$R:$R,0))</f>
        <v>SMBs</v>
      </c>
      <c r="AS1669" s="23" t="str">
        <f>INDEX('Step 2-12'!$AA:$AA,MATCH('Step 2-12'!$AH1669,'Step 2-12'!$R:$R,0))</f>
        <v>Pro</v>
      </c>
      <c r="AT1669" s="23" t="str">
        <f>INDEX('Step 2-12'!$AB:$AB,MATCH('Step 2-12'!$AH1669,'Step 2-12'!$R:$R,0))</f>
        <v>Monthly</v>
      </c>
      <c r="AU1669" s="23" t="str">
        <f>INDEX($J$20:$J$1603,MATCH($AH1669,$B$20:$B$1603,0))</f>
        <v/>
      </c>
    </row>
    <row r="1670" spans="5:47" x14ac:dyDescent="0.25">
      <c r="E1670" s="1"/>
      <c r="F1670" s="1"/>
      <c r="L1670" s="1"/>
      <c r="M1670" s="1"/>
      <c r="N1670" s="1"/>
      <c r="P1670" s="1"/>
      <c r="AG1670" t="s">
        <v>3462</v>
      </c>
      <c r="AH1670" t="s">
        <v>865</v>
      </c>
      <c r="AI1670" t="s">
        <v>869</v>
      </c>
      <c r="AJ1670" s="1">
        <v>45608</v>
      </c>
      <c r="AK1670" t="s">
        <v>50</v>
      </c>
      <c r="AL1670" t="s">
        <v>18</v>
      </c>
      <c r="AM1670">
        <v>135</v>
      </c>
      <c r="AN1670">
        <v>110.7</v>
      </c>
      <c r="AO1670" s="24" t="str">
        <f>INDEX('Step 2-12'!$Z:$Z,MATCH('Step 2-12'!$AH1670,'Step 2-12'!$R:$R,0))</f>
        <v>Social Media</v>
      </c>
      <c r="AP1670" s="24" t="str">
        <f>INDEX('Step 2-12'!$V:$V,MATCH('Step 2-12'!$AH1670,'Step 2-12'!$R:$R,0))</f>
        <v>North America</v>
      </c>
      <c r="AQ1670" s="24" t="str">
        <f>INDEX('Step 2-12'!$W:$W,MATCH('Step 2-12'!$AH1670,'Step 2-12'!$R:$R,0))</f>
        <v>Tech</v>
      </c>
      <c r="AR1670" s="24" t="str">
        <f>INDEX('Step 2-12'!$X:$X,MATCH('Step 2-12'!$AH1670,'Step 2-12'!$R:$R,0))</f>
        <v>SMBs</v>
      </c>
      <c r="AS1670" s="23" t="str">
        <f>INDEX('Step 2-12'!$AA:$AA,MATCH('Step 2-12'!$AH1670,'Step 2-12'!$R:$R,0))</f>
        <v>Pro</v>
      </c>
      <c r="AT1670" s="23" t="str">
        <f>INDEX('Step 2-12'!$AB:$AB,MATCH('Step 2-12'!$AH1670,'Step 2-12'!$R:$R,0))</f>
        <v>Monthly</v>
      </c>
      <c r="AU1670" s="23" t="str">
        <f>INDEX($J$20:$J$1603,MATCH($AH1670,$B$20:$B$1603,0))</f>
        <v/>
      </c>
    </row>
    <row r="1671" spans="5:47" x14ac:dyDescent="0.25">
      <c r="E1671" s="1"/>
      <c r="F1671" s="1"/>
      <c r="L1671" s="1"/>
      <c r="M1671" s="1"/>
      <c r="N1671" s="1"/>
      <c r="P1671" s="1"/>
      <c r="AG1671" t="s">
        <v>3463</v>
      </c>
      <c r="AH1671" t="s">
        <v>865</v>
      </c>
      <c r="AI1671" t="s">
        <v>869</v>
      </c>
      <c r="AJ1671" s="1">
        <v>45638</v>
      </c>
      <c r="AK1671" t="s">
        <v>50</v>
      </c>
      <c r="AL1671" t="s">
        <v>18</v>
      </c>
      <c r="AM1671">
        <v>135</v>
      </c>
      <c r="AN1671">
        <v>110.7</v>
      </c>
      <c r="AO1671" s="24" t="str">
        <f>INDEX('Step 2-12'!$Z:$Z,MATCH('Step 2-12'!$AH1671,'Step 2-12'!$R:$R,0))</f>
        <v>Social Media</v>
      </c>
      <c r="AP1671" s="24" t="str">
        <f>INDEX('Step 2-12'!$V:$V,MATCH('Step 2-12'!$AH1671,'Step 2-12'!$R:$R,0))</f>
        <v>North America</v>
      </c>
      <c r="AQ1671" s="24" t="str">
        <f>INDEX('Step 2-12'!$W:$W,MATCH('Step 2-12'!$AH1671,'Step 2-12'!$R:$R,0))</f>
        <v>Tech</v>
      </c>
      <c r="AR1671" s="24" t="str">
        <f>INDEX('Step 2-12'!$X:$X,MATCH('Step 2-12'!$AH1671,'Step 2-12'!$R:$R,0))</f>
        <v>SMBs</v>
      </c>
      <c r="AS1671" s="23" t="str">
        <f>INDEX('Step 2-12'!$AA:$AA,MATCH('Step 2-12'!$AH1671,'Step 2-12'!$R:$R,0))</f>
        <v>Pro</v>
      </c>
      <c r="AT1671" s="23" t="str">
        <f>INDEX('Step 2-12'!$AB:$AB,MATCH('Step 2-12'!$AH1671,'Step 2-12'!$R:$R,0))</f>
        <v>Monthly</v>
      </c>
      <c r="AU1671" s="23" t="str">
        <f>INDEX($J$20:$J$1603,MATCH($AH1671,$B$20:$B$1603,0))</f>
        <v/>
      </c>
    </row>
    <row r="1672" spans="5:47" x14ac:dyDescent="0.25">
      <c r="E1672" s="1"/>
      <c r="F1672" s="1"/>
      <c r="L1672" s="1"/>
      <c r="M1672" s="1"/>
      <c r="N1672" s="1"/>
      <c r="P1672" s="1"/>
      <c r="AG1672" t="s">
        <v>3464</v>
      </c>
      <c r="AH1672" t="s">
        <v>865</v>
      </c>
      <c r="AI1672" t="s">
        <v>870</v>
      </c>
      <c r="AJ1672" s="1">
        <v>45639</v>
      </c>
      <c r="AK1672" t="s">
        <v>50</v>
      </c>
      <c r="AL1672" t="s">
        <v>18</v>
      </c>
      <c r="AM1672">
        <v>135</v>
      </c>
      <c r="AN1672">
        <v>110.7</v>
      </c>
      <c r="AO1672" s="24" t="str">
        <f>INDEX('Step 2-12'!$Z:$Z,MATCH('Step 2-12'!$AH1672,'Step 2-12'!$R:$R,0))</f>
        <v>Social Media</v>
      </c>
      <c r="AP1672" s="24" t="str">
        <f>INDEX('Step 2-12'!$V:$V,MATCH('Step 2-12'!$AH1672,'Step 2-12'!$R:$R,0))</f>
        <v>North America</v>
      </c>
      <c r="AQ1672" s="24" t="str">
        <f>INDEX('Step 2-12'!$W:$W,MATCH('Step 2-12'!$AH1672,'Step 2-12'!$R:$R,0))</f>
        <v>Tech</v>
      </c>
      <c r="AR1672" s="24" t="str">
        <f>INDEX('Step 2-12'!$X:$X,MATCH('Step 2-12'!$AH1672,'Step 2-12'!$R:$R,0))</f>
        <v>SMBs</v>
      </c>
      <c r="AS1672" s="23" t="str">
        <f>INDEX('Step 2-12'!$AA:$AA,MATCH('Step 2-12'!$AH1672,'Step 2-12'!$R:$R,0))</f>
        <v>Pro</v>
      </c>
      <c r="AT1672" s="23" t="str">
        <f>INDEX('Step 2-12'!$AB:$AB,MATCH('Step 2-12'!$AH1672,'Step 2-12'!$R:$R,0))</f>
        <v>Monthly</v>
      </c>
      <c r="AU1672" s="23" t="str">
        <f>INDEX($J$20:$J$1603,MATCH($AH1672,$B$20:$B$1603,0))</f>
        <v/>
      </c>
    </row>
    <row r="1673" spans="5:47" x14ac:dyDescent="0.25">
      <c r="E1673" s="1"/>
      <c r="F1673" s="1"/>
      <c r="L1673" s="1"/>
      <c r="M1673" s="1"/>
      <c r="N1673" s="1"/>
      <c r="P1673" s="1"/>
      <c r="AG1673" t="s">
        <v>3465</v>
      </c>
      <c r="AH1673" t="s">
        <v>217</v>
      </c>
      <c r="AI1673" t="s">
        <v>216</v>
      </c>
      <c r="AJ1673" s="1">
        <v>45385</v>
      </c>
      <c r="AK1673" t="s">
        <v>17</v>
      </c>
      <c r="AL1673" t="s">
        <v>18</v>
      </c>
      <c r="AM1673">
        <v>75</v>
      </c>
      <c r="AN1673">
        <v>60</v>
      </c>
      <c r="AO1673" s="24" t="str">
        <f>INDEX('Step 2-12'!$Z:$Z,MATCH('Step 2-12'!$AH1673,'Step 2-12'!$R:$R,0))</f>
        <v>Content</v>
      </c>
      <c r="AP1673" s="24" t="str">
        <f>INDEX('Step 2-12'!$V:$V,MATCH('Step 2-12'!$AH1673,'Step 2-12'!$R:$R,0))</f>
        <v>Europe</v>
      </c>
      <c r="AQ1673" s="24" t="str">
        <f>INDEX('Step 2-12'!$W:$W,MATCH('Step 2-12'!$AH1673,'Step 2-12'!$R:$R,0))</f>
        <v>Tech</v>
      </c>
      <c r="AR1673" s="24" t="str">
        <f>INDEX('Step 2-12'!$X:$X,MATCH('Step 2-12'!$AH1673,'Step 2-12'!$R:$R,0))</f>
        <v>SMBs</v>
      </c>
      <c r="AS1673" s="23" t="str">
        <f>INDEX('Step 2-12'!$AA:$AA,MATCH('Step 2-12'!$AH1673,'Step 2-12'!$R:$R,0))</f>
        <v>Basic</v>
      </c>
      <c r="AT1673" s="23" t="str">
        <f>INDEX('Step 2-12'!$AB:$AB,MATCH('Step 2-12'!$AH1673,'Step 2-12'!$R:$R,0))</f>
        <v>Monthly</v>
      </c>
      <c r="AU1673" s="23" t="str">
        <f>INDEX($J$20:$J$1603,MATCH($AH1673,$B$20:$B$1603,0))</f>
        <v/>
      </c>
    </row>
    <row r="1674" spans="5:47" x14ac:dyDescent="0.25">
      <c r="E1674" s="1"/>
      <c r="F1674" s="1"/>
      <c r="L1674" s="1"/>
      <c r="M1674" s="1"/>
      <c r="N1674" s="1"/>
      <c r="P1674" s="1"/>
      <c r="AG1674" t="s">
        <v>3466</v>
      </c>
      <c r="AH1674" t="s">
        <v>217</v>
      </c>
      <c r="AI1674" t="s">
        <v>216</v>
      </c>
      <c r="AJ1674" s="1">
        <v>45415</v>
      </c>
      <c r="AK1674" t="s">
        <v>17</v>
      </c>
      <c r="AL1674" t="s">
        <v>18</v>
      </c>
      <c r="AM1674">
        <v>75</v>
      </c>
      <c r="AN1674">
        <v>60</v>
      </c>
      <c r="AO1674" s="24" t="str">
        <f>INDEX('Step 2-12'!$Z:$Z,MATCH('Step 2-12'!$AH1674,'Step 2-12'!$R:$R,0))</f>
        <v>Content</v>
      </c>
      <c r="AP1674" s="24" t="str">
        <f>INDEX('Step 2-12'!$V:$V,MATCH('Step 2-12'!$AH1674,'Step 2-12'!$R:$R,0))</f>
        <v>Europe</v>
      </c>
      <c r="AQ1674" s="24" t="str">
        <f>INDEX('Step 2-12'!$W:$W,MATCH('Step 2-12'!$AH1674,'Step 2-12'!$R:$R,0))</f>
        <v>Tech</v>
      </c>
      <c r="AR1674" s="24" t="str">
        <f>INDEX('Step 2-12'!$X:$X,MATCH('Step 2-12'!$AH1674,'Step 2-12'!$R:$R,0))</f>
        <v>SMBs</v>
      </c>
      <c r="AS1674" s="23" t="str">
        <f>INDEX('Step 2-12'!$AA:$AA,MATCH('Step 2-12'!$AH1674,'Step 2-12'!$R:$R,0))</f>
        <v>Basic</v>
      </c>
      <c r="AT1674" s="23" t="str">
        <f>INDEX('Step 2-12'!$AB:$AB,MATCH('Step 2-12'!$AH1674,'Step 2-12'!$R:$R,0))</f>
        <v>Monthly</v>
      </c>
      <c r="AU1674" s="23" t="str">
        <f>INDEX($J$20:$J$1603,MATCH($AH1674,$B$20:$B$1603,0))</f>
        <v/>
      </c>
    </row>
    <row r="1675" spans="5:47" x14ac:dyDescent="0.25">
      <c r="E1675" s="1"/>
      <c r="F1675" s="1"/>
      <c r="L1675" s="1"/>
      <c r="M1675" s="1"/>
      <c r="N1675" s="1"/>
      <c r="P1675" s="1"/>
      <c r="AG1675" t="s">
        <v>3467</v>
      </c>
      <c r="AH1675" t="s">
        <v>217</v>
      </c>
      <c r="AI1675" t="s">
        <v>218</v>
      </c>
      <c r="AJ1675" s="1">
        <v>45416</v>
      </c>
      <c r="AK1675" t="s">
        <v>17</v>
      </c>
      <c r="AL1675" t="s">
        <v>18</v>
      </c>
      <c r="AM1675">
        <v>75</v>
      </c>
      <c r="AN1675">
        <v>60</v>
      </c>
      <c r="AO1675" s="24" t="str">
        <f>INDEX('Step 2-12'!$Z:$Z,MATCH('Step 2-12'!$AH1675,'Step 2-12'!$R:$R,0))</f>
        <v>Content</v>
      </c>
      <c r="AP1675" s="24" t="str">
        <f>INDEX('Step 2-12'!$V:$V,MATCH('Step 2-12'!$AH1675,'Step 2-12'!$R:$R,0))</f>
        <v>Europe</v>
      </c>
      <c r="AQ1675" s="24" t="str">
        <f>INDEX('Step 2-12'!$W:$W,MATCH('Step 2-12'!$AH1675,'Step 2-12'!$R:$R,0))</f>
        <v>Tech</v>
      </c>
      <c r="AR1675" s="24" t="str">
        <f>INDEX('Step 2-12'!$X:$X,MATCH('Step 2-12'!$AH1675,'Step 2-12'!$R:$R,0))</f>
        <v>SMBs</v>
      </c>
      <c r="AS1675" s="23" t="str">
        <f>INDEX('Step 2-12'!$AA:$AA,MATCH('Step 2-12'!$AH1675,'Step 2-12'!$R:$R,0))</f>
        <v>Basic</v>
      </c>
      <c r="AT1675" s="23" t="str">
        <f>INDEX('Step 2-12'!$AB:$AB,MATCH('Step 2-12'!$AH1675,'Step 2-12'!$R:$R,0))</f>
        <v>Monthly</v>
      </c>
      <c r="AU1675" s="23" t="str">
        <f>INDEX($J$20:$J$1603,MATCH($AH1675,$B$20:$B$1603,0))</f>
        <v/>
      </c>
    </row>
    <row r="1676" spans="5:47" x14ac:dyDescent="0.25">
      <c r="E1676" s="1"/>
      <c r="F1676" s="1"/>
      <c r="L1676" s="1"/>
      <c r="M1676" s="1"/>
      <c r="N1676" s="1"/>
      <c r="P1676" s="1"/>
      <c r="AG1676" t="s">
        <v>3468</v>
      </c>
      <c r="AH1676" t="s">
        <v>217</v>
      </c>
      <c r="AI1676" t="s">
        <v>219</v>
      </c>
      <c r="AJ1676" s="1">
        <v>45447</v>
      </c>
      <c r="AK1676" t="s">
        <v>17</v>
      </c>
      <c r="AL1676" t="s">
        <v>18</v>
      </c>
      <c r="AM1676">
        <v>75</v>
      </c>
      <c r="AN1676">
        <v>60</v>
      </c>
      <c r="AO1676" s="24" t="str">
        <f>INDEX('Step 2-12'!$Z:$Z,MATCH('Step 2-12'!$AH1676,'Step 2-12'!$R:$R,0))</f>
        <v>Content</v>
      </c>
      <c r="AP1676" s="24" t="str">
        <f>INDEX('Step 2-12'!$V:$V,MATCH('Step 2-12'!$AH1676,'Step 2-12'!$R:$R,0))</f>
        <v>Europe</v>
      </c>
      <c r="AQ1676" s="24" t="str">
        <f>INDEX('Step 2-12'!$W:$W,MATCH('Step 2-12'!$AH1676,'Step 2-12'!$R:$R,0))</f>
        <v>Tech</v>
      </c>
      <c r="AR1676" s="24" t="str">
        <f>INDEX('Step 2-12'!$X:$X,MATCH('Step 2-12'!$AH1676,'Step 2-12'!$R:$R,0))</f>
        <v>SMBs</v>
      </c>
      <c r="AS1676" s="23" t="str">
        <f>INDEX('Step 2-12'!$AA:$AA,MATCH('Step 2-12'!$AH1676,'Step 2-12'!$R:$R,0))</f>
        <v>Basic</v>
      </c>
      <c r="AT1676" s="23" t="str">
        <f>INDEX('Step 2-12'!$AB:$AB,MATCH('Step 2-12'!$AH1676,'Step 2-12'!$R:$R,0))</f>
        <v>Monthly</v>
      </c>
      <c r="AU1676" s="23" t="str">
        <f>INDEX($J$20:$J$1603,MATCH($AH1676,$B$20:$B$1603,0))</f>
        <v/>
      </c>
    </row>
    <row r="1677" spans="5:47" x14ac:dyDescent="0.25">
      <c r="E1677" s="1"/>
      <c r="F1677" s="1"/>
      <c r="L1677" s="1"/>
      <c r="M1677" s="1"/>
      <c r="N1677" s="1"/>
      <c r="P1677" s="1"/>
      <c r="AG1677" t="s">
        <v>3469</v>
      </c>
      <c r="AH1677" t="s">
        <v>217</v>
      </c>
      <c r="AI1677" t="s">
        <v>219</v>
      </c>
      <c r="AJ1677" s="1">
        <v>45477</v>
      </c>
      <c r="AK1677" t="s">
        <v>17</v>
      </c>
      <c r="AL1677" t="s">
        <v>18</v>
      </c>
      <c r="AM1677">
        <v>75</v>
      </c>
      <c r="AN1677">
        <v>60</v>
      </c>
      <c r="AO1677" s="24" t="str">
        <f>INDEX('Step 2-12'!$Z:$Z,MATCH('Step 2-12'!$AH1677,'Step 2-12'!$R:$R,0))</f>
        <v>Content</v>
      </c>
      <c r="AP1677" s="24" t="str">
        <f>INDEX('Step 2-12'!$V:$V,MATCH('Step 2-12'!$AH1677,'Step 2-12'!$R:$R,0))</f>
        <v>Europe</v>
      </c>
      <c r="AQ1677" s="24" t="str">
        <f>INDEX('Step 2-12'!$W:$W,MATCH('Step 2-12'!$AH1677,'Step 2-12'!$R:$R,0))</f>
        <v>Tech</v>
      </c>
      <c r="AR1677" s="24" t="str">
        <f>INDEX('Step 2-12'!$X:$X,MATCH('Step 2-12'!$AH1677,'Step 2-12'!$R:$R,0))</f>
        <v>SMBs</v>
      </c>
      <c r="AS1677" s="23" t="str">
        <f>INDEX('Step 2-12'!$AA:$AA,MATCH('Step 2-12'!$AH1677,'Step 2-12'!$R:$R,0))</f>
        <v>Basic</v>
      </c>
      <c r="AT1677" s="23" t="str">
        <f>INDEX('Step 2-12'!$AB:$AB,MATCH('Step 2-12'!$AH1677,'Step 2-12'!$R:$R,0))</f>
        <v>Monthly</v>
      </c>
      <c r="AU1677" s="23" t="str">
        <f>INDEX($J$20:$J$1603,MATCH($AH1677,$B$20:$B$1603,0))</f>
        <v/>
      </c>
    </row>
    <row r="1678" spans="5:47" x14ac:dyDescent="0.25">
      <c r="E1678" s="1"/>
      <c r="F1678" s="1"/>
      <c r="L1678" s="1"/>
      <c r="M1678" s="1"/>
      <c r="N1678" s="1"/>
      <c r="P1678" s="1"/>
      <c r="AG1678" t="s">
        <v>3470</v>
      </c>
      <c r="AH1678" t="s">
        <v>217</v>
      </c>
      <c r="AI1678" t="s">
        <v>220</v>
      </c>
      <c r="AJ1678" s="1">
        <v>45478</v>
      </c>
      <c r="AK1678" t="s">
        <v>17</v>
      </c>
      <c r="AL1678" t="s">
        <v>18</v>
      </c>
      <c r="AM1678">
        <v>75</v>
      </c>
      <c r="AN1678">
        <v>60</v>
      </c>
      <c r="AO1678" s="24" t="str">
        <f>INDEX('Step 2-12'!$Z:$Z,MATCH('Step 2-12'!$AH1678,'Step 2-12'!$R:$R,0))</f>
        <v>Content</v>
      </c>
      <c r="AP1678" s="24" t="str">
        <f>INDEX('Step 2-12'!$V:$V,MATCH('Step 2-12'!$AH1678,'Step 2-12'!$R:$R,0))</f>
        <v>Europe</v>
      </c>
      <c r="AQ1678" s="24" t="str">
        <f>INDEX('Step 2-12'!$W:$W,MATCH('Step 2-12'!$AH1678,'Step 2-12'!$R:$R,0))</f>
        <v>Tech</v>
      </c>
      <c r="AR1678" s="24" t="str">
        <f>INDEX('Step 2-12'!$X:$X,MATCH('Step 2-12'!$AH1678,'Step 2-12'!$R:$R,0))</f>
        <v>SMBs</v>
      </c>
      <c r="AS1678" s="23" t="str">
        <f>INDEX('Step 2-12'!$AA:$AA,MATCH('Step 2-12'!$AH1678,'Step 2-12'!$R:$R,0))</f>
        <v>Basic</v>
      </c>
      <c r="AT1678" s="23" t="str">
        <f>INDEX('Step 2-12'!$AB:$AB,MATCH('Step 2-12'!$AH1678,'Step 2-12'!$R:$R,0))</f>
        <v>Monthly</v>
      </c>
      <c r="AU1678" s="23" t="str">
        <f>INDEX($J$20:$J$1603,MATCH($AH1678,$B$20:$B$1603,0))</f>
        <v/>
      </c>
    </row>
    <row r="1679" spans="5:47" x14ac:dyDescent="0.25">
      <c r="E1679" s="1"/>
      <c r="F1679" s="1"/>
      <c r="L1679" s="1"/>
      <c r="M1679" s="1"/>
      <c r="N1679" s="1"/>
      <c r="P1679" s="1"/>
      <c r="AG1679" t="s">
        <v>3471</v>
      </c>
      <c r="AH1679" t="s">
        <v>217</v>
      </c>
      <c r="AI1679" t="s">
        <v>221</v>
      </c>
      <c r="AJ1679" s="1">
        <v>45509</v>
      </c>
      <c r="AK1679" t="s">
        <v>17</v>
      </c>
      <c r="AL1679" t="s">
        <v>18</v>
      </c>
      <c r="AM1679">
        <v>75</v>
      </c>
      <c r="AN1679">
        <v>60</v>
      </c>
      <c r="AO1679" s="24" t="str">
        <f>INDEX('Step 2-12'!$Z:$Z,MATCH('Step 2-12'!$AH1679,'Step 2-12'!$R:$R,0))</f>
        <v>Content</v>
      </c>
      <c r="AP1679" s="24" t="str">
        <f>INDEX('Step 2-12'!$V:$V,MATCH('Step 2-12'!$AH1679,'Step 2-12'!$R:$R,0))</f>
        <v>Europe</v>
      </c>
      <c r="AQ1679" s="24" t="str">
        <f>INDEX('Step 2-12'!$W:$W,MATCH('Step 2-12'!$AH1679,'Step 2-12'!$R:$R,0))</f>
        <v>Tech</v>
      </c>
      <c r="AR1679" s="24" t="str">
        <f>INDEX('Step 2-12'!$X:$X,MATCH('Step 2-12'!$AH1679,'Step 2-12'!$R:$R,0))</f>
        <v>SMBs</v>
      </c>
      <c r="AS1679" s="23" t="str">
        <f>INDEX('Step 2-12'!$AA:$AA,MATCH('Step 2-12'!$AH1679,'Step 2-12'!$R:$R,0))</f>
        <v>Basic</v>
      </c>
      <c r="AT1679" s="23" t="str">
        <f>INDEX('Step 2-12'!$AB:$AB,MATCH('Step 2-12'!$AH1679,'Step 2-12'!$R:$R,0))</f>
        <v>Monthly</v>
      </c>
      <c r="AU1679" s="23" t="str">
        <f>INDEX($J$20:$J$1603,MATCH($AH1679,$B$20:$B$1603,0))</f>
        <v/>
      </c>
    </row>
    <row r="1680" spans="5:47" x14ac:dyDescent="0.25">
      <c r="E1680" s="1"/>
      <c r="F1680" s="1"/>
      <c r="L1680" s="1"/>
      <c r="M1680" s="1"/>
      <c r="N1680" s="1"/>
      <c r="P1680" s="1"/>
      <c r="AG1680" t="s">
        <v>3472</v>
      </c>
      <c r="AH1680" t="s">
        <v>217</v>
      </c>
      <c r="AI1680" t="s">
        <v>222</v>
      </c>
      <c r="AJ1680" s="1">
        <v>45540</v>
      </c>
      <c r="AK1680" t="s">
        <v>17</v>
      </c>
      <c r="AL1680" t="s">
        <v>18</v>
      </c>
      <c r="AM1680">
        <v>75</v>
      </c>
      <c r="AN1680">
        <v>60</v>
      </c>
      <c r="AO1680" s="24" t="str">
        <f>INDEX('Step 2-12'!$Z:$Z,MATCH('Step 2-12'!$AH1680,'Step 2-12'!$R:$R,0))</f>
        <v>Content</v>
      </c>
      <c r="AP1680" s="24" t="str">
        <f>INDEX('Step 2-12'!$V:$V,MATCH('Step 2-12'!$AH1680,'Step 2-12'!$R:$R,0))</f>
        <v>Europe</v>
      </c>
      <c r="AQ1680" s="24" t="str">
        <f>INDEX('Step 2-12'!$W:$W,MATCH('Step 2-12'!$AH1680,'Step 2-12'!$R:$R,0))</f>
        <v>Tech</v>
      </c>
      <c r="AR1680" s="24" t="str">
        <f>INDEX('Step 2-12'!$X:$X,MATCH('Step 2-12'!$AH1680,'Step 2-12'!$R:$R,0))</f>
        <v>SMBs</v>
      </c>
      <c r="AS1680" s="23" t="str">
        <f>INDEX('Step 2-12'!$AA:$AA,MATCH('Step 2-12'!$AH1680,'Step 2-12'!$R:$R,0))</f>
        <v>Basic</v>
      </c>
      <c r="AT1680" s="23" t="str">
        <f>INDEX('Step 2-12'!$AB:$AB,MATCH('Step 2-12'!$AH1680,'Step 2-12'!$R:$R,0))</f>
        <v>Monthly</v>
      </c>
      <c r="AU1680" s="23" t="str">
        <f>INDEX($J$20:$J$1603,MATCH($AH1680,$B$20:$B$1603,0))</f>
        <v/>
      </c>
    </row>
    <row r="1681" spans="5:47" x14ac:dyDescent="0.25">
      <c r="E1681" s="1"/>
      <c r="F1681" s="1"/>
      <c r="L1681" s="1"/>
      <c r="M1681" s="1"/>
      <c r="N1681" s="1"/>
      <c r="P1681" s="1"/>
      <c r="AG1681" t="s">
        <v>3473</v>
      </c>
      <c r="AH1681" t="s">
        <v>217</v>
      </c>
      <c r="AI1681" t="s">
        <v>222</v>
      </c>
      <c r="AJ1681" s="1">
        <v>45570</v>
      </c>
      <c r="AK1681" t="s">
        <v>17</v>
      </c>
      <c r="AL1681" t="s">
        <v>18</v>
      </c>
      <c r="AM1681">
        <v>75</v>
      </c>
      <c r="AN1681">
        <v>60</v>
      </c>
      <c r="AO1681" s="24" t="str">
        <f>INDEX('Step 2-12'!$Z:$Z,MATCH('Step 2-12'!$AH1681,'Step 2-12'!$R:$R,0))</f>
        <v>Content</v>
      </c>
      <c r="AP1681" s="24" t="str">
        <f>INDEX('Step 2-12'!$V:$V,MATCH('Step 2-12'!$AH1681,'Step 2-12'!$R:$R,0))</f>
        <v>Europe</v>
      </c>
      <c r="AQ1681" s="24" t="str">
        <f>INDEX('Step 2-12'!$W:$W,MATCH('Step 2-12'!$AH1681,'Step 2-12'!$R:$R,0))</f>
        <v>Tech</v>
      </c>
      <c r="AR1681" s="24" t="str">
        <f>INDEX('Step 2-12'!$X:$X,MATCH('Step 2-12'!$AH1681,'Step 2-12'!$R:$R,0))</f>
        <v>SMBs</v>
      </c>
      <c r="AS1681" s="23" t="str">
        <f>INDEX('Step 2-12'!$AA:$AA,MATCH('Step 2-12'!$AH1681,'Step 2-12'!$R:$R,0))</f>
        <v>Basic</v>
      </c>
      <c r="AT1681" s="23" t="str">
        <f>INDEX('Step 2-12'!$AB:$AB,MATCH('Step 2-12'!$AH1681,'Step 2-12'!$R:$R,0))</f>
        <v>Monthly</v>
      </c>
      <c r="AU1681" s="23" t="str">
        <f>INDEX($J$20:$J$1603,MATCH($AH1681,$B$20:$B$1603,0))</f>
        <v/>
      </c>
    </row>
    <row r="1682" spans="5:47" x14ac:dyDescent="0.25">
      <c r="E1682" s="1"/>
      <c r="F1682" s="1"/>
      <c r="L1682" s="1"/>
      <c r="M1682" s="1"/>
      <c r="N1682" s="1"/>
      <c r="P1682" s="1"/>
      <c r="AG1682" t="s">
        <v>3474</v>
      </c>
      <c r="AH1682" t="s">
        <v>217</v>
      </c>
      <c r="AI1682" t="s">
        <v>223</v>
      </c>
      <c r="AJ1682" s="1">
        <v>45571</v>
      </c>
      <c r="AK1682" t="s">
        <v>17</v>
      </c>
      <c r="AL1682" t="s">
        <v>18</v>
      </c>
      <c r="AM1682">
        <v>75</v>
      </c>
      <c r="AN1682">
        <v>60</v>
      </c>
      <c r="AO1682" s="24" t="str">
        <f>INDEX('Step 2-12'!$Z:$Z,MATCH('Step 2-12'!$AH1682,'Step 2-12'!$R:$R,0))</f>
        <v>Content</v>
      </c>
      <c r="AP1682" s="24" t="str">
        <f>INDEX('Step 2-12'!$V:$V,MATCH('Step 2-12'!$AH1682,'Step 2-12'!$R:$R,0))</f>
        <v>Europe</v>
      </c>
      <c r="AQ1682" s="24" t="str">
        <f>INDEX('Step 2-12'!$W:$W,MATCH('Step 2-12'!$AH1682,'Step 2-12'!$R:$R,0))</f>
        <v>Tech</v>
      </c>
      <c r="AR1682" s="24" t="str">
        <f>INDEX('Step 2-12'!$X:$X,MATCH('Step 2-12'!$AH1682,'Step 2-12'!$R:$R,0))</f>
        <v>SMBs</v>
      </c>
      <c r="AS1682" s="23" t="str">
        <f>INDEX('Step 2-12'!$AA:$AA,MATCH('Step 2-12'!$AH1682,'Step 2-12'!$R:$R,0))</f>
        <v>Basic</v>
      </c>
      <c r="AT1682" s="23" t="str">
        <f>INDEX('Step 2-12'!$AB:$AB,MATCH('Step 2-12'!$AH1682,'Step 2-12'!$R:$R,0))</f>
        <v>Monthly</v>
      </c>
      <c r="AU1682" s="23" t="str">
        <f>INDEX($J$20:$J$1603,MATCH($AH1682,$B$20:$B$1603,0))</f>
        <v/>
      </c>
    </row>
    <row r="1683" spans="5:47" x14ac:dyDescent="0.25">
      <c r="E1683" s="1"/>
      <c r="F1683" s="1"/>
      <c r="L1683" s="1"/>
      <c r="M1683" s="1"/>
      <c r="N1683" s="1"/>
      <c r="P1683" s="1"/>
      <c r="AG1683" t="s">
        <v>3475</v>
      </c>
      <c r="AH1683" t="s">
        <v>217</v>
      </c>
      <c r="AI1683" t="s">
        <v>224</v>
      </c>
      <c r="AJ1683" s="1">
        <v>45602</v>
      </c>
      <c r="AK1683" t="s">
        <v>17</v>
      </c>
      <c r="AL1683" t="s">
        <v>18</v>
      </c>
      <c r="AM1683">
        <v>75</v>
      </c>
      <c r="AN1683">
        <v>60</v>
      </c>
      <c r="AO1683" s="24" t="str">
        <f>INDEX('Step 2-12'!$Z:$Z,MATCH('Step 2-12'!$AH1683,'Step 2-12'!$R:$R,0))</f>
        <v>Content</v>
      </c>
      <c r="AP1683" s="24" t="str">
        <f>INDEX('Step 2-12'!$V:$V,MATCH('Step 2-12'!$AH1683,'Step 2-12'!$R:$R,0))</f>
        <v>Europe</v>
      </c>
      <c r="AQ1683" s="24" t="str">
        <f>INDEX('Step 2-12'!$W:$W,MATCH('Step 2-12'!$AH1683,'Step 2-12'!$R:$R,0))</f>
        <v>Tech</v>
      </c>
      <c r="AR1683" s="24" t="str">
        <f>INDEX('Step 2-12'!$X:$X,MATCH('Step 2-12'!$AH1683,'Step 2-12'!$R:$R,0))</f>
        <v>SMBs</v>
      </c>
      <c r="AS1683" s="23" t="str">
        <f>INDEX('Step 2-12'!$AA:$AA,MATCH('Step 2-12'!$AH1683,'Step 2-12'!$R:$R,0))</f>
        <v>Basic</v>
      </c>
      <c r="AT1683" s="23" t="str">
        <f>INDEX('Step 2-12'!$AB:$AB,MATCH('Step 2-12'!$AH1683,'Step 2-12'!$R:$R,0))</f>
        <v>Monthly</v>
      </c>
      <c r="AU1683" s="23" t="str">
        <f>INDEX($J$20:$J$1603,MATCH($AH1683,$B$20:$B$1603,0))</f>
        <v/>
      </c>
    </row>
    <row r="1684" spans="5:47" x14ac:dyDescent="0.25">
      <c r="E1684" s="1"/>
      <c r="F1684" s="1"/>
      <c r="L1684" s="1"/>
      <c r="M1684" s="1"/>
      <c r="N1684" s="1"/>
      <c r="P1684" s="1"/>
      <c r="AG1684" t="s">
        <v>3476</v>
      </c>
      <c r="AH1684" t="s">
        <v>217</v>
      </c>
      <c r="AI1684" t="s">
        <v>224</v>
      </c>
      <c r="AJ1684" s="1">
        <v>45632</v>
      </c>
      <c r="AK1684" t="s">
        <v>17</v>
      </c>
      <c r="AL1684" t="s">
        <v>18</v>
      </c>
      <c r="AM1684">
        <v>75</v>
      </c>
      <c r="AN1684">
        <v>60</v>
      </c>
      <c r="AO1684" s="24" t="str">
        <f>INDEX('Step 2-12'!$Z:$Z,MATCH('Step 2-12'!$AH1684,'Step 2-12'!$R:$R,0))</f>
        <v>Content</v>
      </c>
      <c r="AP1684" s="24" t="str">
        <f>INDEX('Step 2-12'!$V:$V,MATCH('Step 2-12'!$AH1684,'Step 2-12'!$R:$R,0))</f>
        <v>Europe</v>
      </c>
      <c r="AQ1684" s="24" t="str">
        <f>INDEX('Step 2-12'!$W:$W,MATCH('Step 2-12'!$AH1684,'Step 2-12'!$R:$R,0))</f>
        <v>Tech</v>
      </c>
      <c r="AR1684" s="24" t="str">
        <f>INDEX('Step 2-12'!$X:$X,MATCH('Step 2-12'!$AH1684,'Step 2-12'!$R:$R,0))</f>
        <v>SMBs</v>
      </c>
      <c r="AS1684" s="23" t="str">
        <f>INDEX('Step 2-12'!$AA:$AA,MATCH('Step 2-12'!$AH1684,'Step 2-12'!$R:$R,0))</f>
        <v>Basic</v>
      </c>
      <c r="AT1684" s="23" t="str">
        <f>INDEX('Step 2-12'!$AB:$AB,MATCH('Step 2-12'!$AH1684,'Step 2-12'!$R:$R,0))</f>
        <v>Monthly</v>
      </c>
      <c r="AU1684" s="23" t="str">
        <f>INDEX($J$20:$J$1603,MATCH($AH1684,$B$20:$B$1603,0))</f>
        <v/>
      </c>
    </row>
    <row r="1685" spans="5:47" x14ac:dyDescent="0.25">
      <c r="E1685" s="1"/>
      <c r="F1685" s="1"/>
      <c r="L1685" s="1"/>
      <c r="M1685" s="1"/>
      <c r="N1685" s="1"/>
      <c r="P1685" s="1"/>
      <c r="AG1685" t="s">
        <v>3477</v>
      </c>
      <c r="AH1685" t="s">
        <v>217</v>
      </c>
      <c r="AI1685" t="s">
        <v>225</v>
      </c>
      <c r="AJ1685" s="1">
        <v>45633</v>
      </c>
      <c r="AK1685" t="s">
        <v>17</v>
      </c>
      <c r="AL1685" t="s">
        <v>18</v>
      </c>
      <c r="AM1685">
        <v>75</v>
      </c>
      <c r="AN1685">
        <v>60</v>
      </c>
      <c r="AO1685" s="24" t="str">
        <f>INDEX('Step 2-12'!$Z:$Z,MATCH('Step 2-12'!$AH1685,'Step 2-12'!$R:$R,0))</f>
        <v>Content</v>
      </c>
      <c r="AP1685" s="24" t="str">
        <f>INDEX('Step 2-12'!$V:$V,MATCH('Step 2-12'!$AH1685,'Step 2-12'!$R:$R,0))</f>
        <v>Europe</v>
      </c>
      <c r="AQ1685" s="24" t="str">
        <f>INDEX('Step 2-12'!$W:$W,MATCH('Step 2-12'!$AH1685,'Step 2-12'!$R:$R,0))</f>
        <v>Tech</v>
      </c>
      <c r="AR1685" s="24" t="str">
        <f>INDEX('Step 2-12'!$X:$X,MATCH('Step 2-12'!$AH1685,'Step 2-12'!$R:$R,0))</f>
        <v>SMBs</v>
      </c>
      <c r="AS1685" s="23" t="str">
        <f>INDEX('Step 2-12'!$AA:$AA,MATCH('Step 2-12'!$AH1685,'Step 2-12'!$R:$R,0))</f>
        <v>Basic</v>
      </c>
      <c r="AT1685" s="23" t="str">
        <f>INDEX('Step 2-12'!$AB:$AB,MATCH('Step 2-12'!$AH1685,'Step 2-12'!$R:$R,0))</f>
        <v>Monthly</v>
      </c>
      <c r="AU1685" s="23" t="str">
        <f>INDEX($J$20:$J$1603,MATCH($AH1685,$B$20:$B$1603,0))</f>
        <v/>
      </c>
    </row>
    <row r="1686" spans="5:47" x14ac:dyDescent="0.25">
      <c r="E1686" s="1"/>
      <c r="F1686" s="1"/>
      <c r="L1686" s="1"/>
      <c r="M1686" s="1"/>
      <c r="N1686" s="1"/>
      <c r="P1686" s="1"/>
      <c r="AG1686" t="s">
        <v>3478</v>
      </c>
      <c r="AH1686" t="s">
        <v>872</v>
      </c>
      <c r="AI1686" t="s">
        <v>871</v>
      </c>
      <c r="AJ1686" s="1">
        <v>45389</v>
      </c>
      <c r="AK1686" t="s">
        <v>17</v>
      </c>
      <c r="AL1686" t="s">
        <v>51</v>
      </c>
      <c r="AM1686">
        <v>600</v>
      </c>
      <c r="AN1686">
        <v>480</v>
      </c>
      <c r="AO1686" s="24" t="str">
        <f>INDEX('Step 2-12'!$Z:$Z,MATCH('Step 2-12'!$AH1686,'Step 2-12'!$R:$R,0))</f>
        <v>Social Media</v>
      </c>
      <c r="AP1686" s="24" t="str">
        <f>INDEX('Step 2-12'!$V:$V,MATCH('Step 2-12'!$AH1686,'Step 2-12'!$R:$R,0))</f>
        <v>North America</v>
      </c>
      <c r="AQ1686" s="24" t="str">
        <f>INDEX('Step 2-12'!$W:$W,MATCH('Step 2-12'!$AH1686,'Step 2-12'!$R:$R,0))</f>
        <v>Healthcare</v>
      </c>
      <c r="AR1686" s="24" t="str">
        <f>INDEX('Step 2-12'!$X:$X,MATCH('Step 2-12'!$AH1686,'Step 2-12'!$R:$R,0))</f>
        <v>SMBs</v>
      </c>
      <c r="AS1686" s="23" t="str">
        <f>INDEX('Step 2-12'!$AA:$AA,MATCH('Step 2-12'!$AH1686,'Step 2-12'!$R:$R,0))</f>
        <v>Basic</v>
      </c>
      <c r="AT1686" s="23" t="str">
        <f>INDEX('Step 2-12'!$AB:$AB,MATCH('Step 2-12'!$AH1686,'Step 2-12'!$R:$R,0))</f>
        <v>Annual</v>
      </c>
      <c r="AU1686" s="23" t="str">
        <f>INDEX($J$20:$J$1603,MATCH($AH1686,$B$20:$B$1603,0))</f>
        <v/>
      </c>
    </row>
    <row r="1687" spans="5:47" x14ac:dyDescent="0.25">
      <c r="E1687" s="1"/>
      <c r="F1687" s="1"/>
      <c r="L1687" s="1"/>
      <c r="M1687" s="1"/>
      <c r="N1687" s="1"/>
      <c r="P1687" s="1"/>
      <c r="AG1687" t="s">
        <v>3479</v>
      </c>
      <c r="AH1687" t="s">
        <v>1307</v>
      </c>
      <c r="AI1687" t="s">
        <v>1306</v>
      </c>
      <c r="AJ1687" s="1">
        <v>44788</v>
      </c>
      <c r="AK1687" t="s">
        <v>17</v>
      </c>
      <c r="AL1687" t="s">
        <v>18</v>
      </c>
      <c r="AM1687">
        <v>75</v>
      </c>
      <c r="AN1687">
        <v>60</v>
      </c>
      <c r="AO1687" s="24" t="str">
        <f>INDEX('Step 2-12'!$Z:$Z,MATCH('Step 2-12'!$AH1687,'Step 2-12'!$R:$R,0))</f>
        <v>Paid Search</v>
      </c>
      <c r="AP1687" s="24" t="str">
        <f>INDEX('Step 2-12'!$V:$V,MATCH('Step 2-12'!$AH1687,'Step 2-12'!$R:$R,0))</f>
        <v>North America</v>
      </c>
      <c r="AQ1687" s="24" t="str">
        <f>INDEX('Step 2-12'!$W:$W,MATCH('Step 2-12'!$AH1687,'Step 2-12'!$R:$R,0))</f>
        <v>Other</v>
      </c>
      <c r="AR1687" s="24" t="str">
        <f>INDEX('Step 2-12'!$X:$X,MATCH('Step 2-12'!$AH1687,'Step 2-12'!$R:$R,0))</f>
        <v>SMBs</v>
      </c>
      <c r="AS1687" s="23" t="str">
        <f>INDEX('Step 2-12'!$AA:$AA,MATCH('Step 2-12'!$AH1687,'Step 2-12'!$R:$R,0))</f>
        <v>Basic</v>
      </c>
      <c r="AT1687" s="23" t="str">
        <f>INDEX('Step 2-12'!$AB:$AB,MATCH('Step 2-12'!$AH1687,'Step 2-12'!$R:$R,0))</f>
        <v>Monthly</v>
      </c>
      <c r="AU1687" s="23" t="str">
        <f>INDEX($J$20:$J$1603,MATCH($AH1687,$B$20:$B$1603,0))</f>
        <v/>
      </c>
    </row>
    <row r="1688" spans="5:47" x14ac:dyDescent="0.25">
      <c r="E1688" s="1"/>
      <c r="F1688" s="1"/>
      <c r="L1688" s="1"/>
      <c r="M1688" s="1"/>
      <c r="N1688" s="1"/>
      <c r="P1688" s="1"/>
      <c r="AG1688" t="s">
        <v>3480</v>
      </c>
      <c r="AH1688" t="s">
        <v>1307</v>
      </c>
      <c r="AI1688" t="s">
        <v>1308</v>
      </c>
      <c r="AJ1688" s="1">
        <v>44819</v>
      </c>
      <c r="AK1688" t="s">
        <v>17</v>
      </c>
      <c r="AL1688" t="s">
        <v>18</v>
      </c>
      <c r="AM1688">
        <v>75</v>
      </c>
      <c r="AN1688">
        <v>60</v>
      </c>
      <c r="AO1688" s="24" t="str">
        <f>INDEX('Step 2-12'!$Z:$Z,MATCH('Step 2-12'!$AH1688,'Step 2-12'!$R:$R,0))</f>
        <v>Paid Search</v>
      </c>
      <c r="AP1688" s="24" t="str">
        <f>INDEX('Step 2-12'!$V:$V,MATCH('Step 2-12'!$AH1688,'Step 2-12'!$R:$R,0))</f>
        <v>North America</v>
      </c>
      <c r="AQ1688" s="24" t="str">
        <f>INDEX('Step 2-12'!$W:$W,MATCH('Step 2-12'!$AH1688,'Step 2-12'!$R:$R,0))</f>
        <v>Other</v>
      </c>
      <c r="AR1688" s="24" t="str">
        <f>INDEX('Step 2-12'!$X:$X,MATCH('Step 2-12'!$AH1688,'Step 2-12'!$R:$R,0))</f>
        <v>SMBs</v>
      </c>
      <c r="AS1688" s="23" t="str">
        <f>INDEX('Step 2-12'!$AA:$AA,MATCH('Step 2-12'!$AH1688,'Step 2-12'!$R:$R,0))</f>
        <v>Basic</v>
      </c>
      <c r="AT1688" s="23" t="str">
        <f>INDEX('Step 2-12'!$AB:$AB,MATCH('Step 2-12'!$AH1688,'Step 2-12'!$R:$R,0))</f>
        <v>Monthly</v>
      </c>
      <c r="AU1688" s="23" t="str">
        <f>INDEX($J$20:$J$1603,MATCH($AH1688,$B$20:$B$1603,0))</f>
        <v/>
      </c>
    </row>
    <row r="1689" spans="5:47" x14ac:dyDescent="0.25">
      <c r="E1689" s="1"/>
      <c r="F1689" s="1"/>
      <c r="L1689" s="1"/>
      <c r="M1689" s="1"/>
      <c r="N1689" s="1"/>
      <c r="P1689" s="1"/>
      <c r="AG1689" t="s">
        <v>3481</v>
      </c>
      <c r="AH1689" t="s">
        <v>1307</v>
      </c>
      <c r="AI1689" t="s">
        <v>1308</v>
      </c>
      <c r="AJ1689" s="1">
        <v>44849</v>
      </c>
      <c r="AK1689" t="s">
        <v>17</v>
      </c>
      <c r="AL1689" t="s">
        <v>18</v>
      </c>
      <c r="AM1689">
        <v>75</v>
      </c>
      <c r="AN1689">
        <v>60</v>
      </c>
      <c r="AO1689" s="24" t="str">
        <f>INDEX('Step 2-12'!$Z:$Z,MATCH('Step 2-12'!$AH1689,'Step 2-12'!$R:$R,0))</f>
        <v>Paid Search</v>
      </c>
      <c r="AP1689" s="24" t="str">
        <f>INDEX('Step 2-12'!$V:$V,MATCH('Step 2-12'!$AH1689,'Step 2-12'!$R:$R,0))</f>
        <v>North America</v>
      </c>
      <c r="AQ1689" s="24" t="str">
        <f>INDEX('Step 2-12'!$W:$W,MATCH('Step 2-12'!$AH1689,'Step 2-12'!$R:$R,0))</f>
        <v>Other</v>
      </c>
      <c r="AR1689" s="24" t="str">
        <f>INDEX('Step 2-12'!$X:$X,MATCH('Step 2-12'!$AH1689,'Step 2-12'!$R:$R,0))</f>
        <v>SMBs</v>
      </c>
      <c r="AS1689" s="23" t="str">
        <f>INDEX('Step 2-12'!$AA:$AA,MATCH('Step 2-12'!$AH1689,'Step 2-12'!$R:$R,0))</f>
        <v>Basic</v>
      </c>
      <c r="AT1689" s="23" t="str">
        <f>INDEX('Step 2-12'!$AB:$AB,MATCH('Step 2-12'!$AH1689,'Step 2-12'!$R:$R,0))</f>
        <v>Monthly</v>
      </c>
      <c r="AU1689" s="23" t="str">
        <f>INDEX($J$20:$J$1603,MATCH($AH1689,$B$20:$B$1603,0))</f>
        <v/>
      </c>
    </row>
    <row r="1690" spans="5:47" x14ac:dyDescent="0.25">
      <c r="E1690" s="1"/>
      <c r="F1690" s="1"/>
      <c r="L1690" s="1"/>
      <c r="M1690" s="1"/>
      <c r="N1690" s="1"/>
      <c r="P1690" s="1"/>
      <c r="AG1690" t="s">
        <v>3482</v>
      </c>
      <c r="AH1690" t="s">
        <v>1307</v>
      </c>
      <c r="AI1690" t="s">
        <v>1309</v>
      </c>
      <c r="AJ1690" s="1">
        <v>44850</v>
      </c>
      <c r="AK1690" t="s">
        <v>17</v>
      </c>
      <c r="AL1690" t="s">
        <v>18</v>
      </c>
      <c r="AM1690">
        <v>75</v>
      </c>
      <c r="AN1690">
        <v>60</v>
      </c>
      <c r="AO1690" s="24" t="str">
        <f>INDEX('Step 2-12'!$Z:$Z,MATCH('Step 2-12'!$AH1690,'Step 2-12'!$R:$R,0))</f>
        <v>Paid Search</v>
      </c>
      <c r="AP1690" s="24" t="str">
        <f>INDEX('Step 2-12'!$V:$V,MATCH('Step 2-12'!$AH1690,'Step 2-12'!$R:$R,0))</f>
        <v>North America</v>
      </c>
      <c r="AQ1690" s="24" t="str">
        <f>INDEX('Step 2-12'!$W:$W,MATCH('Step 2-12'!$AH1690,'Step 2-12'!$R:$R,0))</f>
        <v>Other</v>
      </c>
      <c r="AR1690" s="24" t="str">
        <f>INDEX('Step 2-12'!$X:$X,MATCH('Step 2-12'!$AH1690,'Step 2-12'!$R:$R,0))</f>
        <v>SMBs</v>
      </c>
      <c r="AS1690" s="23" t="str">
        <f>INDEX('Step 2-12'!$AA:$AA,MATCH('Step 2-12'!$AH1690,'Step 2-12'!$R:$R,0))</f>
        <v>Basic</v>
      </c>
      <c r="AT1690" s="23" t="str">
        <f>INDEX('Step 2-12'!$AB:$AB,MATCH('Step 2-12'!$AH1690,'Step 2-12'!$R:$R,0))</f>
        <v>Monthly</v>
      </c>
      <c r="AU1690" s="23" t="str">
        <f>INDEX($J$20:$J$1603,MATCH($AH1690,$B$20:$B$1603,0))</f>
        <v/>
      </c>
    </row>
    <row r="1691" spans="5:47" x14ac:dyDescent="0.25">
      <c r="E1691" s="1"/>
      <c r="F1691" s="1"/>
      <c r="L1691" s="1"/>
      <c r="M1691" s="1"/>
      <c r="N1691" s="1"/>
      <c r="P1691" s="1"/>
      <c r="AG1691" t="s">
        <v>3483</v>
      </c>
      <c r="AH1691" t="s">
        <v>1307</v>
      </c>
      <c r="AI1691" t="s">
        <v>1310</v>
      </c>
      <c r="AJ1691" s="1">
        <v>44881</v>
      </c>
      <c r="AK1691" t="s">
        <v>17</v>
      </c>
      <c r="AL1691" t="s">
        <v>18</v>
      </c>
      <c r="AM1691">
        <v>75</v>
      </c>
      <c r="AN1691">
        <v>60</v>
      </c>
      <c r="AO1691" s="24" t="str">
        <f>INDEX('Step 2-12'!$Z:$Z,MATCH('Step 2-12'!$AH1691,'Step 2-12'!$R:$R,0))</f>
        <v>Paid Search</v>
      </c>
      <c r="AP1691" s="24" t="str">
        <f>INDEX('Step 2-12'!$V:$V,MATCH('Step 2-12'!$AH1691,'Step 2-12'!$R:$R,0))</f>
        <v>North America</v>
      </c>
      <c r="AQ1691" s="24" t="str">
        <f>INDEX('Step 2-12'!$W:$W,MATCH('Step 2-12'!$AH1691,'Step 2-12'!$R:$R,0))</f>
        <v>Other</v>
      </c>
      <c r="AR1691" s="24" t="str">
        <f>INDEX('Step 2-12'!$X:$X,MATCH('Step 2-12'!$AH1691,'Step 2-12'!$R:$R,0))</f>
        <v>SMBs</v>
      </c>
      <c r="AS1691" s="23" t="str">
        <f>INDEX('Step 2-12'!$AA:$AA,MATCH('Step 2-12'!$AH1691,'Step 2-12'!$R:$R,0))</f>
        <v>Basic</v>
      </c>
      <c r="AT1691" s="23" t="str">
        <f>INDEX('Step 2-12'!$AB:$AB,MATCH('Step 2-12'!$AH1691,'Step 2-12'!$R:$R,0))</f>
        <v>Monthly</v>
      </c>
      <c r="AU1691" s="23" t="str">
        <f>INDEX($J$20:$J$1603,MATCH($AH1691,$B$20:$B$1603,0))</f>
        <v/>
      </c>
    </row>
    <row r="1692" spans="5:47" x14ac:dyDescent="0.25">
      <c r="E1692" s="1"/>
      <c r="F1692" s="1"/>
      <c r="L1692" s="1"/>
      <c r="M1692" s="1"/>
      <c r="N1692" s="1"/>
      <c r="P1692" s="1"/>
      <c r="AG1692" t="s">
        <v>3484</v>
      </c>
      <c r="AH1692" t="s">
        <v>1307</v>
      </c>
      <c r="AI1692" t="s">
        <v>1310</v>
      </c>
      <c r="AJ1692" s="1">
        <v>44911</v>
      </c>
      <c r="AK1692" t="s">
        <v>17</v>
      </c>
      <c r="AL1692" t="s">
        <v>18</v>
      </c>
      <c r="AM1692">
        <v>75</v>
      </c>
      <c r="AN1692">
        <v>60</v>
      </c>
      <c r="AO1692" s="24" t="str">
        <f>INDEX('Step 2-12'!$Z:$Z,MATCH('Step 2-12'!$AH1692,'Step 2-12'!$R:$R,0))</f>
        <v>Paid Search</v>
      </c>
      <c r="AP1692" s="24" t="str">
        <f>INDEX('Step 2-12'!$V:$V,MATCH('Step 2-12'!$AH1692,'Step 2-12'!$R:$R,0))</f>
        <v>North America</v>
      </c>
      <c r="AQ1692" s="24" t="str">
        <f>INDEX('Step 2-12'!$W:$W,MATCH('Step 2-12'!$AH1692,'Step 2-12'!$R:$R,0))</f>
        <v>Other</v>
      </c>
      <c r="AR1692" s="24" t="str">
        <f>INDEX('Step 2-12'!$X:$X,MATCH('Step 2-12'!$AH1692,'Step 2-12'!$R:$R,0))</f>
        <v>SMBs</v>
      </c>
      <c r="AS1692" s="23" t="str">
        <f>INDEX('Step 2-12'!$AA:$AA,MATCH('Step 2-12'!$AH1692,'Step 2-12'!$R:$R,0))</f>
        <v>Basic</v>
      </c>
      <c r="AT1692" s="23" t="str">
        <f>INDEX('Step 2-12'!$AB:$AB,MATCH('Step 2-12'!$AH1692,'Step 2-12'!$R:$R,0))</f>
        <v>Monthly</v>
      </c>
      <c r="AU1692" s="23" t="str">
        <f>INDEX($J$20:$J$1603,MATCH($AH1692,$B$20:$B$1603,0))</f>
        <v/>
      </c>
    </row>
    <row r="1693" spans="5:47" x14ac:dyDescent="0.25">
      <c r="E1693" s="1"/>
      <c r="F1693" s="1"/>
      <c r="L1693" s="1"/>
      <c r="M1693" s="1"/>
      <c r="N1693" s="1"/>
      <c r="P1693" s="1"/>
      <c r="AG1693" t="s">
        <v>3485</v>
      </c>
      <c r="AH1693" t="s">
        <v>1307</v>
      </c>
      <c r="AI1693" t="s">
        <v>1311</v>
      </c>
      <c r="AJ1693" s="1">
        <v>44912</v>
      </c>
      <c r="AK1693" t="s">
        <v>17</v>
      </c>
      <c r="AL1693" t="s">
        <v>18</v>
      </c>
      <c r="AM1693">
        <v>75</v>
      </c>
      <c r="AN1693">
        <v>60</v>
      </c>
      <c r="AO1693" s="24" t="str">
        <f>INDEX('Step 2-12'!$Z:$Z,MATCH('Step 2-12'!$AH1693,'Step 2-12'!$R:$R,0))</f>
        <v>Paid Search</v>
      </c>
      <c r="AP1693" s="24" t="str">
        <f>INDEX('Step 2-12'!$V:$V,MATCH('Step 2-12'!$AH1693,'Step 2-12'!$R:$R,0))</f>
        <v>North America</v>
      </c>
      <c r="AQ1693" s="24" t="str">
        <f>INDEX('Step 2-12'!$W:$W,MATCH('Step 2-12'!$AH1693,'Step 2-12'!$R:$R,0))</f>
        <v>Other</v>
      </c>
      <c r="AR1693" s="24" t="str">
        <f>INDEX('Step 2-12'!$X:$X,MATCH('Step 2-12'!$AH1693,'Step 2-12'!$R:$R,0))</f>
        <v>SMBs</v>
      </c>
      <c r="AS1693" s="23" t="str">
        <f>INDEX('Step 2-12'!$AA:$AA,MATCH('Step 2-12'!$AH1693,'Step 2-12'!$R:$R,0))</f>
        <v>Basic</v>
      </c>
      <c r="AT1693" s="23" t="str">
        <f>INDEX('Step 2-12'!$AB:$AB,MATCH('Step 2-12'!$AH1693,'Step 2-12'!$R:$R,0))</f>
        <v>Monthly</v>
      </c>
      <c r="AU1693" s="23" t="str">
        <f>INDEX($J$20:$J$1603,MATCH($AH1693,$B$20:$B$1603,0))</f>
        <v/>
      </c>
    </row>
    <row r="1694" spans="5:47" x14ac:dyDescent="0.25">
      <c r="E1694" s="1"/>
      <c r="F1694" s="1"/>
      <c r="L1694" s="1"/>
      <c r="M1694" s="1"/>
      <c r="N1694" s="1"/>
      <c r="P1694" s="1"/>
      <c r="AG1694" t="s">
        <v>3486</v>
      </c>
      <c r="AH1694" t="s">
        <v>1307</v>
      </c>
      <c r="AI1694" t="s">
        <v>1312</v>
      </c>
      <c r="AJ1694" s="1">
        <v>44943</v>
      </c>
      <c r="AK1694" t="s">
        <v>17</v>
      </c>
      <c r="AL1694" t="s">
        <v>18</v>
      </c>
      <c r="AM1694">
        <v>75</v>
      </c>
      <c r="AN1694">
        <v>60</v>
      </c>
      <c r="AO1694" s="24" t="str">
        <f>INDEX('Step 2-12'!$Z:$Z,MATCH('Step 2-12'!$AH1694,'Step 2-12'!$R:$R,0))</f>
        <v>Paid Search</v>
      </c>
      <c r="AP1694" s="24" t="str">
        <f>INDEX('Step 2-12'!$V:$V,MATCH('Step 2-12'!$AH1694,'Step 2-12'!$R:$R,0))</f>
        <v>North America</v>
      </c>
      <c r="AQ1694" s="24" t="str">
        <f>INDEX('Step 2-12'!$W:$W,MATCH('Step 2-12'!$AH1694,'Step 2-12'!$R:$R,0))</f>
        <v>Other</v>
      </c>
      <c r="AR1694" s="24" t="str">
        <f>INDEX('Step 2-12'!$X:$X,MATCH('Step 2-12'!$AH1694,'Step 2-12'!$R:$R,0))</f>
        <v>SMBs</v>
      </c>
      <c r="AS1694" s="23" t="str">
        <f>INDEX('Step 2-12'!$AA:$AA,MATCH('Step 2-12'!$AH1694,'Step 2-12'!$R:$R,0))</f>
        <v>Basic</v>
      </c>
      <c r="AT1694" s="23" t="str">
        <f>INDEX('Step 2-12'!$AB:$AB,MATCH('Step 2-12'!$AH1694,'Step 2-12'!$R:$R,0))</f>
        <v>Monthly</v>
      </c>
      <c r="AU1694" s="23" t="str">
        <f>INDEX($J$20:$J$1603,MATCH($AH1694,$B$20:$B$1603,0))</f>
        <v/>
      </c>
    </row>
    <row r="1695" spans="5:47" x14ac:dyDescent="0.25">
      <c r="E1695" s="1"/>
      <c r="F1695" s="1"/>
      <c r="L1695" s="1"/>
      <c r="M1695" s="1"/>
      <c r="N1695" s="1"/>
      <c r="P1695" s="1"/>
      <c r="AG1695" t="s">
        <v>3487</v>
      </c>
      <c r="AH1695" t="s">
        <v>1307</v>
      </c>
      <c r="AI1695" t="s">
        <v>1313</v>
      </c>
      <c r="AJ1695" s="1">
        <v>44974</v>
      </c>
      <c r="AK1695" t="s">
        <v>17</v>
      </c>
      <c r="AL1695" t="s">
        <v>18</v>
      </c>
      <c r="AM1695">
        <v>75</v>
      </c>
      <c r="AN1695">
        <v>60</v>
      </c>
      <c r="AO1695" s="24" t="str">
        <f>INDEX('Step 2-12'!$Z:$Z,MATCH('Step 2-12'!$AH1695,'Step 2-12'!$R:$R,0))</f>
        <v>Paid Search</v>
      </c>
      <c r="AP1695" s="24" t="str">
        <f>INDEX('Step 2-12'!$V:$V,MATCH('Step 2-12'!$AH1695,'Step 2-12'!$R:$R,0))</f>
        <v>North America</v>
      </c>
      <c r="AQ1695" s="24" t="str">
        <f>INDEX('Step 2-12'!$W:$W,MATCH('Step 2-12'!$AH1695,'Step 2-12'!$R:$R,0))</f>
        <v>Other</v>
      </c>
      <c r="AR1695" s="24" t="str">
        <f>INDEX('Step 2-12'!$X:$X,MATCH('Step 2-12'!$AH1695,'Step 2-12'!$R:$R,0))</f>
        <v>SMBs</v>
      </c>
      <c r="AS1695" s="23" t="str">
        <f>INDEX('Step 2-12'!$AA:$AA,MATCH('Step 2-12'!$AH1695,'Step 2-12'!$R:$R,0))</f>
        <v>Basic</v>
      </c>
      <c r="AT1695" s="23" t="str">
        <f>INDEX('Step 2-12'!$AB:$AB,MATCH('Step 2-12'!$AH1695,'Step 2-12'!$R:$R,0))</f>
        <v>Monthly</v>
      </c>
      <c r="AU1695" s="23" t="str">
        <f>INDEX($J$20:$J$1603,MATCH($AH1695,$B$20:$B$1603,0))</f>
        <v/>
      </c>
    </row>
    <row r="1696" spans="5:47" x14ac:dyDescent="0.25">
      <c r="E1696" s="1"/>
      <c r="F1696" s="1"/>
      <c r="L1696" s="1"/>
      <c r="M1696" s="1"/>
      <c r="N1696" s="1"/>
      <c r="P1696" s="1"/>
      <c r="AG1696" t="s">
        <v>3488</v>
      </c>
      <c r="AH1696" t="s">
        <v>1307</v>
      </c>
      <c r="AI1696" t="s">
        <v>1313</v>
      </c>
      <c r="AJ1696" s="1">
        <v>45002</v>
      </c>
      <c r="AK1696" t="s">
        <v>17</v>
      </c>
      <c r="AL1696" t="s">
        <v>18</v>
      </c>
      <c r="AM1696">
        <v>75</v>
      </c>
      <c r="AN1696">
        <v>60</v>
      </c>
      <c r="AO1696" s="24" t="str">
        <f>INDEX('Step 2-12'!$Z:$Z,MATCH('Step 2-12'!$AH1696,'Step 2-12'!$R:$R,0))</f>
        <v>Paid Search</v>
      </c>
      <c r="AP1696" s="24" t="str">
        <f>INDEX('Step 2-12'!$V:$V,MATCH('Step 2-12'!$AH1696,'Step 2-12'!$R:$R,0))</f>
        <v>North America</v>
      </c>
      <c r="AQ1696" s="24" t="str">
        <f>INDEX('Step 2-12'!$W:$W,MATCH('Step 2-12'!$AH1696,'Step 2-12'!$R:$R,0))</f>
        <v>Other</v>
      </c>
      <c r="AR1696" s="24" t="str">
        <f>INDEX('Step 2-12'!$X:$X,MATCH('Step 2-12'!$AH1696,'Step 2-12'!$R:$R,0))</f>
        <v>SMBs</v>
      </c>
      <c r="AS1696" s="23" t="str">
        <f>INDEX('Step 2-12'!$AA:$AA,MATCH('Step 2-12'!$AH1696,'Step 2-12'!$R:$R,0))</f>
        <v>Basic</v>
      </c>
      <c r="AT1696" s="23" t="str">
        <f>INDEX('Step 2-12'!$AB:$AB,MATCH('Step 2-12'!$AH1696,'Step 2-12'!$R:$R,0))</f>
        <v>Monthly</v>
      </c>
      <c r="AU1696" s="23" t="str">
        <f>INDEX($J$20:$J$1603,MATCH($AH1696,$B$20:$B$1603,0))</f>
        <v/>
      </c>
    </row>
    <row r="1697" spans="5:47" x14ac:dyDescent="0.25">
      <c r="E1697" s="1"/>
      <c r="F1697" s="1"/>
      <c r="L1697" s="1"/>
      <c r="M1697" s="1"/>
      <c r="N1697" s="1"/>
      <c r="P1697" s="1"/>
      <c r="AG1697" t="s">
        <v>3489</v>
      </c>
      <c r="AH1697" t="s">
        <v>1307</v>
      </c>
      <c r="AI1697" t="s">
        <v>1314</v>
      </c>
      <c r="AJ1697" s="1">
        <v>45005</v>
      </c>
      <c r="AK1697" t="s">
        <v>17</v>
      </c>
      <c r="AL1697" t="s">
        <v>18</v>
      </c>
      <c r="AM1697">
        <v>75</v>
      </c>
      <c r="AN1697">
        <v>60</v>
      </c>
      <c r="AO1697" s="24" t="str">
        <f>INDEX('Step 2-12'!$Z:$Z,MATCH('Step 2-12'!$AH1697,'Step 2-12'!$R:$R,0))</f>
        <v>Paid Search</v>
      </c>
      <c r="AP1697" s="24" t="str">
        <f>INDEX('Step 2-12'!$V:$V,MATCH('Step 2-12'!$AH1697,'Step 2-12'!$R:$R,0))</f>
        <v>North America</v>
      </c>
      <c r="AQ1697" s="24" t="str">
        <f>INDEX('Step 2-12'!$W:$W,MATCH('Step 2-12'!$AH1697,'Step 2-12'!$R:$R,0))</f>
        <v>Other</v>
      </c>
      <c r="AR1697" s="24" t="str">
        <f>INDEX('Step 2-12'!$X:$X,MATCH('Step 2-12'!$AH1697,'Step 2-12'!$R:$R,0))</f>
        <v>SMBs</v>
      </c>
      <c r="AS1697" s="23" t="str">
        <f>INDEX('Step 2-12'!$AA:$AA,MATCH('Step 2-12'!$AH1697,'Step 2-12'!$R:$R,0))</f>
        <v>Basic</v>
      </c>
      <c r="AT1697" s="23" t="str">
        <f>INDEX('Step 2-12'!$AB:$AB,MATCH('Step 2-12'!$AH1697,'Step 2-12'!$R:$R,0))</f>
        <v>Monthly</v>
      </c>
      <c r="AU1697" s="23" t="str">
        <f>INDEX($J$20:$J$1603,MATCH($AH1697,$B$20:$B$1603,0))</f>
        <v/>
      </c>
    </row>
    <row r="1698" spans="5:47" x14ac:dyDescent="0.25">
      <c r="E1698" s="1"/>
      <c r="F1698" s="1"/>
      <c r="L1698" s="1"/>
      <c r="M1698" s="1"/>
      <c r="N1698" s="1"/>
      <c r="P1698" s="1"/>
      <c r="AG1698" t="s">
        <v>3490</v>
      </c>
      <c r="AH1698" t="s">
        <v>1307</v>
      </c>
      <c r="AI1698" t="s">
        <v>1315</v>
      </c>
      <c r="AJ1698" s="1">
        <v>45036</v>
      </c>
      <c r="AK1698" t="s">
        <v>50</v>
      </c>
      <c r="AL1698" t="s">
        <v>18</v>
      </c>
      <c r="AM1698">
        <v>135</v>
      </c>
      <c r="AN1698">
        <v>110.7</v>
      </c>
      <c r="AO1698" s="24" t="str">
        <f>INDEX('Step 2-12'!$Z:$Z,MATCH('Step 2-12'!$AH1698,'Step 2-12'!$R:$R,0))</f>
        <v>Paid Search</v>
      </c>
      <c r="AP1698" s="24" t="str">
        <f>INDEX('Step 2-12'!$V:$V,MATCH('Step 2-12'!$AH1698,'Step 2-12'!$R:$R,0))</f>
        <v>North America</v>
      </c>
      <c r="AQ1698" s="24" t="str">
        <f>INDEX('Step 2-12'!$W:$W,MATCH('Step 2-12'!$AH1698,'Step 2-12'!$R:$R,0))</f>
        <v>Other</v>
      </c>
      <c r="AR1698" s="24" t="str">
        <f>INDEX('Step 2-12'!$X:$X,MATCH('Step 2-12'!$AH1698,'Step 2-12'!$R:$R,0))</f>
        <v>SMBs</v>
      </c>
      <c r="AS1698" s="23" t="str">
        <f>INDEX('Step 2-12'!$AA:$AA,MATCH('Step 2-12'!$AH1698,'Step 2-12'!$R:$R,0))</f>
        <v>Basic</v>
      </c>
      <c r="AT1698" s="23" t="str">
        <f>INDEX('Step 2-12'!$AB:$AB,MATCH('Step 2-12'!$AH1698,'Step 2-12'!$R:$R,0))</f>
        <v>Monthly</v>
      </c>
      <c r="AU1698" s="23" t="str">
        <f>INDEX($J$20:$J$1603,MATCH($AH1698,$B$20:$B$1603,0))</f>
        <v/>
      </c>
    </row>
    <row r="1699" spans="5:47" x14ac:dyDescent="0.25">
      <c r="E1699" s="1"/>
      <c r="F1699" s="1"/>
      <c r="L1699" s="1"/>
      <c r="M1699" s="1"/>
      <c r="N1699" s="1"/>
      <c r="P1699" s="1"/>
      <c r="AG1699" t="s">
        <v>3491</v>
      </c>
      <c r="AH1699" t="s">
        <v>1307</v>
      </c>
      <c r="AI1699" t="s">
        <v>1315</v>
      </c>
      <c r="AJ1699" s="1">
        <v>45066</v>
      </c>
      <c r="AK1699" t="s">
        <v>50</v>
      </c>
      <c r="AL1699" t="s">
        <v>18</v>
      </c>
      <c r="AM1699">
        <v>135</v>
      </c>
      <c r="AN1699">
        <v>110.7</v>
      </c>
      <c r="AO1699" s="24" t="str">
        <f>INDEX('Step 2-12'!$Z:$Z,MATCH('Step 2-12'!$AH1699,'Step 2-12'!$R:$R,0))</f>
        <v>Paid Search</v>
      </c>
      <c r="AP1699" s="24" t="str">
        <f>INDEX('Step 2-12'!$V:$V,MATCH('Step 2-12'!$AH1699,'Step 2-12'!$R:$R,0))</f>
        <v>North America</v>
      </c>
      <c r="AQ1699" s="24" t="str">
        <f>INDEX('Step 2-12'!$W:$W,MATCH('Step 2-12'!$AH1699,'Step 2-12'!$R:$R,0))</f>
        <v>Other</v>
      </c>
      <c r="AR1699" s="24" t="str">
        <f>INDEX('Step 2-12'!$X:$X,MATCH('Step 2-12'!$AH1699,'Step 2-12'!$R:$R,0))</f>
        <v>SMBs</v>
      </c>
      <c r="AS1699" s="23" t="str">
        <f>INDEX('Step 2-12'!$AA:$AA,MATCH('Step 2-12'!$AH1699,'Step 2-12'!$R:$R,0))</f>
        <v>Basic</v>
      </c>
      <c r="AT1699" s="23" t="str">
        <f>INDEX('Step 2-12'!$AB:$AB,MATCH('Step 2-12'!$AH1699,'Step 2-12'!$R:$R,0))</f>
        <v>Monthly</v>
      </c>
      <c r="AU1699" s="23" t="str">
        <f>INDEX($J$20:$J$1603,MATCH($AH1699,$B$20:$B$1603,0))</f>
        <v/>
      </c>
    </row>
    <row r="1700" spans="5:47" x14ac:dyDescent="0.25">
      <c r="E1700" s="1"/>
      <c r="F1700" s="1"/>
      <c r="L1700" s="1"/>
      <c r="M1700" s="1"/>
      <c r="N1700" s="1"/>
      <c r="P1700" s="1"/>
      <c r="AG1700" t="s">
        <v>3492</v>
      </c>
      <c r="AH1700" t="s">
        <v>1307</v>
      </c>
      <c r="AI1700" t="s">
        <v>1316</v>
      </c>
      <c r="AJ1700" s="1">
        <v>45067</v>
      </c>
      <c r="AK1700" t="s">
        <v>86</v>
      </c>
      <c r="AL1700" t="s">
        <v>18</v>
      </c>
      <c r="AM1700">
        <v>315</v>
      </c>
      <c r="AN1700">
        <v>267.75</v>
      </c>
      <c r="AO1700" s="24" t="str">
        <f>INDEX('Step 2-12'!$Z:$Z,MATCH('Step 2-12'!$AH1700,'Step 2-12'!$R:$R,0))</f>
        <v>Paid Search</v>
      </c>
      <c r="AP1700" s="24" t="str">
        <f>INDEX('Step 2-12'!$V:$V,MATCH('Step 2-12'!$AH1700,'Step 2-12'!$R:$R,0))</f>
        <v>North America</v>
      </c>
      <c r="AQ1700" s="24" t="str">
        <f>INDEX('Step 2-12'!$W:$W,MATCH('Step 2-12'!$AH1700,'Step 2-12'!$R:$R,0))</f>
        <v>Other</v>
      </c>
      <c r="AR1700" s="24" t="str">
        <f>INDEX('Step 2-12'!$X:$X,MATCH('Step 2-12'!$AH1700,'Step 2-12'!$R:$R,0))</f>
        <v>SMBs</v>
      </c>
      <c r="AS1700" s="23" t="str">
        <f>INDEX('Step 2-12'!$AA:$AA,MATCH('Step 2-12'!$AH1700,'Step 2-12'!$R:$R,0))</f>
        <v>Basic</v>
      </c>
      <c r="AT1700" s="23" t="str">
        <f>INDEX('Step 2-12'!$AB:$AB,MATCH('Step 2-12'!$AH1700,'Step 2-12'!$R:$R,0))</f>
        <v>Monthly</v>
      </c>
      <c r="AU1700" s="23" t="str">
        <f>INDEX($J$20:$J$1603,MATCH($AH1700,$B$20:$B$1603,0))</f>
        <v/>
      </c>
    </row>
    <row r="1701" spans="5:47" x14ac:dyDescent="0.25">
      <c r="E1701" s="1"/>
      <c r="F1701" s="1"/>
      <c r="L1701" s="1"/>
      <c r="M1701" s="1"/>
      <c r="N1701" s="1"/>
      <c r="P1701" s="1"/>
      <c r="AG1701" t="s">
        <v>3493</v>
      </c>
      <c r="AH1701" t="s">
        <v>1613</v>
      </c>
      <c r="AI1701" t="s">
        <v>1612</v>
      </c>
      <c r="AJ1701" s="1">
        <v>45586</v>
      </c>
      <c r="AK1701" t="s">
        <v>50</v>
      </c>
      <c r="AL1701" t="s">
        <v>18</v>
      </c>
      <c r="AM1701">
        <v>135</v>
      </c>
      <c r="AN1701">
        <v>110.7</v>
      </c>
      <c r="AO1701" s="24" t="str">
        <f>INDEX('Step 2-12'!$Z:$Z,MATCH('Step 2-12'!$AH1701,'Step 2-12'!$R:$R,0))</f>
        <v>Email</v>
      </c>
      <c r="AP1701" s="24" t="str">
        <f>INDEX('Step 2-12'!$V:$V,MATCH('Step 2-12'!$AH1701,'Step 2-12'!$R:$R,0))</f>
        <v>Asia-Pacific</v>
      </c>
      <c r="AQ1701" s="24" t="str">
        <f>INDEX('Step 2-12'!$W:$W,MATCH('Step 2-12'!$AH1701,'Step 2-12'!$R:$R,0))</f>
        <v>Tech</v>
      </c>
      <c r="AR1701" s="24" t="str">
        <f>INDEX('Step 2-12'!$X:$X,MATCH('Step 2-12'!$AH1701,'Step 2-12'!$R:$R,0))</f>
        <v>Mid-Market</v>
      </c>
      <c r="AS1701" s="23" t="str">
        <f>INDEX('Step 2-12'!$AA:$AA,MATCH('Step 2-12'!$AH1701,'Step 2-12'!$R:$R,0))</f>
        <v>Pro</v>
      </c>
      <c r="AT1701" s="23" t="str">
        <f>INDEX('Step 2-12'!$AB:$AB,MATCH('Step 2-12'!$AH1701,'Step 2-12'!$R:$R,0))</f>
        <v>Monthly</v>
      </c>
      <c r="AU1701" s="23" t="str">
        <f>INDEX($J$20:$J$1603,MATCH($AH1701,$B$20:$B$1603,0))</f>
        <v/>
      </c>
    </row>
    <row r="1702" spans="5:47" x14ac:dyDescent="0.25">
      <c r="E1702" s="1"/>
      <c r="F1702" s="1"/>
      <c r="L1702" s="1"/>
      <c r="M1702" s="1"/>
      <c r="N1702" s="1"/>
      <c r="P1702" s="1"/>
      <c r="AG1702" t="s">
        <v>3494</v>
      </c>
      <c r="AH1702" t="s">
        <v>1613</v>
      </c>
      <c r="AI1702" t="s">
        <v>1614</v>
      </c>
      <c r="AJ1702" s="1">
        <v>45617</v>
      </c>
      <c r="AK1702" t="s">
        <v>50</v>
      </c>
      <c r="AL1702" t="s">
        <v>18</v>
      </c>
      <c r="AM1702">
        <v>135</v>
      </c>
      <c r="AN1702">
        <v>110.7</v>
      </c>
      <c r="AO1702" s="24" t="str">
        <f>INDEX('Step 2-12'!$Z:$Z,MATCH('Step 2-12'!$AH1702,'Step 2-12'!$R:$R,0))</f>
        <v>Email</v>
      </c>
      <c r="AP1702" s="24" t="str">
        <f>INDEX('Step 2-12'!$V:$V,MATCH('Step 2-12'!$AH1702,'Step 2-12'!$R:$R,0))</f>
        <v>Asia-Pacific</v>
      </c>
      <c r="AQ1702" s="24" t="str">
        <f>INDEX('Step 2-12'!$W:$W,MATCH('Step 2-12'!$AH1702,'Step 2-12'!$R:$R,0))</f>
        <v>Tech</v>
      </c>
      <c r="AR1702" s="24" t="str">
        <f>INDEX('Step 2-12'!$X:$X,MATCH('Step 2-12'!$AH1702,'Step 2-12'!$R:$R,0))</f>
        <v>Mid-Market</v>
      </c>
      <c r="AS1702" s="23" t="str">
        <f>INDEX('Step 2-12'!$AA:$AA,MATCH('Step 2-12'!$AH1702,'Step 2-12'!$R:$R,0))</f>
        <v>Pro</v>
      </c>
      <c r="AT1702" s="23" t="str">
        <f>INDEX('Step 2-12'!$AB:$AB,MATCH('Step 2-12'!$AH1702,'Step 2-12'!$R:$R,0))</f>
        <v>Monthly</v>
      </c>
      <c r="AU1702" s="23" t="str">
        <f>INDEX($J$20:$J$1603,MATCH($AH1702,$B$20:$B$1603,0))</f>
        <v/>
      </c>
    </row>
    <row r="1703" spans="5:47" x14ac:dyDescent="0.25">
      <c r="E1703" s="1"/>
      <c r="F1703" s="1"/>
      <c r="L1703" s="1"/>
      <c r="M1703" s="1"/>
      <c r="N1703" s="1"/>
      <c r="P1703" s="1"/>
      <c r="AG1703" t="s">
        <v>3495</v>
      </c>
      <c r="AH1703" t="s">
        <v>1613</v>
      </c>
      <c r="AI1703" t="s">
        <v>1614</v>
      </c>
      <c r="AJ1703" s="1">
        <v>45647</v>
      </c>
      <c r="AK1703" t="s">
        <v>50</v>
      </c>
      <c r="AL1703" t="s">
        <v>18</v>
      </c>
      <c r="AM1703">
        <v>135</v>
      </c>
      <c r="AN1703">
        <v>110.7</v>
      </c>
      <c r="AO1703" s="24" t="str">
        <f>INDEX('Step 2-12'!$Z:$Z,MATCH('Step 2-12'!$AH1703,'Step 2-12'!$R:$R,0))</f>
        <v>Email</v>
      </c>
      <c r="AP1703" s="24" t="str">
        <f>INDEX('Step 2-12'!$V:$V,MATCH('Step 2-12'!$AH1703,'Step 2-12'!$R:$R,0))</f>
        <v>Asia-Pacific</v>
      </c>
      <c r="AQ1703" s="24" t="str">
        <f>INDEX('Step 2-12'!$W:$W,MATCH('Step 2-12'!$AH1703,'Step 2-12'!$R:$R,0))</f>
        <v>Tech</v>
      </c>
      <c r="AR1703" s="24" t="str">
        <f>INDEX('Step 2-12'!$X:$X,MATCH('Step 2-12'!$AH1703,'Step 2-12'!$R:$R,0))</f>
        <v>Mid-Market</v>
      </c>
      <c r="AS1703" s="23" t="str">
        <f>INDEX('Step 2-12'!$AA:$AA,MATCH('Step 2-12'!$AH1703,'Step 2-12'!$R:$R,0))</f>
        <v>Pro</v>
      </c>
      <c r="AT1703" s="23" t="str">
        <f>INDEX('Step 2-12'!$AB:$AB,MATCH('Step 2-12'!$AH1703,'Step 2-12'!$R:$R,0))</f>
        <v>Monthly</v>
      </c>
      <c r="AU1703" s="23" t="str">
        <f>INDEX($J$20:$J$1603,MATCH($AH1703,$B$20:$B$1603,0))</f>
        <v/>
      </c>
    </row>
    <row r="1704" spans="5:47" x14ac:dyDescent="0.25">
      <c r="E1704" s="1"/>
      <c r="F1704" s="1"/>
      <c r="L1704" s="1"/>
      <c r="M1704" s="1"/>
      <c r="N1704" s="1"/>
      <c r="P1704" s="1"/>
      <c r="AG1704" t="s">
        <v>3496</v>
      </c>
      <c r="AH1704" t="s">
        <v>1613</v>
      </c>
      <c r="AI1704" t="s">
        <v>1615</v>
      </c>
      <c r="AJ1704" s="1">
        <v>45648</v>
      </c>
      <c r="AK1704" t="s">
        <v>50</v>
      </c>
      <c r="AL1704" t="s">
        <v>18</v>
      </c>
      <c r="AM1704">
        <v>135</v>
      </c>
      <c r="AN1704">
        <v>110.7</v>
      </c>
      <c r="AO1704" s="24" t="str">
        <f>INDEX('Step 2-12'!$Z:$Z,MATCH('Step 2-12'!$AH1704,'Step 2-12'!$R:$R,0))</f>
        <v>Email</v>
      </c>
      <c r="AP1704" s="24" t="str">
        <f>INDEX('Step 2-12'!$V:$V,MATCH('Step 2-12'!$AH1704,'Step 2-12'!$R:$R,0))</f>
        <v>Asia-Pacific</v>
      </c>
      <c r="AQ1704" s="24" t="str">
        <f>INDEX('Step 2-12'!$W:$W,MATCH('Step 2-12'!$AH1704,'Step 2-12'!$R:$R,0))</f>
        <v>Tech</v>
      </c>
      <c r="AR1704" s="24" t="str">
        <f>INDEX('Step 2-12'!$X:$X,MATCH('Step 2-12'!$AH1704,'Step 2-12'!$R:$R,0))</f>
        <v>Mid-Market</v>
      </c>
      <c r="AS1704" s="23" t="str">
        <f>INDEX('Step 2-12'!$AA:$AA,MATCH('Step 2-12'!$AH1704,'Step 2-12'!$R:$R,0))</f>
        <v>Pro</v>
      </c>
      <c r="AT1704" s="23" t="str">
        <f>INDEX('Step 2-12'!$AB:$AB,MATCH('Step 2-12'!$AH1704,'Step 2-12'!$R:$R,0))</f>
        <v>Monthly</v>
      </c>
      <c r="AU1704" s="23" t="str">
        <f>INDEX($J$20:$J$1603,MATCH($AH1704,$B$20:$B$1603,0))</f>
        <v/>
      </c>
    </row>
    <row r="1705" spans="5:47" x14ac:dyDescent="0.25">
      <c r="E1705" s="1"/>
      <c r="F1705" s="1"/>
      <c r="L1705" s="1"/>
      <c r="M1705" s="1"/>
      <c r="N1705" s="1"/>
      <c r="P1705" s="1"/>
      <c r="AG1705" t="s">
        <v>3497</v>
      </c>
      <c r="AH1705" t="s">
        <v>1318</v>
      </c>
      <c r="AI1705" t="s">
        <v>1317</v>
      </c>
      <c r="AJ1705" s="1">
        <v>44764</v>
      </c>
      <c r="AK1705" t="s">
        <v>17</v>
      </c>
      <c r="AL1705" t="s">
        <v>51</v>
      </c>
      <c r="AM1705">
        <v>600</v>
      </c>
      <c r="AN1705">
        <v>480</v>
      </c>
      <c r="AO1705" s="24" t="str">
        <f>INDEX('Step 2-12'!$Z:$Z,MATCH('Step 2-12'!$AH1705,'Step 2-12'!$R:$R,0))</f>
        <v>Content</v>
      </c>
      <c r="AP1705" s="24" t="str">
        <f>INDEX('Step 2-12'!$V:$V,MATCH('Step 2-12'!$AH1705,'Step 2-12'!$R:$R,0))</f>
        <v>North America</v>
      </c>
      <c r="AQ1705" s="24" t="str">
        <f>INDEX('Step 2-12'!$W:$W,MATCH('Step 2-12'!$AH1705,'Step 2-12'!$R:$R,0))</f>
        <v>Retail</v>
      </c>
      <c r="AR1705" s="24" t="str">
        <f>INDEX('Step 2-12'!$X:$X,MATCH('Step 2-12'!$AH1705,'Step 2-12'!$R:$R,0))</f>
        <v>SMBs</v>
      </c>
      <c r="AS1705" s="23" t="str">
        <f>INDEX('Step 2-12'!$AA:$AA,MATCH('Step 2-12'!$AH1705,'Step 2-12'!$R:$R,0))</f>
        <v>Basic</v>
      </c>
      <c r="AT1705" s="23" t="str">
        <f>INDEX('Step 2-12'!$AB:$AB,MATCH('Step 2-12'!$AH1705,'Step 2-12'!$R:$R,0))</f>
        <v>Annual</v>
      </c>
      <c r="AU1705" s="23" t="str">
        <f>INDEX($J$20:$J$1603,MATCH($AH1705,$B$20:$B$1603,0))</f>
        <v>Yes</v>
      </c>
    </row>
    <row r="1706" spans="5:47" x14ac:dyDescent="0.25">
      <c r="E1706" s="1"/>
      <c r="F1706" s="1"/>
      <c r="L1706" s="1"/>
      <c r="M1706" s="1"/>
      <c r="N1706" s="1"/>
      <c r="P1706" s="1"/>
      <c r="AG1706" t="s">
        <v>3498</v>
      </c>
      <c r="AH1706" t="s">
        <v>1318</v>
      </c>
      <c r="AI1706" t="s">
        <v>1317</v>
      </c>
      <c r="AJ1706" s="1">
        <v>45129</v>
      </c>
      <c r="AK1706" t="s">
        <v>17</v>
      </c>
      <c r="AL1706" t="s">
        <v>51</v>
      </c>
      <c r="AM1706">
        <v>600</v>
      </c>
      <c r="AN1706">
        <v>480</v>
      </c>
      <c r="AO1706" s="24" t="str">
        <f>INDEX('Step 2-12'!$Z:$Z,MATCH('Step 2-12'!$AH1706,'Step 2-12'!$R:$R,0))</f>
        <v>Content</v>
      </c>
      <c r="AP1706" s="24" t="str">
        <f>INDEX('Step 2-12'!$V:$V,MATCH('Step 2-12'!$AH1706,'Step 2-12'!$R:$R,0))</f>
        <v>North America</v>
      </c>
      <c r="AQ1706" s="24" t="str">
        <f>INDEX('Step 2-12'!$W:$W,MATCH('Step 2-12'!$AH1706,'Step 2-12'!$R:$R,0))</f>
        <v>Retail</v>
      </c>
      <c r="AR1706" s="24" t="str">
        <f>INDEX('Step 2-12'!$X:$X,MATCH('Step 2-12'!$AH1706,'Step 2-12'!$R:$R,0))</f>
        <v>SMBs</v>
      </c>
      <c r="AS1706" s="23" t="str">
        <f>INDEX('Step 2-12'!$AA:$AA,MATCH('Step 2-12'!$AH1706,'Step 2-12'!$R:$R,0))</f>
        <v>Basic</v>
      </c>
      <c r="AT1706" s="23" t="str">
        <f>INDEX('Step 2-12'!$AB:$AB,MATCH('Step 2-12'!$AH1706,'Step 2-12'!$R:$R,0))</f>
        <v>Annual</v>
      </c>
      <c r="AU1706" s="23" t="str">
        <f>INDEX($J$20:$J$1603,MATCH($AH1706,$B$20:$B$1603,0))</f>
        <v>Yes</v>
      </c>
    </row>
    <row r="1707" spans="5:47" x14ac:dyDescent="0.25">
      <c r="E1707" s="1"/>
      <c r="F1707" s="1"/>
      <c r="L1707" s="1"/>
      <c r="M1707" s="1"/>
      <c r="N1707" s="1"/>
      <c r="P1707" s="1"/>
      <c r="AG1707" t="s">
        <v>3499</v>
      </c>
      <c r="AH1707" t="s">
        <v>1318</v>
      </c>
      <c r="AI1707" t="s">
        <v>1319</v>
      </c>
      <c r="AJ1707" s="1">
        <v>45130</v>
      </c>
      <c r="AK1707" t="s">
        <v>17</v>
      </c>
      <c r="AL1707" t="s">
        <v>51</v>
      </c>
      <c r="AM1707">
        <v>600</v>
      </c>
      <c r="AN1707">
        <v>480</v>
      </c>
      <c r="AO1707" s="24" t="str">
        <f>INDEX('Step 2-12'!$Z:$Z,MATCH('Step 2-12'!$AH1707,'Step 2-12'!$R:$R,0))</f>
        <v>Content</v>
      </c>
      <c r="AP1707" s="24" t="str">
        <f>INDEX('Step 2-12'!$V:$V,MATCH('Step 2-12'!$AH1707,'Step 2-12'!$R:$R,0))</f>
        <v>North America</v>
      </c>
      <c r="AQ1707" s="24" t="str">
        <f>INDEX('Step 2-12'!$W:$W,MATCH('Step 2-12'!$AH1707,'Step 2-12'!$R:$R,0))</f>
        <v>Retail</v>
      </c>
      <c r="AR1707" s="24" t="str">
        <f>INDEX('Step 2-12'!$X:$X,MATCH('Step 2-12'!$AH1707,'Step 2-12'!$R:$R,0))</f>
        <v>SMBs</v>
      </c>
      <c r="AS1707" s="23" t="str">
        <f>INDEX('Step 2-12'!$AA:$AA,MATCH('Step 2-12'!$AH1707,'Step 2-12'!$R:$R,0))</f>
        <v>Basic</v>
      </c>
      <c r="AT1707" s="23" t="str">
        <f>INDEX('Step 2-12'!$AB:$AB,MATCH('Step 2-12'!$AH1707,'Step 2-12'!$R:$R,0))</f>
        <v>Annual</v>
      </c>
      <c r="AU1707" s="23" t="str">
        <f>INDEX($J$20:$J$1603,MATCH($AH1707,$B$20:$B$1603,0))</f>
        <v>Yes</v>
      </c>
    </row>
    <row r="1708" spans="5:47" x14ac:dyDescent="0.25">
      <c r="E1708" s="1"/>
      <c r="F1708" s="1"/>
      <c r="L1708" s="1"/>
      <c r="M1708" s="1"/>
      <c r="N1708" s="1"/>
      <c r="P1708" s="1"/>
      <c r="AG1708" t="s">
        <v>3500</v>
      </c>
      <c r="AH1708" t="s">
        <v>53</v>
      </c>
      <c r="AI1708" t="s">
        <v>52</v>
      </c>
      <c r="AJ1708" s="1">
        <v>45355</v>
      </c>
      <c r="AK1708" t="s">
        <v>50</v>
      </c>
      <c r="AL1708" t="s">
        <v>18</v>
      </c>
      <c r="AM1708">
        <v>135</v>
      </c>
      <c r="AN1708">
        <v>110.7</v>
      </c>
      <c r="AO1708" s="24" t="str">
        <f>INDEX('Step 2-12'!$Z:$Z,MATCH('Step 2-12'!$AH1708,'Step 2-12'!$R:$R,0))</f>
        <v>Social Media</v>
      </c>
      <c r="AP1708" s="24" t="str">
        <f>INDEX('Step 2-12'!$V:$V,MATCH('Step 2-12'!$AH1708,'Step 2-12'!$R:$R,0))</f>
        <v>Europe</v>
      </c>
      <c r="AQ1708" s="24" t="str">
        <f>INDEX('Step 2-12'!$W:$W,MATCH('Step 2-12'!$AH1708,'Step 2-12'!$R:$R,0))</f>
        <v>Healthcare</v>
      </c>
      <c r="AR1708" s="24" t="str">
        <f>INDEX('Step 2-12'!$X:$X,MATCH('Step 2-12'!$AH1708,'Step 2-12'!$R:$R,0))</f>
        <v>SMBs</v>
      </c>
      <c r="AS1708" s="23" t="str">
        <f>INDEX('Step 2-12'!$AA:$AA,MATCH('Step 2-12'!$AH1708,'Step 2-12'!$R:$R,0))</f>
        <v>Pro</v>
      </c>
      <c r="AT1708" s="23" t="str">
        <f>INDEX('Step 2-12'!$AB:$AB,MATCH('Step 2-12'!$AH1708,'Step 2-12'!$R:$R,0))</f>
        <v>Monthly</v>
      </c>
      <c r="AU1708" s="23" t="str">
        <f>INDEX($J$20:$J$1603,MATCH($AH1708,$B$20:$B$1603,0))</f>
        <v/>
      </c>
    </row>
    <row r="1709" spans="5:47" x14ac:dyDescent="0.25">
      <c r="E1709" s="1"/>
      <c r="F1709" s="1"/>
      <c r="L1709" s="1"/>
      <c r="M1709" s="1"/>
      <c r="N1709" s="1"/>
      <c r="P1709" s="1"/>
      <c r="AG1709" t="s">
        <v>3501</v>
      </c>
      <c r="AH1709" t="s">
        <v>53</v>
      </c>
      <c r="AI1709" t="s">
        <v>54</v>
      </c>
      <c r="AJ1709" s="1">
        <v>45386</v>
      </c>
      <c r="AK1709" t="s">
        <v>50</v>
      </c>
      <c r="AL1709" t="s">
        <v>18</v>
      </c>
      <c r="AM1709">
        <v>135</v>
      </c>
      <c r="AN1709">
        <v>110.7</v>
      </c>
      <c r="AO1709" s="24" t="str">
        <f>INDEX('Step 2-12'!$Z:$Z,MATCH('Step 2-12'!$AH1709,'Step 2-12'!$R:$R,0))</f>
        <v>Social Media</v>
      </c>
      <c r="AP1709" s="24" t="str">
        <f>INDEX('Step 2-12'!$V:$V,MATCH('Step 2-12'!$AH1709,'Step 2-12'!$R:$R,0))</f>
        <v>Europe</v>
      </c>
      <c r="AQ1709" s="24" t="str">
        <f>INDEX('Step 2-12'!$W:$W,MATCH('Step 2-12'!$AH1709,'Step 2-12'!$R:$R,0))</f>
        <v>Healthcare</v>
      </c>
      <c r="AR1709" s="24" t="str">
        <f>INDEX('Step 2-12'!$X:$X,MATCH('Step 2-12'!$AH1709,'Step 2-12'!$R:$R,0))</f>
        <v>SMBs</v>
      </c>
      <c r="AS1709" s="23" t="str">
        <f>INDEX('Step 2-12'!$AA:$AA,MATCH('Step 2-12'!$AH1709,'Step 2-12'!$R:$R,0))</f>
        <v>Pro</v>
      </c>
      <c r="AT1709" s="23" t="str">
        <f>INDEX('Step 2-12'!$AB:$AB,MATCH('Step 2-12'!$AH1709,'Step 2-12'!$R:$R,0))</f>
        <v>Monthly</v>
      </c>
      <c r="AU1709" s="23" t="str">
        <f>INDEX($J$20:$J$1603,MATCH($AH1709,$B$20:$B$1603,0))</f>
        <v/>
      </c>
    </row>
    <row r="1710" spans="5:47" x14ac:dyDescent="0.25">
      <c r="E1710" s="1"/>
      <c r="F1710" s="1"/>
      <c r="L1710" s="1"/>
      <c r="M1710" s="1"/>
      <c r="N1710" s="1"/>
      <c r="P1710" s="1"/>
      <c r="AG1710" t="s">
        <v>3502</v>
      </c>
      <c r="AH1710" t="s">
        <v>53</v>
      </c>
      <c r="AI1710" t="s">
        <v>54</v>
      </c>
      <c r="AJ1710" s="1">
        <v>45416</v>
      </c>
      <c r="AK1710" t="s">
        <v>50</v>
      </c>
      <c r="AL1710" t="s">
        <v>18</v>
      </c>
      <c r="AM1710">
        <v>135</v>
      </c>
      <c r="AN1710">
        <v>110.7</v>
      </c>
      <c r="AO1710" s="24" t="str">
        <f>INDEX('Step 2-12'!$Z:$Z,MATCH('Step 2-12'!$AH1710,'Step 2-12'!$R:$R,0))</f>
        <v>Social Media</v>
      </c>
      <c r="AP1710" s="24" t="str">
        <f>INDEX('Step 2-12'!$V:$V,MATCH('Step 2-12'!$AH1710,'Step 2-12'!$R:$R,0))</f>
        <v>Europe</v>
      </c>
      <c r="AQ1710" s="24" t="str">
        <f>INDEX('Step 2-12'!$W:$W,MATCH('Step 2-12'!$AH1710,'Step 2-12'!$R:$R,0))</f>
        <v>Healthcare</v>
      </c>
      <c r="AR1710" s="24" t="str">
        <f>INDEX('Step 2-12'!$X:$X,MATCH('Step 2-12'!$AH1710,'Step 2-12'!$R:$R,0))</f>
        <v>SMBs</v>
      </c>
      <c r="AS1710" s="23" t="str">
        <f>INDEX('Step 2-12'!$AA:$AA,MATCH('Step 2-12'!$AH1710,'Step 2-12'!$R:$R,0))</f>
        <v>Pro</v>
      </c>
      <c r="AT1710" s="23" t="str">
        <f>INDEX('Step 2-12'!$AB:$AB,MATCH('Step 2-12'!$AH1710,'Step 2-12'!$R:$R,0))</f>
        <v>Monthly</v>
      </c>
      <c r="AU1710" s="23" t="str">
        <f>INDEX($J$20:$J$1603,MATCH($AH1710,$B$20:$B$1603,0))</f>
        <v/>
      </c>
    </row>
    <row r="1711" spans="5:47" x14ac:dyDescent="0.25">
      <c r="E1711" s="1"/>
      <c r="F1711" s="1"/>
      <c r="L1711" s="1"/>
      <c r="M1711" s="1"/>
      <c r="N1711" s="1"/>
      <c r="P1711" s="1"/>
      <c r="AG1711" t="s">
        <v>3503</v>
      </c>
      <c r="AH1711" t="s">
        <v>53</v>
      </c>
      <c r="AI1711" t="s">
        <v>56</v>
      </c>
      <c r="AJ1711" s="1">
        <v>45417</v>
      </c>
      <c r="AK1711" t="s">
        <v>17</v>
      </c>
      <c r="AL1711" t="s">
        <v>18</v>
      </c>
      <c r="AM1711">
        <v>75</v>
      </c>
      <c r="AN1711">
        <v>60</v>
      </c>
      <c r="AO1711" s="24" t="str">
        <f>INDEX('Step 2-12'!$Z:$Z,MATCH('Step 2-12'!$AH1711,'Step 2-12'!$R:$R,0))</f>
        <v>Social Media</v>
      </c>
      <c r="AP1711" s="24" t="str">
        <f>INDEX('Step 2-12'!$V:$V,MATCH('Step 2-12'!$AH1711,'Step 2-12'!$R:$R,0))</f>
        <v>Europe</v>
      </c>
      <c r="AQ1711" s="24" t="str">
        <f>INDEX('Step 2-12'!$W:$W,MATCH('Step 2-12'!$AH1711,'Step 2-12'!$R:$R,0))</f>
        <v>Healthcare</v>
      </c>
      <c r="AR1711" s="24" t="str">
        <f>INDEX('Step 2-12'!$X:$X,MATCH('Step 2-12'!$AH1711,'Step 2-12'!$R:$R,0))</f>
        <v>SMBs</v>
      </c>
      <c r="AS1711" s="23" t="str">
        <f>INDEX('Step 2-12'!$AA:$AA,MATCH('Step 2-12'!$AH1711,'Step 2-12'!$R:$R,0))</f>
        <v>Pro</v>
      </c>
      <c r="AT1711" s="23" t="str">
        <f>INDEX('Step 2-12'!$AB:$AB,MATCH('Step 2-12'!$AH1711,'Step 2-12'!$R:$R,0))</f>
        <v>Monthly</v>
      </c>
      <c r="AU1711" s="23" t="str">
        <f>INDEX($J$20:$J$1603,MATCH($AH1711,$B$20:$B$1603,0))</f>
        <v/>
      </c>
    </row>
    <row r="1712" spans="5:47" x14ac:dyDescent="0.25">
      <c r="E1712" s="1"/>
      <c r="F1712" s="1"/>
      <c r="L1712" s="1"/>
      <c r="M1712" s="1"/>
      <c r="N1712" s="1"/>
      <c r="P1712" s="1"/>
      <c r="AG1712" t="s">
        <v>3504</v>
      </c>
      <c r="AH1712" t="s">
        <v>53</v>
      </c>
      <c r="AI1712" t="s">
        <v>57</v>
      </c>
      <c r="AJ1712" s="1">
        <v>45448</v>
      </c>
      <c r="AK1712" t="s">
        <v>17</v>
      </c>
      <c r="AL1712" t="s">
        <v>18</v>
      </c>
      <c r="AM1712">
        <v>75</v>
      </c>
      <c r="AN1712">
        <v>60</v>
      </c>
      <c r="AO1712" s="24" t="str">
        <f>INDEX('Step 2-12'!$Z:$Z,MATCH('Step 2-12'!$AH1712,'Step 2-12'!$R:$R,0))</f>
        <v>Social Media</v>
      </c>
      <c r="AP1712" s="24" t="str">
        <f>INDEX('Step 2-12'!$V:$V,MATCH('Step 2-12'!$AH1712,'Step 2-12'!$R:$R,0))</f>
        <v>Europe</v>
      </c>
      <c r="AQ1712" s="24" t="str">
        <f>INDEX('Step 2-12'!$W:$W,MATCH('Step 2-12'!$AH1712,'Step 2-12'!$R:$R,0))</f>
        <v>Healthcare</v>
      </c>
      <c r="AR1712" s="24" t="str">
        <f>INDEX('Step 2-12'!$X:$X,MATCH('Step 2-12'!$AH1712,'Step 2-12'!$R:$R,0))</f>
        <v>SMBs</v>
      </c>
      <c r="AS1712" s="23" t="str">
        <f>INDEX('Step 2-12'!$AA:$AA,MATCH('Step 2-12'!$AH1712,'Step 2-12'!$R:$R,0))</f>
        <v>Pro</v>
      </c>
      <c r="AT1712" s="23" t="str">
        <f>INDEX('Step 2-12'!$AB:$AB,MATCH('Step 2-12'!$AH1712,'Step 2-12'!$R:$R,0))</f>
        <v>Monthly</v>
      </c>
      <c r="AU1712" s="23" t="str">
        <f>INDEX($J$20:$J$1603,MATCH($AH1712,$B$20:$B$1603,0))</f>
        <v/>
      </c>
    </row>
    <row r="1713" spans="5:47" x14ac:dyDescent="0.25">
      <c r="E1713" s="1"/>
      <c r="F1713" s="1"/>
      <c r="L1713" s="1"/>
      <c r="M1713" s="1"/>
      <c r="N1713" s="1"/>
      <c r="P1713" s="1"/>
      <c r="AG1713" t="s">
        <v>3505</v>
      </c>
      <c r="AH1713" t="s">
        <v>53</v>
      </c>
      <c r="AI1713" t="s">
        <v>57</v>
      </c>
      <c r="AJ1713" s="1">
        <v>45478</v>
      </c>
      <c r="AK1713" t="s">
        <v>17</v>
      </c>
      <c r="AL1713" t="s">
        <v>18</v>
      </c>
      <c r="AM1713">
        <v>75</v>
      </c>
      <c r="AN1713">
        <v>60</v>
      </c>
      <c r="AO1713" s="24" t="str">
        <f>INDEX('Step 2-12'!$Z:$Z,MATCH('Step 2-12'!$AH1713,'Step 2-12'!$R:$R,0))</f>
        <v>Social Media</v>
      </c>
      <c r="AP1713" s="24" t="str">
        <f>INDEX('Step 2-12'!$V:$V,MATCH('Step 2-12'!$AH1713,'Step 2-12'!$R:$R,0))</f>
        <v>Europe</v>
      </c>
      <c r="AQ1713" s="24" t="str">
        <f>INDEX('Step 2-12'!$W:$W,MATCH('Step 2-12'!$AH1713,'Step 2-12'!$R:$R,0))</f>
        <v>Healthcare</v>
      </c>
      <c r="AR1713" s="24" t="str">
        <f>INDEX('Step 2-12'!$X:$X,MATCH('Step 2-12'!$AH1713,'Step 2-12'!$R:$R,0))</f>
        <v>SMBs</v>
      </c>
      <c r="AS1713" s="23" t="str">
        <f>INDEX('Step 2-12'!$AA:$AA,MATCH('Step 2-12'!$AH1713,'Step 2-12'!$R:$R,0))</f>
        <v>Pro</v>
      </c>
      <c r="AT1713" s="23" t="str">
        <f>INDEX('Step 2-12'!$AB:$AB,MATCH('Step 2-12'!$AH1713,'Step 2-12'!$R:$R,0))</f>
        <v>Monthly</v>
      </c>
      <c r="AU1713" s="23" t="str">
        <f>INDEX($J$20:$J$1603,MATCH($AH1713,$B$20:$B$1603,0))</f>
        <v/>
      </c>
    </row>
    <row r="1714" spans="5:47" x14ac:dyDescent="0.25">
      <c r="E1714" s="1"/>
      <c r="F1714" s="1"/>
      <c r="L1714" s="1"/>
      <c r="M1714" s="1"/>
      <c r="N1714" s="1"/>
      <c r="P1714" s="1"/>
      <c r="AG1714" t="s">
        <v>3506</v>
      </c>
      <c r="AH1714" t="s">
        <v>53</v>
      </c>
      <c r="AI1714" t="s">
        <v>58</v>
      </c>
      <c r="AJ1714" s="1">
        <v>45479</v>
      </c>
      <c r="AK1714" t="s">
        <v>17</v>
      </c>
      <c r="AL1714" t="s">
        <v>18</v>
      </c>
      <c r="AM1714">
        <v>75</v>
      </c>
      <c r="AN1714">
        <v>60</v>
      </c>
      <c r="AO1714" s="24" t="str">
        <f>INDEX('Step 2-12'!$Z:$Z,MATCH('Step 2-12'!$AH1714,'Step 2-12'!$R:$R,0))</f>
        <v>Social Media</v>
      </c>
      <c r="AP1714" s="24" t="str">
        <f>INDEX('Step 2-12'!$V:$V,MATCH('Step 2-12'!$AH1714,'Step 2-12'!$R:$R,0))</f>
        <v>Europe</v>
      </c>
      <c r="AQ1714" s="24" t="str">
        <f>INDEX('Step 2-12'!$W:$W,MATCH('Step 2-12'!$AH1714,'Step 2-12'!$R:$R,0))</f>
        <v>Healthcare</v>
      </c>
      <c r="AR1714" s="24" t="str">
        <f>INDEX('Step 2-12'!$X:$X,MATCH('Step 2-12'!$AH1714,'Step 2-12'!$R:$R,0))</f>
        <v>SMBs</v>
      </c>
      <c r="AS1714" s="23" t="str">
        <f>INDEX('Step 2-12'!$AA:$AA,MATCH('Step 2-12'!$AH1714,'Step 2-12'!$R:$R,0))</f>
        <v>Pro</v>
      </c>
      <c r="AT1714" s="23" t="str">
        <f>INDEX('Step 2-12'!$AB:$AB,MATCH('Step 2-12'!$AH1714,'Step 2-12'!$R:$R,0))</f>
        <v>Monthly</v>
      </c>
      <c r="AU1714" s="23" t="str">
        <f>INDEX($J$20:$J$1603,MATCH($AH1714,$B$20:$B$1603,0))</f>
        <v/>
      </c>
    </row>
    <row r="1715" spans="5:47" x14ac:dyDescent="0.25">
      <c r="E1715" s="1"/>
      <c r="F1715" s="1"/>
      <c r="L1715" s="1"/>
      <c r="M1715" s="1"/>
      <c r="N1715" s="1"/>
      <c r="P1715" s="1"/>
      <c r="AG1715" t="s">
        <v>3507</v>
      </c>
      <c r="AH1715" t="s">
        <v>53</v>
      </c>
      <c r="AI1715" t="s">
        <v>59</v>
      </c>
      <c r="AJ1715" s="1">
        <v>45510</v>
      </c>
      <c r="AK1715" t="s">
        <v>17</v>
      </c>
      <c r="AL1715" t="s">
        <v>18</v>
      </c>
      <c r="AM1715">
        <v>75</v>
      </c>
      <c r="AN1715">
        <v>60</v>
      </c>
      <c r="AO1715" s="24" t="str">
        <f>INDEX('Step 2-12'!$Z:$Z,MATCH('Step 2-12'!$AH1715,'Step 2-12'!$R:$R,0))</f>
        <v>Social Media</v>
      </c>
      <c r="AP1715" s="24" t="str">
        <f>INDEX('Step 2-12'!$V:$V,MATCH('Step 2-12'!$AH1715,'Step 2-12'!$R:$R,0))</f>
        <v>Europe</v>
      </c>
      <c r="AQ1715" s="24" t="str">
        <f>INDEX('Step 2-12'!$W:$W,MATCH('Step 2-12'!$AH1715,'Step 2-12'!$R:$R,0))</f>
        <v>Healthcare</v>
      </c>
      <c r="AR1715" s="24" t="str">
        <f>INDEX('Step 2-12'!$X:$X,MATCH('Step 2-12'!$AH1715,'Step 2-12'!$R:$R,0))</f>
        <v>SMBs</v>
      </c>
      <c r="AS1715" s="23" t="str">
        <f>INDEX('Step 2-12'!$AA:$AA,MATCH('Step 2-12'!$AH1715,'Step 2-12'!$R:$R,0))</f>
        <v>Pro</v>
      </c>
      <c r="AT1715" s="23" t="str">
        <f>INDEX('Step 2-12'!$AB:$AB,MATCH('Step 2-12'!$AH1715,'Step 2-12'!$R:$R,0))</f>
        <v>Monthly</v>
      </c>
      <c r="AU1715" s="23" t="str">
        <f>INDEX($J$20:$J$1603,MATCH($AH1715,$B$20:$B$1603,0))</f>
        <v/>
      </c>
    </row>
    <row r="1716" spans="5:47" x14ac:dyDescent="0.25">
      <c r="E1716" s="1"/>
      <c r="F1716" s="1"/>
      <c r="L1716" s="1"/>
      <c r="M1716" s="1"/>
      <c r="N1716" s="1"/>
      <c r="P1716" s="1"/>
      <c r="AG1716" t="s">
        <v>3508</v>
      </c>
      <c r="AH1716" t="s">
        <v>53</v>
      </c>
      <c r="AI1716" t="s">
        <v>60</v>
      </c>
      <c r="AJ1716" s="1">
        <v>45541</v>
      </c>
      <c r="AK1716" t="s">
        <v>17</v>
      </c>
      <c r="AL1716" t="s">
        <v>18</v>
      </c>
      <c r="AM1716">
        <v>75</v>
      </c>
      <c r="AN1716">
        <v>60</v>
      </c>
      <c r="AO1716" s="24" t="str">
        <f>INDEX('Step 2-12'!$Z:$Z,MATCH('Step 2-12'!$AH1716,'Step 2-12'!$R:$R,0))</f>
        <v>Social Media</v>
      </c>
      <c r="AP1716" s="24" t="str">
        <f>INDEX('Step 2-12'!$V:$V,MATCH('Step 2-12'!$AH1716,'Step 2-12'!$R:$R,0))</f>
        <v>Europe</v>
      </c>
      <c r="AQ1716" s="24" t="str">
        <f>INDEX('Step 2-12'!$W:$W,MATCH('Step 2-12'!$AH1716,'Step 2-12'!$R:$R,0))</f>
        <v>Healthcare</v>
      </c>
      <c r="AR1716" s="24" t="str">
        <f>INDEX('Step 2-12'!$X:$X,MATCH('Step 2-12'!$AH1716,'Step 2-12'!$R:$R,0))</f>
        <v>SMBs</v>
      </c>
      <c r="AS1716" s="23" t="str">
        <f>INDEX('Step 2-12'!$AA:$AA,MATCH('Step 2-12'!$AH1716,'Step 2-12'!$R:$R,0))</f>
        <v>Pro</v>
      </c>
      <c r="AT1716" s="23" t="str">
        <f>INDEX('Step 2-12'!$AB:$AB,MATCH('Step 2-12'!$AH1716,'Step 2-12'!$R:$R,0))</f>
        <v>Monthly</v>
      </c>
      <c r="AU1716" s="23" t="str">
        <f>INDEX($J$20:$J$1603,MATCH($AH1716,$B$20:$B$1603,0))</f>
        <v/>
      </c>
    </row>
    <row r="1717" spans="5:47" x14ac:dyDescent="0.25">
      <c r="E1717" s="1"/>
      <c r="F1717" s="1"/>
      <c r="L1717" s="1"/>
      <c r="M1717" s="1"/>
      <c r="N1717" s="1"/>
      <c r="P1717" s="1"/>
      <c r="AG1717" t="s">
        <v>3509</v>
      </c>
      <c r="AH1717" t="s">
        <v>1741</v>
      </c>
      <c r="AI1717" t="s">
        <v>1740</v>
      </c>
      <c r="AJ1717" s="1">
        <v>45616</v>
      </c>
      <c r="AK1717" t="s">
        <v>17</v>
      </c>
      <c r="AL1717" t="s">
        <v>18</v>
      </c>
      <c r="AM1717">
        <v>75</v>
      </c>
      <c r="AN1717">
        <v>60</v>
      </c>
      <c r="AO1717" s="24" t="str">
        <f>INDEX('Step 2-12'!$Z:$Z,MATCH('Step 2-12'!$AH1717,'Step 2-12'!$R:$R,0))</f>
        <v>Affiliate</v>
      </c>
      <c r="AP1717" s="24" t="str">
        <f>INDEX('Step 2-12'!$V:$V,MATCH('Step 2-12'!$AH1717,'Step 2-12'!$R:$R,0))</f>
        <v>North America</v>
      </c>
      <c r="AQ1717" s="24" t="str">
        <f>INDEX('Step 2-12'!$W:$W,MATCH('Step 2-12'!$AH1717,'Step 2-12'!$R:$R,0))</f>
        <v>Retail</v>
      </c>
      <c r="AR1717" s="24" t="str">
        <f>INDEX('Step 2-12'!$X:$X,MATCH('Step 2-12'!$AH1717,'Step 2-12'!$R:$R,0))</f>
        <v>Mid-Market</v>
      </c>
      <c r="AS1717" s="23" t="str">
        <f>INDEX('Step 2-12'!$AA:$AA,MATCH('Step 2-12'!$AH1717,'Step 2-12'!$R:$R,0))</f>
        <v>Pro</v>
      </c>
      <c r="AT1717" s="23" t="str">
        <f>INDEX('Step 2-12'!$AB:$AB,MATCH('Step 2-12'!$AH1717,'Step 2-12'!$R:$R,0))</f>
        <v>Monthly</v>
      </c>
      <c r="AU1717" s="23" t="str">
        <f>INDEX($J$20:$J$1603,MATCH($AH1717,$B$20:$B$1603,0))</f>
        <v/>
      </c>
    </row>
    <row r="1718" spans="5:47" x14ac:dyDescent="0.25">
      <c r="E1718" s="1"/>
      <c r="F1718" s="1"/>
      <c r="L1718" s="1"/>
      <c r="M1718" s="1"/>
      <c r="N1718" s="1"/>
      <c r="P1718" s="1"/>
      <c r="AG1718" t="s">
        <v>3510</v>
      </c>
      <c r="AH1718" t="s">
        <v>1741</v>
      </c>
      <c r="AI1718" t="s">
        <v>1740</v>
      </c>
      <c r="AJ1718" s="1">
        <v>45646</v>
      </c>
      <c r="AK1718" t="s">
        <v>17</v>
      </c>
      <c r="AL1718" t="s">
        <v>18</v>
      </c>
      <c r="AM1718">
        <v>75</v>
      </c>
      <c r="AN1718">
        <v>60</v>
      </c>
      <c r="AO1718" s="24" t="str">
        <f>INDEX('Step 2-12'!$Z:$Z,MATCH('Step 2-12'!$AH1718,'Step 2-12'!$R:$R,0))</f>
        <v>Affiliate</v>
      </c>
      <c r="AP1718" s="24" t="str">
        <f>INDEX('Step 2-12'!$V:$V,MATCH('Step 2-12'!$AH1718,'Step 2-12'!$R:$R,0))</f>
        <v>North America</v>
      </c>
      <c r="AQ1718" s="24" t="str">
        <f>INDEX('Step 2-12'!$W:$W,MATCH('Step 2-12'!$AH1718,'Step 2-12'!$R:$R,0))</f>
        <v>Retail</v>
      </c>
      <c r="AR1718" s="24" t="str">
        <f>INDEX('Step 2-12'!$X:$X,MATCH('Step 2-12'!$AH1718,'Step 2-12'!$R:$R,0))</f>
        <v>Mid-Market</v>
      </c>
      <c r="AS1718" s="23" t="str">
        <f>INDEX('Step 2-12'!$AA:$AA,MATCH('Step 2-12'!$AH1718,'Step 2-12'!$R:$R,0))</f>
        <v>Pro</v>
      </c>
      <c r="AT1718" s="23" t="str">
        <f>INDEX('Step 2-12'!$AB:$AB,MATCH('Step 2-12'!$AH1718,'Step 2-12'!$R:$R,0))</f>
        <v>Monthly</v>
      </c>
      <c r="AU1718" s="23" t="str">
        <f>INDEX($J$20:$J$1603,MATCH($AH1718,$B$20:$B$1603,0))</f>
        <v/>
      </c>
    </row>
    <row r="1719" spans="5:47" x14ac:dyDescent="0.25">
      <c r="E1719" s="1"/>
      <c r="F1719" s="1"/>
      <c r="L1719" s="1"/>
      <c r="M1719" s="1"/>
      <c r="N1719" s="1"/>
      <c r="P1719" s="1"/>
      <c r="AG1719" t="s">
        <v>3511</v>
      </c>
      <c r="AH1719" t="s">
        <v>1741</v>
      </c>
      <c r="AI1719" t="s">
        <v>1742</v>
      </c>
      <c r="AJ1719" s="1">
        <v>45647</v>
      </c>
      <c r="AK1719" t="s">
        <v>17</v>
      </c>
      <c r="AL1719" t="s">
        <v>18</v>
      </c>
      <c r="AM1719">
        <v>75</v>
      </c>
      <c r="AN1719">
        <v>60</v>
      </c>
      <c r="AO1719" s="24" t="str">
        <f>INDEX('Step 2-12'!$Z:$Z,MATCH('Step 2-12'!$AH1719,'Step 2-12'!$R:$R,0))</f>
        <v>Affiliate</v>
      </c>
      <c r="AP1719" s="24" t="str">
        <f>INDEX('Step 2-12'!$V:$V,MATCH('Step 2-12'!$AH1719,'Step 2-12'!$R:$R,0))</f>
        <v>North America</v>
      </c>
      <c r="AQ1719" s="24" t="str">
        <f>INDEX('Step 2-12'!$W:$W,MATCH('Step 2-12'!$AH1719,'Step 2-12'!$R:$R,0))</f>
        <v>Retail</v>
      </c>
      <c r="AR1719" s="24" t="str">
        <f>INDEX('Step 2-12'!$X:$X,MATCH('Step 2-12'!$AH1719,'Step 2-12'!$R:$R,0))</f>
        <v>Mid-Market</v>
      </c>
      <c r="AS1719" s="23" t="str">
        <f>INDEX('Step 2-12'!$AA:$AA,MATCH('Step 2-12'!$AH1719,'Step 2-12'!$R:$R,0))</f>
        <v>Pro</v>
      </c>
      <c r="AT1719" s="23" t="str">
        <f>INDEX('Step 2-12'!$AB:$AB,MATCH('Step 2-12'!$AH1719,'Step 2-12'!$R:$R,0))</f>
        <v>Monthly</v>
      </c>
      <c r="AU1719" s="23" t="str">
        <f>INDEX($J$20:$J$1603,MATCH($AH1719,$B$20:$B$1603,0))</f>
        <v/>
      </c>
    </row>
    <row r="1720" spans="5:47" x14ac:dyDescent="0.25">
      <c r="E1720" s="1"/>
      <c r="F1720" s="1"/>
      <c r="L1720" s="1"/>
      <c r="M1720" s="1"/>
      <c r="N1720" s="1"/>
      <c r="P1720" s="1"/>
      <c r="AG1720" t="s">
        <v>3512</v>
      </c>
      <c r="AH1720" t="s">
        <v>1000</v>
      </c>
      <c r="AI1720" t="s">
        <v>999</v>
      </c>
      <c r="AJ1720" s="1">
        <v>44684</v>
      </c>
      <c r="AK1720" t="s">
        <v>17</v>
      </c>
      <c r="AL1720" t="s">
        <v>18</v>
      </c>
      <c r="AM1720">
        <v>75</v>
      </c>
      <c r="AN1720">
        <v>60</v>
      </c>
      <c r="AO1720" s="24" t="str">
        <f>INDEX('Step 2-12'!$Z:$Z,MATCH('Step 2-12'!$AH1720,'Step 2-12'!$R:$R,0))</f>
        <v>Paid Search</v>
      </c>
      <c r="AP1720" s="24" t="str">
        <f>INDEX('Step 2-12'!$V:$V,MATCH('Step 2-12'!$AH1720,'Step 2-12'!$R:$R,0))</f>
        <v>North America</v>
      </c>
      <c r="AQ1720" s="24" t="str">
        <f>INDEX('Step 2-12'!$W:$W,MATCH('Step 2-12'!$AH1720,'Step 2-12'!$R:$R,0))</f>
        <v>Tech</v>
      </c>
      <c r="AR1720" s="24" t="str">
        <f>INDEX('Step 2-12'!$X:$X,MATCH('Step 2-12'!$AH1720,'Step 2-12'!$R:$R,0))</f>
        <v>SMBs</v>
      </c>
      <c r="AS1720" s="23" t="str">
        <f>INDEX('Step 2-12'!$AA:$AA,MATCH('Step 2-12'!$AH1720,'Step 2-12'!$R:$R,0))</f>
        <v>Basic</v>
      </c>
      <c r="AT1720" s="23" t="str">
        <f>INDEX('Step 2-12'!$AB:$AB,MATCH('Step 2-12'!$AH1720,'Step 2-12'!$R:$R,0))</f>
        <v>Monthly</v>
      </c>
      <c r="AU1720" s="23" t="str">
        <f>INDEX($J$20:$J$1603,MATCH($AH1720,$B$20:$B$1603,0))</f>
        <v/>
      </c>
    </row>
    <row r="1721" spans="5:47" x14ac:dyDescent="0.25">
      <c r="E1721" s="1"/>
      <c r="F1721" s="1"/>
      <c r="L1721" s="1"/>
      <c r="M1721" s="1"/>
      <c r="N1721" s="1"/>
      <c r="P1721" s="1"/>
      <c r="AG1721" t="s">
        <v>3513</v>
      </c>
      <c r="AH1721" t="s">
        <v>1000</v>
      </c>
      <c r="AI1721" t="s">
        <v>1001</v>
      </c>
      <c r="AJ1721" s="1">
        <v>44715</v>
      </c>
      <c r="AK1721" t="s">
        <v>17</v>
      </c>
      <c r="AL1721" t="s">
        <v>18</v>
      </c>
      <c r="AM1721">
        <v>75</v>
      </c>
      <c r="AN1721">
        <v>60</v>
      </c>
      <c r="AO1721" s="24" t="str">
        <f>INDEX('Step 2-12'!$Z:$Z,MATCH('Step 2-12'!$AH1721,'Step 2-12'!$R:$R,0))</f>
        <v>Paid Search</v>
      </c>
      <c r="AP1721" s="24" t="str">
        <f>INDEX('Step 2-12'!$V:$V,MATCH('Step 2-12'!$AH1721,'Step 2-12'!$R:$R,0))</f>
        <v>North America</v>
      </c>
      <c r="AQ1721" s="24" t="str">
        <f>INDEX('Step 2-12'!$W:$W,MATCH('Step 2-12'!$AH1721,'Step 2-12'!$R:$R,0))</f>
        <v>Tech</v>
      </c>
      <c r="AR1721" s="24" t="str">
        <f>INDEX('Step 2-12'!$X:$X,MATCH('Step 2-12'!$AH1721,'Step 2-12'!$R:$R,0))</f>
        <v>SMBs</v>
      </c>
      <c r="AS1721" s="23" t="str">
        <f>INDEX('Step 2-12'!$AA:$AA,MATCH('Step 2-12'!$AH1721,'Step 2-12'!$R:$R,0))</f>
        <v>Basic</v>
      </c>
      <c r="AT1721" s="23" t="str">
        <f>INDEX('Step 2-12'!$AB:$AB,MATCH('Step 2-12'!$AH1721,'Step 2-12'!$R:$R,0))</f>
        <v>Monthly</v>
      </c>
      <c r="AU1721" s="23" t="str">
        <f>INDEX($J$20:$J$1603,MATCH($AH1721,$B$20:$B$1603,0))</f>
        <v/>
      </c>
    </row>
    <row r="1722" spans="5:47" x14ac:dyDescent="0.25">
      <c r="E1722" s="1"/>
      <c r="F1722" s="1"/>
      <c r="L1722" s="1"/>
      <c r="M1722" s="1"/>
      <c r="N1722" s="1"/>
      <c r="P1722" s="1"/>
      <c r="AG1722" t="s">
        <v>3514</v>
      </c>
      <c r="AH1722" t="s">
        <v>1000</v>
      </c>
      <c r="AI1722" t="s">
        <v>1001</v>
      </c>
      <c r="AJ1722" s="1">
        <v>44745</v>
      </c>
      <c r="AK1722" t="s">
        <v>17</v>
      </c>
      <c r="AL1722" t="s">
        <v>18</v>
      </c>
      <c r="AM1722">
        <v>75</v>
      </c>
      <c r="AN1722">
        <v>60</v>
      </c>
      <c r="AO1722" s="24" t="str">
        <f>INDEX('Step 2-12'!$Z:$Z,MATCH('Step 2-12'!$AH1722,'Step 2-12'!$R:$R,0))</f>
        <v>Paid Search</v>
      </c>
      <c r="AP1722" s="24" t="str">
        <f>INDEX('Step 2-12'!$V:$V,MATCH('Step 2-12'!$AH1722,'Step 2-12'!$R:$R,0))</f>
        <v>North America</v>
      </c>
      <c r="AQ1722" s="24" t="str">
        <f>INDEX('Step 2-12'!$W:$W,MATCH('Step 2-12'!$AH1722,'Step 2-12'!$R:$R,0))</f>
        <v>Tech</v>
      </c>
      <c r="AR1722" s="24" t="str">
        <f>INDEX('Step 2-12'!$X:$X,MATCH('Step 2-12'!$AH1722,'Step 2-12'!$R:$R,0))</f>
        <v>SMBs</v>
      </c>
      <c r="AS1722" s="23" t="str">
        <f>INDEX('Step 2-12'!$AA:$AA,MATCH('Step 2-12'!$AH1722,'Step 2-12'!$R:$R,0))</f>
        <v>Basic</v>
      </c>
      <c r="AT1722" s="23" t="str">
        <f>INDEX('Step 2-12'!$AB:$AB,MATCH('Step 2-12'!$AH1722,'Step 2-12'!$R:$R,0))</f>
        <v>Monthly</v>
      </c>
      <c r="AU1722" s="23" t="str">
        <f>INDEX($J$20:$J$1603,MATCH($AH1722,$B$20:$B$1603,0))</f>
        <v/>
      </c>
    </row>
    <row r="1723" spans="5:47" x14ac:dyDescent="0.25">
      <c r="E1723" s="1"/>
      <c r="F1723" s="1"/>
      <c r="L1723" s="1"/>
      <c r="M1723" s="1"/>
      <c r="N1723" s="1"/>
      <c r="P1723" s="1"/>
      <c r="AG1723" t="s">
        <v>3515</v>
      </c>
      <c r="AH1723" t="s">
        <v>1000</v>
      </c>
      <c r="AI1723" t="s">
        <v>1002</v>
      </c>
      <c r="AJ1723">
        <v>44746</v>
      </c>
      <c r="AK1723" t="s">
        <v>17</v>
      </c>
      <c r="AL1723" t="s">
        <v>18</v>
      </c>
      <c r="AM1723">
        <v>75</v>
      </c>
      <c r="AN1723">
        <v>60</v>
      </c>
      <c r="AO1723" s="24" t="str">
        <f>INDEX('Step 2-12'!$Z:$Z,MATCH('Step 2-12'!$AH1723,'Step 2-12'!$R:$R,0))</f>
        <v>Paid Search</v>
      </c>
      <c r="AP1723" s="24" t="str">
        <f>INDEX('Step 2-12'!$V:$V,MATCH('Step 2-12'!$AH1723,'Step 2-12'!$R:$R,0))</f>
        <v>North America</v>
      </c>
      <c r="AQ1723" s="24" t="str">
        <f>INDEX('Step 2-12'!$W:$W,MATCH('Step 2-12'!$AH1723,'Step 2-12'!$R:$R,0))</f>
        <v>Tech</v>
      </c>
      <c r="AR1723" s="24" t="str">
        <f>INDEX('Step 2-12'!$X:$X,MATCH('Step 2-12'!$AH1723,'Step 2-12'!$R:$R,0))</f>
        <v>SMBs</v>
      </c>
      <c r="AS1723" s="23" t="str">
        <f>INDEX('Step 2-12'!$AA:$AA,MATCH('Step 2-12'!$AH1723,'Step 2-12'!$R:$R,0))</f>
        <v>Basic</v>
      </c>
      <c r="AT1723" s="23" t="str">
        <f>INDEX('Step 2-12'!$AB:$AB,MATCH('Step 2-12'!$AH1723,'Step 2-12'!$R:$R,0))</f>
        <v>Monthly</v>
      </c>
      <c r="AU1723" s="23" t="str">
        <f>INDEX($J$20:$J$1603,MATCH($AH1723,$B$20:$B$1603,0))</f>
        <v/>
      </c>
    </row>
    <row r="1724" spans="5:47" x14ac:dyDescent="0.25">
      <c r="E1724" s="1"/>
      <c r="F1724" s="1"/>
      <c r="L1724" s="1"/>
      <c r="M1724" s="1"/>
      <c r="N1724" s="1"/>
      <c r="P1724" s="1"/>
      <c r="AG1724" t="s">
        <v>3516</v>
      </c>
      <c r="AH1724" t="s">
        <v>1000</v>
      </c>
      <c r="AI1724" t="s">
        <v>1003</v>
      </c>
      <c r="AJ1724">
        <v>44777</v>
      </c>
      <c r="AK1724" t="s">
        <v>17</v>
      </c>
      <c r="AL1724" t="s">
        <v>18</v>
      </c>
      <c r="AM1724">
        <v>75</v>
      </c>
      <c r="AN1724">
        <v>60</v>
      </c>
      <c r="AO1724" s="24" t="str">
        <f>INDEX('Step 2-12'!$Z:$Z,MATCH('Step 2-12'!$AH1724,'Step 2-12'!$R:$R,0))</f>
        <v>Paid Search</v>
      </c>
      <c r="AP1724" s="24" t="str">
        <f>INDEX('Step 2-12'!$V:$V,MATCH('Step 2-12'!$AH1724,'Step 2-12'!$R:$R,0))</f>
        <v>North America</v>
      </c>
      <c r="AQ1724" s="24" t="str">
        <f>INDEX('Step 2-12'!$W:$W,MATCH('Step 2-12'!$AH1724,'Step 2-12'!$R:$R,0))</f>
        <v>Tech</v>
      </c>
      <c r="AR1724" s="24" t="str">
        <f>INDEX('Step 2-12'!$X:$X,MATCH('Step 2-12'!$AH1724,'Step 2-12'!$R:$R,0))</f>
        <v>SMBs</v>
      </c>
      <c r="AS1724" s="23" t="str">
        <f>INDEX('Step 2-12'!$AA:$AA,MATCH('Step 2-12'!$AH1724,'Step 2-12'!$R:$R,0))</f>
        <v>Basic</v>
      </c>
      <c r="AT1724" s="23" t="str">
        <f>INDEX('Step 2-12'!$AB:$AB,MATCH('Step 2-12'!$AH1724,'Step 2-12'!$R:$R,0))</f>
        <v>Monthly</v>
      </c>
      <c r="AU1724" s="23" t="str">
        <f>INDEX($J$20:$J$1603,MATCH($AH1724,$B$20:$B$1603,0))</f>
        <v/>
      </c>
    </row>
    <row r="1725" spans="5:47" x14ac:dyDescent="0.25">
      <c r="E1725" s="1"/>
      <c r="F1725" s="1"/>
      <c r="L1725" s="1"/>
      <c r="M1725" s="1"/>
      <c r="N1725" s="1"/>
      <c r="P1725" s="1"/>
      <c r="AG1725" t="s">
        <v>3517</v>
      </c>
      <c r="AH1725" t="s">
        <v>1000</v>
      </c>
      <c r="AI1725" t="s">
        <v>1004</v>
      </c>
      <c r="AJ1725">
        <v>44808</v>
      </c>
      <c r="AK1725" t="s">
        <v>17</v>
      </c>
      <c r="AL1725" t="s">
        <v>18</v>
      </c>
      <c r="AM1725">
        <v>75</v>
      </c>
      <c r="AN1725">
        <v>60</v>
      </c>
      <c r="AO1725" s="24" t="str">
        <f>INDEX('Step 2-12'!$Z:$Z,MATCH('Step 2-12'!$AH1725,'Step 2-12'!$R:$R,0))</f>
        <v>Paid Search</v>
      </c>
      <c r="AP1725" s="24" t="str">
        <f>INDEX('Step 2-12'!$V:$V,MATCH('Step 2-12'!$AH1725,'Step 2-12'!$R:$R,0))</f>
        <v>North America</v>
      </c>
      <c r="AQ1725" s="24" t="str">
        <f>INDEX('Step 2-12'!$W:$W,MATCH('Step 2-12'!$AH1725,'Step 2-12'!$R:$R,0))</f>
        <v>Tech</v>
      </c>
      <c r="AR1725" s="24" t="str">
        <f>INDEX('Step 2-12'!$X:$X,MATCH('Step 2-12'!$AH1725,'Step 2-12'!$R:$R,0))</f>
        <v>SMBs</v>
      </c>
      <c r="AS1725" s="23" t="str">
        <f>INDEX('Step 2-12'!$AA:$AA,MATCH('Step 2-12'!$AH1725,'Step 2-12'!$R:$R,0))</f>
        <v>Basic</v>
      </c>
      <c r="AT1725" s="23" t="str">
        <f>INDEX('Step 2-12'!$AB:$AB,MATCH('Step 2-12'!$AH1725,'Step 2-12'!$R:$R,0))</f>
        <v>Monthly</v>
      </c>
      <c r="AU1725" s="23" t="str">
        <f>INDEX($J$20:$J$1603,MATCH($AH1725,$B$20:$B$1603,0))</f>
        <v/>
      </c>
    </row>
    <row r="1726" spans="5:47" x14ac:dyDescent="0.25">
      <c r="E1726" s="1"/>
      <c r="F1726" s="1"/>
      <c r="L1726" s="1"/>
      <c r="M1726" s="1"/>
      <c r="N1726" s="1"/>
      <c r="P1726" s="1"/>
      <c r="AG1726" t="s">
        <v>3518</v>
      </c>
      <c r="AH1726" t="s">
        <v>1000</v>
      </c>
      <c r="AI1726" t="s">
        <v>1004</v>
      </c>
      <c r="AJ1726">
        <v>44838</v>
      </c>
      <c r="AK1726" t="s">
        <v>17</v>
      </c>
      <c r="AL1726" t="s">
        <v>18</v>
      </c>
      <c r="AM1726">
        <v>75</v>
      </c>
      <c r="AN1726">
        <v>60</v>
      </c>
      <c r="AO1726" s="24" t="str">
        <f>INDEX('Step 2-12'!$Z:$Z,MATCH('Step 2-12'!$AH1726,'Step 2-12'!$R:$R,0))</f>
        <v>Paid Search</v>
      </c>
      <c r="AP1726" s="24" t="str">
        <f>INDEX('Step 2-12'!$V:$V,MATCH('Step 2-12'!$AH1726,'Step 2-12'!$R:$R,0))</f>
        <v>North America</v>
      </c>
      <c r="AQ1726" s="24" t="str">
        <f>INDEX('Step 2-12'!$W:$W,MATCH('Step 2-12'!$AH1726,'Step 2-12'!$R:$R,0))</f>
        <v>Tech</v>
      </c>
      <c r="AR1726" s="24" t="str">
        <f>INDEX('Step 2-12'!$X:$X,MATCH('Step 2-12'!$AH1726,'Step 2-12'!$R:$R,0))</f>
        <v>SMBs</v>
      </c>
      <c r="AS1726" s="23" t="str">
        <f>INDEX('Step 2-12'!$AA:$AA,MATCH('Step 2-12'!$AH1726,'Step 2-12'!$R:$R,0))</f>
        <v>Basic</v>
      </c>
      <c r="AT1726" s="23" t="str">
        <f>INDEX('Step 2-12'!$AB:$AB,MATCH('Step 2-12'!$AH1726,'Step 2-12'!$R:$R,0))</f>
        <v>Monthly</v>
      </c>
      <c r="AU1726" s="23" t="str">
        <f>INDEX($J$20:$J$1603,MATCH($AH1726,$B$20:$B$1603,0))</f>
        <v/>
      </c>
    </row>
    <row r="1727" spans="5:47" x14ac:dyDescent="0.25">
      <c r="E1727" s="1"/>
      <c r="F1727" s="1"/>
      <c r="L1727" s="1"/>
      <c r="M1727" s="1"/>
      <c r="N1727" s="1"/>
      <c r="P1727" s="1"/>
      <c r="AG1727" t="s">
        <v>3519</v>
      </c>
      <c r="AH1727" t="s">
        <v>1000</v>
      </c>
      <c r="AI1727" t="s">
        <v>1005</v>
      </c>
      <c r="AJ1727">
        <v>44839</v>
      </c>
      <c r="AK1727" t="s">
        <v>17</v>
      </c>
      <c r="AL1727" t="s">
        <v>18</v>
      </c>
      <c r="AM1727">
        <v>75</v>
      </c>
      <c r="AN1727">
        <v>60</v>
      </c>
      <c r="AO1727" s="24" t="str">
        <f>INDEX('Step 2-12'!$Z:$Z,MATCH('Step 2-12'!$AH1727,'Step 2-12'!$R:$R,0))</f>
        <v>Paid Search</v>
      </c>
      <c r="AP1727" s="24" t="str">
        <f>INDEX('Step 2-12'!$V:$V,MATCH('Step 2-12'!$AH1727,'Step 2-12'!$R:$R,0))</f>
        <v>North America</v>
      </c>
      <c r="AQ1727" s="24" t="str">
        <f>INDEX('Step 2-12'!$W:$W,MATCH('Step 2-12'!$AH1727,'Step 2-12'!$R:$R,0))</f>
        <v>Tech</v>
      </c>
      <c r="AR1727" s="24" t="str">
        <f>INDEX('Step 2-12'!$X:$X,MATCH('Step 2-12'!$AH1727,'Step 2-12'!$R:$R,0))</f>
        <v>SMBs</v>
      </c>
      <c r="AS1727" s="23" t="str">
        <f>INDEX('Step 2-12'!$AA:$AA,MATCH('Step 2-12'!$AH1727,'Step 2-12'!$R:$R,0))</f>
        <v>Basic</v>
      </c>
      <c r="AT1727" s="23" t="str">
        <f>INDEX('Step 2-12'!$AB:$AB,MATCH('Step 2-12'!$AH1727,'Step 2-12'!$R:$R,0))</f>
        <v>Monthly</v>
      </c>
      <c r="AU1727" s="23" t="str">
        <f>INDEX($J$20:$J$1603,MATCH($AH1727,$B$20:$B$1603,0))</f>
        <v/>
      </c>
    </row>
    <row r="1728" spans="5:47" x14ac:dyDescent="0.25">
      <c r="E1728" s="1"/>
      <c r="F1728" s="1"/>
      <c r="L1728" s="1"/>
      <c r="M1728" s="1"/>
      <c r="N1728" s="1"/>
      <c r="P1728" s="1"/>
      <c r="AG1728" t="s">
        <v>3520</v>
      </c>
      <c r="AH1728" t="s">
        <v>1000</v>
      </c>
      <c r="AI1728" t="s">
        <v>1006</v>
      </c>
      <c r="AJ1728">
        <v>44870</v>
      </c>
      <c r="AK1728" t="s">
        <v>17</v>
      </c>
      <c r="AL1728" t="s">
        <v>18</v>
      </c>
      <c r="AM1728">
        <v>75</v>
      </c>
      <c r="AN1728">
        <v>60</v>
      </c>
      <c r="AO1728" s="24" t="str">
        <f>INDEX('Step 2-12'!$Z:$Z,MATCH('Step 2-12'!$AH1728,'Step 2-12'!$R:$R,0))</f>
        <v>Paid Search</v>
      </c>
      <c r="AP1728" s="24" t="str">
        <f>INDEX('Step 2-12'!$V:$V,MATCH('Step 2-12'!$AH1728,'Step 2-12'!$R:$R,0))</f>
        <v>North America</v>
      </c>
      <c r="AQ1728" s="24" t="str">
        <f>INDEX('Step 2-12'!$W:$W,MATCH('Step 2-12'!$AH1728,'Step 2-12'!$R:$R,0))</f>
        <v>Tech</v>
      </c>
      <c r="AR1728" s="24" t="str">
        <f>INDEX('Step 2-12'!$X:$X,MATCH('Step 2-12'!$AH1728,'Step 2-12'!$R:$R,0))</f>
        <v>SMBs</v>
      </c>
      <c r="AS1728" s="23" t="str">
        <f>INDEX('Step 2-12'!$AA:$AA,MATCH('Step 2-12'!$AH1728,'Step 2-12'!$R:$R,0))</f>
        <v>Basic</v>
      </c>
      <c r="AT1728" s="23" t="str">
        <f>INDEX('Step 2-12'!$AB:$AB,MATCH('Step 2-12'!$AH1728,'Step 2-12'!$R:$R,0))</f>
        <v>Monthly</v>
      </c>
      <c r="AU1728" s="23" t="str">
        <f>INDEX($J$20:$J$1603,MATCH($AH1728,$B$20:$B$1603,0))</f>
        <v/>
      </c>
    </row>
    <row r="1729" spans="5:47" x14ac:dyDescent="0.25">
      <c r="E1729" s="1"/>
      <c r="F1729" s="1"/>
      <c r="L1729" s="1"/>
      <c r="M1729" s="1"/>
      <c r="N1729" s="1"/>
      <c r="P1729" s="1"/>
      <c r="AG1729" t="s">
        <v>3521</v>
      </c>
      <c r="AH1729" t="s">
        <v>1000</v>
      </c>
      <c r="AI1729" t="s">
        <v>1006</v>
      </c>
      <c r="AJ1729">
        <v>44900</v>
      </c>
      <c r="AK1729" t="s">
        <v>17</v>
      </c>
      <c r="AL1729" t="s">
        <v>18</v>
      </c>
      <c r="AM1729">
        <v>75</v>
      </c>
      <c r="AN1729">
        <v>60</v>
      </c>
      <c r="AO1729" s="24" t="str">
        <f>INDEX('Step 2-12'!$Z:$Z,MATCH('Step 2-12'!$AH1729,'Step 2-12'!$R:$R,0))</f>
        <v>Paid Search</v>
      </c>
      <c r="AP1729" s="24" t="str">
        <f>INDEX('Step 2-12'!$V:$V,MATCH('Step 2-12'!$AH1729,'Step 2-12'!$R:$R,0))</f>
        <v>North America</v>
      </c>
      <c r="AQ1729" s="24" t="str">
        <f>INDEX('Step 2-12'!$W:$W,MATCH('Step 2-12'!$AH1729,'Step 2-12'!$R:$R,0))</f>
        <v>Tech</v>
      </c>
      <c r="AR1729" s="24" t="str">
        <f>INDEX('Step 2-12'!$X:$X,MATCH('Step 2-12'!$AH1729,'Step 2-12'!$R:$R,0))</f>
        <v>SMBs</v>
      </c>
      <c r="AS1729" s="23" t="str">
        <f>INDEX('Step 2-12'!$AA:$AA,MATCH('Step 2-12'!$AH1729,'Step 2-12'!$R:$R,0))</f>
        <v>Basic</v>
      </c>
      <c r="AT1729" s="23" t="str">
        <f>INDEX('Step 2-12'!$AB:$AB,MATCH('Step 2-12'!$AH1729,'Step 2-12'!$R:$R,0))</f>
        <v>Monthly</v>
      </c>
      <c r="AU1729" s="23" t="str">
        <f>INDEX($J$20:$J$1603,MATCH($AH1729,$B$20:$B$1603,0))</f>
        <v/>
      </c>
    </row>
    <row r="1730" spans="5:47" x14ac:dyDescent="0.25">
      <c r="E1730" s="1"/>
      <c r="F1730" s="1"/>
      <c r="L1730" s="1"/>
      <c r="M1730" s="1"/>
      <c r="N1730" s="1"/>
      <c r="P1730" s="1"/>
      <c r="AG1730" t="s">
        <v>3522</v>
      </c>
      <c r="AH1730" t="s">
        <v>1000</v>
      </c>
      <c r="AI1730" t="s">
        <v>1007</v>
      </c>
      <c r="AJ1730">
        <v>44901</v>
      </c>
      <c r="AK1730" t="s">
        <v>17</v>
      </c>
      <c r="AL1730" t="s">
        <v>18</v>
      </c>
      <c r="AM1730">
        <v>75</v>
      </c>
      <c r="AN1730">
        <v>60</v>
      </c>
      <c r="AO1730" s="24" t="str">
        <f>INDEX('Step 2-12'!$Z:$Z,MATCH('Step 2-12'!$AH1730,'Step 2-12'!$R:$R,0))</f>
        <v>Paid Search</v>
      </c>
      <c r="AP1730" s="24" t="str">
        <f>INDEX('Step 2-12'!$V:$V,MATCH('Step 2-12'!$AH1730,'Step 2-12'!$R:$R,0))</f>
        <v>North America</v>
      </c>
      <c r="AQ1730" s="24" t="str">
        <f>INDEX('Step 2-12'!$W:$W,MATCH('Step 2-12'!$AH1730,'Step 2-12'!$R:$R,0))</f>
        <v>Tech</v>
      </c>
      <c r="AR1730" s="24" t="str">
        <f>INDEX('Step 2-12'!$X:$X,MATCH('Step 2-12'!$AH1730,'Step 2-12'!$R:$R,0))</f>
        <v>SMBs</v>
      </c>
      <c r="AS1730" s="23" t="str">
        <f>INDEX('Step 2-12'!$AA:$AA,MATCH('Step 2-12'!$AH1730,'Step 2-12'!$R:$R,0))</f>
        <v>Basic</v>
      </c>
      <c r="AT1730" s="23" t="str">
        <f>INDEX('Step 2-12'!$AB:$AB,MATCH('Step 2-12'!$AH1730,'Step 2-12'!$R:$R,0))</f>
        <v>Monthly</v>
      </c>
      <c r="AU1730" s="23" t="str">
        <f>INDEX($J$20:$J$1603,MATCH($AH1730,$B$20:$B$1603,0))</f>
        <v/>
      </c>
    </row>
    <row r="1731" spans="5:47" x14ac:dyDescent="0.25">
      <c r="E1731" s="1"/>
      <c r="F1731" s="1"/>
      <c r="L1731" s="1"/>
      <c r="M1731" s="1"/>
      <c r="N1731" s="1"/>
      <c r="P1731" s="1"/>
      <c r="AG1731" t="s">
        <v>3523</v>
      </c>
      <c r="AH1731" t="s">
        <v>1000</v>
      </c>
      <c r="AI1731" t="s">
        <v>1008</v>
      </c>
      <c r="AJ1731">
        <v>44932</v>
      </c>
      <c r="AK1731" t="s">
        <v>17</v>
      </c>
      <c r="AL1731" t="s">
        <v>18</v>
      </c>
      <c r="AM1731">
        <v>75</v>
      </c>
      <c r="AN1731">
        <v>60</v>
      </c>
      <c r="AO1731" s="24" t="str">
        <f>INDEX('Step 2-12'!$Z:$Z,MATCH('Step 2-12'!$AH1731,'Step 2-12'!$R:$R,0))</f>
        <v>Paid Search</v>
      </c>
      <c r="AP1731" s="24" t="str">
        <f>INDEX('Step 2-12'!$V:$V,MATCH('Step 2-12'!$AH1731,'Step 2-12'!$R:$R,0))</f>
        <v>North America</v>
      </c>
      <c r="AQ1731" s="24" t="str">
        <f>INDEX('Step 2-12'!$W:$W,MATCH('Step 2-12'!$AH1731,'Step 2-12'!$R:$R,0))</f>
        <v>Tech</v>
      </c>
      <c r="AR1731" s="24" t="str">
        <f>INDEX('Step 2-12'!$X:$X,MATCH('Step 2-12'!$AH1731,'Step 2-12'!$R:$R,0))</f>
        <v>SMBs</v>
      </c>
      <c r="AS1731" s="23" t="str">
        <f>INDEX('Step 2-12'!$AA:$AA,MATCH('Step 2-12'!$AH1731,'Step 2-12'!$R:$R,0))</f>
        <v>Basic</v>
      </c>
      <c r="AT1731" s="23" t="str">
        <f>INDEX('Step 2-12'!$AB:$AB,MATCH('Step 2-12'!$AH1731,'Step 2-12'!$R:$R,0))</f>
        <v>Monthly</v>
      </c>
      <c r="AU1731" s="23" t="str">
        <f>INDEX($J$20:$J$1603,MATCH($AH1731,$B$20:$B$1603,0))</f>
        <v/>
      </c>
    </row>
    <row r="1732" spans="5:47" x14ac:dyDescent="0.25">
      <c r="E1732" s="1"/>
      <c r="F1732" s="1"/>
      <c r="L1732" s="1"/>
      <c r="M1732" s="1"/>
      <c r="N1732" s="1"/>
      <c r="P1732" s="1"/>
      <c r="AG1732" t="s">
        <v>3524</v>
      </c>
      <c r="AH1732" t="s">
        <v>1000</v>
      </c>
      <c r="AI1732" t="s">
        <v>1009</v>
      </c>
      <c r="AJ1732">
        <v>44963</v>
      </c>
      <c r="AK1732" t="s">
        <v>17</v>
      </c>
      <c r="AL1732" t="s">
        <v>18</v>
      </c>
      <c r="AM1732">
        <v>75</v>
      </c>
      <c r="AN1732">
        <v>60</v>
      </c>
      <c r="AO1732" s="24" t="str">
        <f>INDEX('Step 2-12'!$Z:$Z,MATCH('Step 2-12'!$AH1732,'Step 2-12'!$R:$R,0))</f>
        <v>Paid Search</v>
      </c>
      <c r="AP1732" s="24" t="str">
        <f>INDEX('Step 2-12'!$V:$V,MATCH('Step 2-12'!$AH1732,'Step 2-12'!$R:$R,0))</f>
        <v>North America</v>
      </c>
      <c r="AQ1732" s="24" t="str">
        <f>INDEX('Step 2-12'!$W:$W,MATCH('Step 2-12'!$AH1732,'Step 2-12'!$R:$R,0))</f>
        <v>Tech</v>
      </c>
      <c r="AR1732" s="24" t="str">
        <f>INDEX('Step 2-12'!$X:$X,MATCH('Step 2-12'!$AH1732,'Step 2-12'!$R:$R,0))</f>
        <v>SMBs</v>
      </c>
      <c r="AS1732" s="23" t="str">
        <f>INDEX('Step 2-12'!$AA:$AA,MATCH('Step 2-12'!$AH1732,'Step 2-12'!$R:$R,0))</f>
        <v>Basic</v>
      </c>
      <c r="AT1732" s="23" t="str">
        <f>INDEX('Step 2-12'!$AB:$AB,MATCH('Step 2-12'!$AH1732,'Step 2-12'!$R:$R,0))</f>
        <v>Monthly</v>
      </c>
      <c r="AU1732" s="23" t="str">
        <f>INDEX($J$20:$J$1603,MATCH($AH1732,$B$20:$B$1603,0))</f>
        <v/>
      </c>
    </row>
    <row r="1733" spans="5:47" x14ac:dyDescent="0.25">
      <c r="E1733" s="1"/>
      <c r="F1733" s="1"/>
      <c r="L1733" s="1"/>
      <c r="M1733" s="1"/>
      <c r="N1733" s="1"/>
      <c r="P1733" s="1"/>
      <c r="AG1733" t="s">
        <v>3525</v>
      </c>
      <c r="AH1733" t="s">
        <v>1000</v>
      </c>
      <c r="AI1733" t="s">
        <v>1009</v>
      </c>
      <c r="AJ1733">
        <v>44991</v>
      </c>
      <c r="AK1733" t="s">
        <v>17</v>
      </c>
      <c r="AL1733" t="s">
        <v>18</v>
      </c>
      <c r="AM1733">
        <v>75</v>
      </c>
      <c r="AN1733">
        <v>60</v>
      </c>
      <c r="AO1733" s="24" t="str">
        <f>INDEX('Step 2-12'!$Z:$Z,MATCH('Step 2-12'!$AH1733,'Step 2-12'!$R:$R,0))</f>
        <v>Paid Search</v>
      </c>
      <c r="AP1733" s="24" t="str">
        <f>INDEX('Step 2-12'!$V:$V,MATCH('Step 2-12'!$AH1733,'Step 2-12'!$R:$R,0))</f>
        <v>North America</v>
      </c>
      <c r="AQ1733" s="24" t="str">
        <f>INDEX('Step 2-12'!$W:$W,MATCH('Step 2-12'!$AH1733,'Step 2-12'!$R:$R,0))</f>
        <v>Tech</v>
      </c>
      <c r="AR1733" s="24" t="str">
        <f>INDEX('Step 2-12'!$X:$X,MATCH('Step 2-12'!$AH1733,'Step 2-12'!$R:$R,0))</f>
        <v>SMBs</v>
      </c>
      <c r="AS1733" s="23" t="str">
        <f>INDEX('Step 2-12'!$AA:$AA,MATCH('Step 2-12'!$AH1733,'Step 2-12'!$R:$R,0))</f>
        <v>Basic</v>
      </c>
      <c r="AT1733" s="23" t="str">
        <f>INDEX('Step 2-12'!$AB:$AB,MATCH('Step 2-12'!$AH1733,'Step 2-12'!$R:$R,0))</f>
        <v>Monthly</v>
      </c>
      <c r="AU1733" s="23" t="str">
        <f>INDEX($J$20:$J$1603,MATCH($AH1733,$B$20:$B$1603,0))</f>
        <v/>
      </c>
    </row>
    <row r="1734" spans="5:47" x14ac:dyDescent="0.25">
      <c r="E1734" s="1"/>
      <c r="F1734" s="1"/>
      <c r="L1734" s="1"/>
      <c r="M1734" s="1"/>
      <c r="N1734" s="1"/>
      <c r="P1734" s="1"/>
      <c r="AG1734" t="s">
        <v>3526</v>
      </c>
      <c r="AH1734" t="s">
        <v>1000</v>
      </c>
      <c r="AI1734" t="s">
        <v>1010</v>
      </c>
      <c r="AJ1734">
        <v>44994</v>
      </c>
      <c r="AK1734" t="s">
        <v>17</v>
      </c>
      <c r="AL1734" t="s">
        <v>18</v>
      </c>
      <c r="AM1734">
        <v>75</v>
      </c>
      <c r="AN1734">
        <v>60</v>
      </c>
      <c r="AO1734" s="24" t="str">
        <f>INDEX('Step 2-12'!$Z:$Z,MATCH('Step 2-12'!$AH1734,'Step 2-12'!$R:$R,0))</f>
        <v>Paid Search</v>
      </c>
      <c r="AP1734" s="24" t="str">
        <f>INDEX('Step 2-12'!$V:$V,MATCH('Step 2-12'!$AH1734,'Step 2-12'!$R:$R,0))</f>
        <v>North America</v>
      </c>
      <c r="AQ1734" s="24" t="str">
        <f>INDEX('Step 2-12'!$W:$W,MATCH('Step 2-12'!$AH1734,'Step 2-12'!$R:$R,0))</f>
        <v>Tech</v>
      </c>
      <c r="AR1734" s="24" t="str">
        <f>INDEX('Step 2-12'!$X:$X,MATCH('Step 2-12'!$AH1734,'Step 2-12'!$R:$R,0))</f>
        <v>SMBs</v>
      </c>
      <c r="AS1734" s="23" t="str">
        <f>INDEX('Step 2-12'!$AA:$AA,MATCH('Step 2-12'!$AH1734,'Step 2-12'!$R:$R,0))</f>
        <v>Basic</v>
      </c>
      <c r="AT1734" s="23" t="str">
        <f>INDEX('Step 2-12'!$AB:$AB,MATCH('Step 2-12'!$AH1734,'Step 2-12'!$R:$R,0))</f>
        <v>Monthly</v>
      </c>
      <c r="AU1734" s="23" t="str">
        <f>INDEX($J$20:$J$1603,MATCH($AH1734,$B$20:$B$1603,0))</f>
        <v/>
      </c>
    </row>
    <row r="1735" spans="5:47" x14ac:dyDescent="0.25">
      <c r="E1735" s="1"/>
      <c r="F1735" s="1"/>
      <c r="L1735" s="1"/>
      <c r="M1735" s="1"/>
      <c r="N1735" s="1"/>
      <c r="P1735" s="1"/>
      <c r="AG1735" t="s">
        <v>3527</v>
      </c>
      <c r="AH1735" t="s">
        <v>1000</v>
      </c>
      <c r="AI1735" t="s">
        <v>1011</v>
      </c>
      <c r="AJ1735">
        <v>45025</v>
      </c>
      <c r="AK1735" t="s">
        <v>17</v>
      </c>
      <c r="AL1735" t="s">
        <v>18</v>
      </c>
      <c r="AM1735">
        <v>75</v>
      </c>
      <c r="AN1735">
        <v>60</v>
      </c>
      <c r="AO1735" s="24" t="str">
        <f>INDEX('Step 2-12'!$Z:$Z,MATCH('Step 2-12'!$AH1735,'Step 2-12'!$R:$R,0))</f>
        <v>Paid Search</v>
      </c>
      <c r="AP1735" s="24" t="str">
        <f>INDEX('Step 2-12'!$V:$V,MATCH('Step 2-12'!$AH1735,'Step 2-12'!$R:$R,0))</f>
        <v>North America</v>
      </c>
      <c r="AQ1735" s="24" t="str">
        <f>INDEX('Step 2-12'!$W:$W,MATCH('Step 2-12'!$AH1735,'Step 2-12'!$R:$R,0))</f>
        <v>Tech</v>
      </c>
      <c r="AR1735" s="24" t="str">
        <f>INDEX('Step 2-12'!$X:$X,MATCH('Step 2-12'!$AH1735,'Step 2-12'!$R:$R,0))</f>
        <v>SMBs</v>
      </c>
      <c r="AS1735" s="23" t="str">
        <f>INDEX('Step 2-12'!$AA:$AA,MATCH('Step 2-12'!$AH1735,'Step 2-12'!$R:$R,0))</f>
        <v>Basic</v>
      </c>
      <c r="AT1735" s="23" t="str">
        <f>INDEX('Step 2-12'!$AB:$AB,MATCH('Step 2-12'!$AH1735,'Step 2-12'!$R:$R,0))</f>
        <v>Monthly</v>
      </c>
      <c r="AU1735" s="23" t="str">
        <f>INDEX($J$20:$J$1603,MATCH($AH1735,$B$20:$B$1603,0))</f>
        <v/>
      </c>
    </row>
    <row r="1736" spans="5:47" x14ac:dyDescent="0.25">
      <c r="E1736" s="1"/>
      <c r="F1736" s="1"/>
      <c r="L1736" s="1"/>
      <c r="M1736" s="1"/>
      <c r="N1736" s="1"/>
      <c r="P1736" s="1"/>
      <c r="AG1736" t="s">
        <v>3528</v>
      </c>
      <c r="AH1736" t="s">
        <v>1000</v>
      </c>
      <c r="AI1736" t="s">
        <v>1011</v>
      </c>
      <c r="AJ1736">
        <v>45055</v>
      </c>
      <c r="AK1736" t="s">
        <v>17</v>
      </c>
      <c r="AL1736" t="s">
        <v>18</v>
      </c>
      <c r="AM1736">
        <v>75</v>
      </c>
      <c r="AN1736">
        <v>60</v>
      </c>
      <c r="AO1736" s="24" t="str">
        <f>INDEX('Step 2-12'!$Z:$Z,MATCH('Step 2-12'!$AH1736,'Step 2-12'!$R:$R,0))</f>
        <v>Paid Search</v>
      </c>
      <c r="AP1736" s="24" t="str">
        <f>INDEX('Step 2-12'!$V:$V,MATCH('Step 2-12'!$AH1736,'Step 2-12'!$R:$R,0))</f>
        <v>North America</v>
      </c>
      <c r="AQ1736" s="24" t="str">
        <f>INDEX('Step 2-12'!$W:$W,MATCH('Step 2-12'!$AH1736,'Step 2-12'!$R:$R,0))</f>
        <v>Tech</v>
      </c>
      <c r="AR1736" s="24" t="str">
        <f>INDEX('Step 2-12'!$X:$X,MATCH('Step 2-12'!$AH1736,'Step 2-12'!$R:$R,0))</f>
        <v>SMBs</v>
      </c>
      <c r="AS1736" s="23" t="str">
        <f>INDEX('Step 2-12'!$AA:$AA,MATCH('Step 2-12'!$AH1736,'Step 2-12'!$R:$R,0))</f>
        <v>Basic</v>
      </c>
      <c r="AT1736" s="23" t="str">
        <f>INDEX('Step 2-12'!$AB:$AB,MATCH('Step 2-12'!$AH1736,'Step 2-12'!$R:$R,0))</f>
        <v>Monthly</v>
      </c>
      <c r="AU1736" s="23" t="str">
        <f>INDEX($J$20:$J$1603,MATCH($AH1736,$B$20:$B$1603,0))</f>
        <v/>
      </c>
    </row>
    <row r="1737" spans="5:47" x14ac:dyDescent="0.25">
      <c r="AG1737" t="s">
        <v>3529</v>
      </c>
      <c r="AH1737" t="s">
        <v>1000</v>
      </c>
      <c r="AI1737" t="s">
        <v>1012</v>
      </c>
      <c r="AJ1737">
        <v>45056</v>
      </c>
      <c r="AK1737" t="s">
        <v>17</v>
      </c>
      <c r="AL1737" t="s">
        <v>18</v>
      </c>
      <c r="AM1737">
        <v>75</v>
      </c>
      <c r="AN1737">
        <v>60</v>
      </c>
      <c r="AO1737" s="24" t="str">
        <f>INDEX('Step 2-12'!$Z:$Z,MATCH('Step 2-12'!$AH1737,'Step 2-12'!$R:$R,0))</f>
        <v>Paid Search</v>
      </c>
      <c r="AP1737" s="24" t="str">
        <f>INDEX('Step 2-12'!$V:$V,MATCH('Step 2-12'!$AH1737,'Step 2-12'!$R:$R,0))</f>
        <v>North America</v>
      </c>
      <c r="AQ1737" s="24" t="str">
        <f>INDEX('Step 2-12'!$W:$W,MATCH('Step 2-12'!$AH1737,'Step 2-12'!$R:$R,0))</f>
        <v>Tech</v>
      </c>
      <c r="AR1737" s="24" t="str">
        <f>INDEX('Step 2-12'!$X:$X,MATCH('Step 2-12'!$AH1737,'Step 2-12'!$R:$R,0))</f>
        <v>SMBs</v>
      </c>
      <c r="AS1737" s="23" t="str">
        <f>INDEX('Step 2-12'!$AA:$AA,MATCH('Step 2-12'!$AH1737,'Step 2-12'!$R:$R,0))</f>
        <v>Basic</v>
      </c>
      <c r="AT1737" s="23" t="str">
        <f>INDEX('Step 2-12'!$AB:$AB,MATCH('Step 2-12'!$AH1737,'Step 2-12'!$R:$R,0))</f>
        <v>Monthly</v>
      </c>
      <c r="AU1737" s="23" t="str">
        <f>INDEX($J$20:$J$1603,MATCH($AH1737,$B$20:$B$1603,0))</f>
        <v/>
      </c>
    </row>
    <row r="1738" spans="5:47" x14ac:dyDescent="0.25">
      <c r="AG1738" t="s">
        <v>3530</v>
      </c>
      <c r="AH1738" t="s">
        <v>1000</v>
      </c>
      <c r="AI1738" t="s">
        <v>1013</v>
      </c>
      <c r="AJ1738">
        <v>45087</v>
      </c>
      <c r="AK1738" t="s">
        <v>17</v>
      </c>
      <c r="AL1738" t="s">
        <v>18</v>
      </c>
      <c r="AM1738">
        <v>75</v>
      </c>
      <c r="AN1738">
        <v>60</v>
      </c>
      <c r="AO1738" s="24" t="str">
        <f>INDEX('Step 2-12'!$Z:$Z,MATCH('Step 2-12'!$AH1738,'Step 2-12'!$R:$R,0))</f>
        <v>Paid Search</v>
      </c>
      <c r="AP1738" s="24" t="str">
        <f>INDEX('Step 2-12'!$V:$V,MATCH('Step 2-12'!$AH1738,'Step 2-12'!$R:$R,0))</f>
        <v>North America</v>
      </c>
      <c r="AQ1738" s="24" t="str">
        <f>INDEX('Step 2-12'!$W:$W,MATCH('Step 2-12'!$AH1738,'Step 2-12'!$R:$R,0))</f>
        <v>Tech</v>
      </c>
      <c r="AR1738" s="24" t="str">
        <f>INDEX('Step 2-12'!$X:$X,MATCH('Step 2-12'!$AH1738,'Step 2-12'!$R:$R,0))</f>
        <v>SMBs</v>
      </c>
      <c r="AS1738" s="23" t="str">
        <f>INDEX('Step 2-12'!$AA:$AA,MATCH('Step 2-12'!$AH1738,'Step 2-12'!$R:$R,0))</f>
        <v>Basic</v>
      </c>
      <c r="AT1738" s="23" t="str">
        <f>INDEX('Step 2-12'!$AB:$AB,MATCH('Step 2-12'!$AH1738,'Step 2-12'!$R:$R,0))</f>
        <v>Monthly</v>
      </c>
      <c r="AU1738" s="23" t="str">
        <f>INDEX($J$20:$J$1603,MATCH($AH1738,$B$20:$B$1603,0))</f>
        <v/>
      </c>
    </row>
    <row r="1739" spans="5:47" x14ac:dyDescent="0.25">
      <c r="AG1739" t="s">
        <v>3531</v>
      </c>
      <c r="AH1739" t="s">
        <v>1000</v>
      </c>
      <c r="AI1739" t="s">
        <v>1013</v>
      </c>
      <c r="AJ1739">
        <v>45117</v>
      </c>
      <c r="AK1739" t="s">
        <v>17</v>
      </c>
      <c r="AL1739" t="s">
        <v>18</v>
      </c>
      <c r="AM1739">
        <v>75</v>
      </c>
      <c r="AN1739">
        <v>60</v>
      </c>
      <c r="AO1739" s="24" t="str">
        <f>INDEX('Step 2-12'!$Z:$Z,MATCH('Step 2-12'!$AH1739,'Step 2-12'!$R:$R,0))</f>
        <v>Paid Search</v>
      </c>
      <c r="AP1739" s="24" t="str">
        <f>INDEX('Step 2-12'!$V:$V,MATCH('Step 2-12'!$AH1739,'Step 2-12'!$R:$R,0))</f>
        <v>North America</v>
      </c>
      <c r="AQ1739" s="24" t="str">
        <f>INDEX('Step 2-12'!$W:$W,MATCH('Step 2-12'!$AH1739,'Step 2-12'!$R:$R,0))</f>
        <v>Tech</v>
      </c>
      <c r="AR1739" s="24" t="str">
        <f>INDEX('Step 2-12'!$X:$X,MATCH('Step 2-12'!$AH1739,'Step 2-12'!$R:$R,0))</f>
        <v>SMBs</v>
      </c>
      <c r="AS1739" s="23" t="str">
        <f>INDEX('Step 2-12'!$AA:$AA,MATCH('Step 2-12'!$AH1739,'Step 2-12'!$R:$R,0))</f>
        <v>Basic</v>
      </c>
      <c r="AT1739" s="23" t="str">
        <f>INDEX('Step 2-12'!$AB:$AB,MATCH('Step 2-12'!$AH1739,'Step 2-12'!$R:$R,0))</f>
        <v>Monthly</v>
      </c>
      <c r="AU1739" s="23" t="str">
        <f>INDEX($J$20:$J$1603,MATCH($AH1739,$B$20:$B$1603,0))</f>
        <v/>
      </c>
    </row>
    <row r="1740" spans="5:47" x14ac:dyDescent="0.25">
      <c r="AG1740" t="s">
        <v>3532</v>
      </c>
      <c r="AH1740" t="s">
        <v>1000</v>
      </c>
      <c r="AI1740" t="s">
        <v>1014</v>
      </c>
      <c r="AJ1740">
        <v>45118</v>
      </c>
      <c r="AK1740" t="s">
        <v>17</v>
      </c>
      <c r="AL1740" t="s">
        <v>18</v>
      </c>
      <c r="AM1740">
        <v>75</v>
      </c>
      <c r="AN1740">
        <v>60</v>
      </c>
      <c r="AO1740" s="24" t="str">
        <f>INDEX('Step 2-12'!$Z:$Z,MATCH('Step 2-12'!$AH1740,'Step 2-12'!$R:$R,0))</f>
        <v>Paid Search</v>
      </c>
      <c r="AP1740" s="24" t="str">
        <f>INDEX('Step 2-12'!$V:$V,MATCH('Step 2-12'!$AH1740,'Step 2-12'!$R:$R,0))</f>
        <v>North America</v>
      </c>
      <c r="AQ1740" s="24" t="str">
        <f>INDEX('Step 2-12'!$W:$W,MATCH('Step 2-12'!$AH1740,'Step 2-12'!$R:$R,0))</f>
        <v>Tech</v>
      </c>
      <c r="AR1740" s="24" t="str">
        <f>INDEX('Step 2-12'!$X:$X,MATCH('Step 2-12'!$AH1740,'Step 2-12'!$R:$R,0))</f>
        <v>SMBs</v>
      </c>
      <c r="AS1740" s="23" t="str">
        <f>INDEX('Step 2-12'!$AA:$AA,MATCH('Step 2-12'!$AH1740,'Step 2-12'!$R:$R,0))</f>
        <v>Basic</v>
      </c>
      <c r="AT1740" s="23" t="str">
        <f>INDEX('Step 2-12'!$AB:$AB,MATCH('Step 2-12'!$AH1740,'Step 2-12'!$R:$R,0))</f>
        <v>Monthly</v>
      </c>
      <c r="AU1740" s="23" t="str">
        <f>INDEX($J$20:$J$1603,MATCH($AH1740,$B$20:$B$1603,0))</f>
        <v/>
      </c>
    </row>
    <row r="1741" spans="5:47" x14ac:dyDescent="0.25">
      <c r="AG1741" t="s">
        <v>3533</v>
      </c>
      <c r="AH1741" t="s">
        <v>1000</v>
      </c>
      <c r="AI1741" t="s">
        <v>1015</v>
      </c>
      <c r="AJ1741">
        <v>45149</v>
      </c>
      <c r="AK1741" t="s">
        <v>50</v>
      </c>
      <c r="AL1741" t="s">
        <v>18</v>
      </c>
      <c r="AM1741">
        <v>135</v>
      </c>
      <c r="AN1741">
        <v>110.7</v>
      </c>
      <c r="AO1741" s="24" t="str">
        <f>INDEX('Step 2-12'!$Z:$Z,MATCH('Step 2-12'!$AH1741,'Step 2-12'!$R:$R,0))</f>
        <v>Paid Search</v>
      </c>
      <c r="AP1741" s="24" t="str">
        <f>INDEX('Step 2-12'!$V:$V,MATCH('Step 2-12'!$AH1741,'Step 2-12'!$R:$R,0))</f>
        <v>North America</v>
      </c>
      <c r="AQ1741" s="24" t="str">
        <f>INDEX('Step 2-12'!$W:$W,MATCH('Step 2-12'!$AH1741,'Step 2-12'!$R:$R,0))</f>
        <v>Tech</v>
      </c>
      <c r="AR1741" s="24" t="str">
        <f>INDEX('Step 2-12'!$X:$X,MATCH('Step 2-12'!$AH1741,'Step 2-12'!$R:$R,0))</f>
        <v>SMBs</v>
      </c>
      <c r="AS1741" s="23" t="str">
        <f>INDEX('Step 2-12'!$AA:$AA,MATCH('Step 2-12'!$AH1741,'Step 2-12'!$R:$R,0))</f>
        <v>Basic</v>
      </c>
      <c r="AT1741" s="23" t="str">
        <f>INDEX('Step 2-12'!$AB:$AB,MATCH('Step 2-12'!$AH1741,'Step 2-12'!$R:$R,0))</f>
        <v>Monthly</v>
      </c>
      <c r="AU1741" s="23" t="str">
        <f>INDEX($J$20:$J$1603,MATCH($AH1741,$B$20:$B$1603,0))</f>
        <v/>
      </c>
    </row>
    <row r="1742" spans="5:47" x14ac:dyDescent="0.25">
      <c r="AG1742" t="s">
        <v>3534</v>
      </c>
      <c r="AH1742" t="s">
        <v>1000</v>
      </c>
      <c r="AI1742" t="s">
        <v>1016</v>
      </c>
      <c r="AJ1742">
        <v>45180</v>
      </c>
      <c r="AK1742" t="s">
        <v>50</v>
      </c>
      <c r="AL1742" t="s">
        <v>18</v>
      </c>
      <c r="AM1742">
        <v>135</v>
      </c>
      <c r="AN1742">
        <v>110.7</v>
      </c>
      <c r="AO1742" s="24" t="str">
        <f>INDEX('Step 2-12'!$Z:$Z,MATCH('Step 2-12'!$AH1742,'Step 2-12'!$R:$R,0))</f>
        <v>Paid Search</v>
      </c>
      <c r="AP1742" s="24" t="str">
        <f>INDEX('Step 2-12'!$V:$V,MATCH('Step 2-12'!$AH1742,'Step 2-12'!$R:$R,0))</f>
        <v>North America</v>
      </c>
      <c r="AQ1742" s="24" t="str">
        <f>INDEX('Step 2-12'!$W:$W,MATCH('Step 2-12'!$AH1742,'Step 2-12'!$R:$R,0))</f>
        <v>Tech</v>
      </c>
      <c r="AR1742" s="24" t="str">
        <f>INDEX('Step 2-12'!$X:$X,MATCH('Step 2-12'!$AH1742,'Step 2-12'!$R:$R,0))</f>
        <v>SMBs</v>
      </c>
      <c r="AS1742" s="23" t="str">
        <f>INDEX('Step 2-12'!$AA:$AA,MATCH('Step 2-12'!$AH1742,'Step 2-12'!$R:$R,0))</f>
        <v>Basic</v>
      </c>
      <c r="AT1742" s="23" t="str">
        <f>INDEX('Step 2-12'!$AB:$AB,MATCH('Step 2-12'!$AH1742,'Step 2-12'!$R:$R,0))</f>
        <v>Monthly</v>
      </c>
      <c r="AU1742" s="23" t="str">
        <f>INDEX($J$20:$J$1603,MATCH($AH1742,$B$20:$B$1603,0))</f>
        <v/>
      </c>
    </row>
    <row r="1743" spans="5:47" x14ac:dyDescent="0.25">
      <c r="AG1743" t="s">
        <v>3535</v>
      </c>
      <c r="AH1743" t="s">
        <v>1000</v>
      </c>
      <c r="AI1743" t="s">
        <v>1016</v>
      </c>
      <c r="AJ1743">
        <v>45210</v>
      </c>
      <c r="AK1743" t="s">
        <v>50</v>
      </c>
      <c r="AL1743" t="s">
        <v>18</v>
      </c>
      <c r="AM1743">
        <v>135</v>
      </c>
      <c r="AN1743">
        <v>110.7</v>
      </c>
      <c r="AO1743" s="24" t="str">
        <f>INDEX('Step 2-12'!$Z:$Z,MATCH('Step 2-12'!$AH1743,'Step 2-12'!$R:$R,0))</f>
        <v>Paid Search</v>
      </c>
      <c r="AP1743" s="24" t="str">
        <f>INDEX('Step 2-12'!$V:$V,MATCH('Step 2-12'!$AH1743,'Step 2-12'!$R:$R,0))</f>
        <v>North America</v>
      </c>
      <c r="AQ1743" s="24" t="str">
        <f>INDEX('Step 2-12'!$W:$W,MATCH('Step 2-12'!$AH1743,'Step 2-12'!$R:$R,0))</f>
        <v>Tech</v>
      </c>
      <c r="AR1743" s="24" t="str">
        <f>INDEX('Step 2-12'!$X:$X,MATCH('Step 2-12'!$AH1743,'Step 2-12'!$R:$R,0))</f>
        <v>SMBs</v>
      </c>
      <c r="AS1743" s="23" t="str">
        <f>INDEX('Step 2-12'!$AA:$AA,MATCH('Step 2-12'!$AH1743,'Step 2-12'!$R:$R,0))</f>
        <v>Basic</v>
      </c>
      <c r="AT1743" s="23" t="str">
        <f>INDEX('Step 2-12'!$AB:$AB,MATCH('Step 2-12'!$AH1743,'Step 2-12'!$R:$R,0))</f>
        <v>Monthly</v>
      </c>
      <c r="AU1743" s="23" t="str">
        <f>INDEX($J$20:$J$1603,MATCH($AH1743,$B$20:$B$1603,0))</f>
        <v/>
      </c>
    </row>
    <row r="1744" spans="5:47" x14ac:dyDescent="0.25">
      <c r="AG1744" t="s">
        <v>3536</v>
      </c>
      <c r="AH1744" t="s">
        <v>1000</v>
      </c>
      <c r="AI1744" t="s">
        <v>1017</v>
      </c>
      <c r="AJ1744">
        <v>45211</v>
      </c>
      <c r="AK1744" t="s">
        <v>50</v>
      </c>
      <c r="AL1744" t="s">
        <v>18</v>
      </c>
      <c r="AM1744">
        <v>135</v>
      </c>
      <c r="AN1744">
        <v>110.7</v>
      </c>
      <c r="AO1744" s="24" t="str">
        <f>INDEX('Step 2-12'!$Z:$Z,MATCH('Step 2-12'!$AH1744,'Step 2-12'!$R:$R,0))</f>
        <v>Paid Search</v>
      </c>
      <c r="AP1744" s="24" t="str">
        <f>INDEX('Step 2-12'!$V:$V,MATCH('Step 2-12'!$AH1744,'Step 2-12'!$R:$R,0))</f>
        <v>North America</v>
      </c>
      <c r="AQ1744" s="24" t="str">
        <f>INDEX('Step 2-12'!$W:$W,MATCH('Step 2-12'!$AH1744,'Step 2-12'!$R:$R,0))</f>
        <v>Tech</v>
      </c>
      <c r="AR1744" s="24" t="str">
        <f>INDEX('Step 2-12'!$X:$X,MATCH('Step 2-12'!$AH1744,'Step 2-12'!$R:$R,0))</f>
        <v>SMBs</v>
      </c>
      <c r="AS1744" s="23" t="str">
        <f>INDEX('Step 2-12'!$AA:$AA,MATCH('Step 2-12'!$AH1744,'Step 2-12'!$R:$R,0))</f>
        <v>Basic</v>
      </c>
      <c r="AT1744" s="23" t="str">
        <f>INDEX('Step 2-12'!$AB:$AB,MATCH('Step 2-12'!$AH1744,'Step 2-12'!$R:$R,0))</f>
        <v>Monthly</v>
      </c>
      <c r="AU1744" s="23" t="str">
        <f>INDEX($J$20:$J$1603,MATCH($AH1744,$B$20:$B$1603,0))</f>
        <v/>
      </c>
    </row>
    <row r="1745" spans="33:47" x14ac:dyDescent="0.25">
      <c r="AG1745" t="s">
        <v>3537</v>
      </c>
      <c r="AH1745" t="s">
        <v>1476</v>
      </c>
      <c r="AI1745" t="s">
        <v>1475</v>
      </c>
      <c r="AJ1745">
        <v>44981</v>
      </c>
      <c r="AK1745" t="s">
        <v>50</v>
      </c>
      <c r="AL1745" t="s">
        <v>18</v>
      </c>
      <c r="AM1745">
        <v>135</v>
      </c>
      <c r="AN1745">
        <v>110.7</v>
      </c>
      <c r="AO1745" s="24" t="str">
        <f>INDEX('Step 2-12'!$Z:$Z,MATCH('Step 2-12'!$AH1745,'Step 2-12'!$R:$R,0))</f>
        <v>Social Media</v>
      </c>
      <c r="AP1745" s="24" t="str">
        <f>INDEX('Step 2-12'!$V:$V,MATCH('Step 2-12'!$AH1745,'Step 2-12'!$R:$R,0))</f>
        <v>North America</v>
      </c>
      <c r="AQ1745" s="24" t="str">
        <f>INDEX('Step 2-12'!$W:$W,MATCH('Step 2-12'!$AH1745,'Step 2-12'!$R:$R,0))</f>
        <v>Retail</v>
      </c>
      <c r="AR1745" s="24" t="str">
        <f>INDEX('Step 2-12'!$X:$X,MATCH('Step 2-12'!$AH1745,'Step 2-12'!$R:$R,0))</f>
        <v>SMBs</v>
      </c>
      <c r="AS1745" s="23" t="str">
        <f>INDEX('Step 2-12'!$AA:$AA,MATCH('Step 2-12'!$AH1745,'Step 2-12'!$R:$R,0))</f>
        <v>Pro</v>
      </c>
      <c r="AT1745" s="23" t="str">
        <f>INDEX('Step 2-12'!$AB:$AB,MATCH('Step 2-12'!$AH1745,'Step 2-12'!$R:$R,0))</f>
        <v>Monthly</v>
      </c>
      <c r="AU1745" s="23" t="str">
        <f>INDEX($J$20:$J$1603,MATCH($AH1745,$B$20:$B$1603,0))</f>
        <v/>
      </c>
    </row>
    <row r="1746" spans="33:47" x14ac:dyDescent="0.25">
      <c r="AG1746" t="s">
        <v>3538</v>
      </c>
      <c r="AH1746" t="s">
        <v>1476</v>
      </c>
      <c r="AI1746" t="s">
        <v>1475</v>
      </c>
      <c r="AJ1746">
        <v>45009</v>
      </c>
      <c r="AK1746" t="s">
        <v>50</v>
      </c>
      <c r="AL1746" t="s">
        <v>18</v>
      </c>
      <c r="AM1746">
        <v>135</v>
      </c>
      <c r="AN1746">
        <v>110.7</v>
      </c>
      <c r="AO1746" s="24" t="str">
        <f>INDEX('Step 2-12'!$Z:$Z,MATCH('Step 2-12'!$AH1746,'Step 2-12'!$R:$R,0))</f>
        <v>Social Media</v>
      </c>
      <c r="AP1746" s="24" t="str">
        <f>INDEX('Step 2-12'!$V:$V,MATCH('Step 2-12'!$AH1746,'Step 2-12'!$R:$R,0))</f>
        <v>North America</v>
      </c>
      <c r="AQ1746" s="24" t="str">
        <f>INDEX('Step 2-12'!$W:$W,MATCH('Step 2-12'!$AH1746,'Step 2-12'!$R:$R,0))</f>
        <v>Retail</v>
      </c>
      <c r="AR1746" s="24" t="str">
        <f>INDEX('Step 2-12'!$X:$X,MATCH('Step 2-12'!$AH1746,'Step 2-12'!$R:$R,0))</f>
        <v>SMBs</v>
      </c>
      <c r="AS1746" s="23" t="str">
        <f>INDEX('Step 2-12'!$AA:$AA,MATCH('Step 2-12'!$AH1746,'Step 2-12'!$R:$R,0))</f>
        <v>Pro</v>
      </c>
      <c r="AT1746" s="23" t="str">
        <f>INDEX('Step 2-12'!$AB:$AB,MATCH('Step 2-12'!$AH1746,'Step 2-12'!$R:$R,0))</f>
        <v>Monthly</v>
      </c>
      <c r="AU1746" s="23" t="str">
        <f>INDEX($J$20:$J$1603,MATCH($AH1746,$B$20:$B$1603,0))</f>
        <v/>
      </c>
    </row>
    <row r="1747" spans="33:47" x14ac:dyDescent="0.25">
      <c r="AG1747" t="s">
        <v>3539</v>
      </c>
      <c r="AH1747" t="s">
        <v>1476</v>
      </c>
      <c r="AI1747" t="s">
        <v>1477</v>
      </c>
      <c r="AJ1747">
        <v>45012</v>
      </c>
      <c r="AK1747" t="s">
        <v>50</v>
      </c>
      <c r="AL1747" t="s">
        <v>18</v>
      </c>
      <c r="AM1747">
        <v>135</v>
      </c>
      <c r="AN1747">
        <v>110.7</v>
      </c>
      <c r="AO1747" s="24" t="str">
        <f>INDEX('Step 2-12'!$Z:$Z,MATCH('Step 2-12'!$AH1747,'Step 2-12'!$R:$R,0))</f>
        <v>Social Media</v>
      </c>
      <c r="AP1747" s="24" t="str">
        <f>INDEX('Step 2-12'!$V:$V,MATCH('Step 2-12'!$AH1747,'Step 2-12'!$R:$R,0))</f>
        <v>North America</v>
      </c>
      <c r="AQ1747" s="24" t="str">
        <f>INDEX('Step 2-12'!$W:$W,MATCH('Step 2-12'!$AH1747,'Step 2-12'!$R:$R,0))</f>
        <v>Retail</v>
      </c>
      <c r="AR1747" s="24" t="str">
        <f>INDEX('Step 2-12'!$X:$X,MATCH('Step 2-12'!$AH1747,'Step 2-12'!$R:$R,0))</f>
        <v>SMBs</v>
      </c>
      <c r="AS1747" s="23" t="str">
        <f>INDEX('Step 2-12'!$AA:$AA,MATCH('Step 2-12'!$AH1747,'Step 2-12'!$R:$R,0))</f>
        <v>Pro</v>
      </c>
      <c r="AT1747" s="23" t="str">
        <f>INDEX('Step 2-12'!$AB:$AB,MATCH('Step 2-12'!$AH1747,'Step 2-12'!$R:$R,0))</f>
        <v>Monthly</v>
      </c>
      <c r="AU1747" s="23" t="str">
        <f>INDEX($J$20:$J$1603,MATCH($AH1747,$B$20:$B$1603,0))</f>
        <v/>
      </c>
    </row>
    <row r="1748" spans="33:47" x14ac:dyDescent="0.25">
      <c r="AG1748" t="s">
        <v>3540</v>
      </c>
      <c r="AH1748" t="s">
        <v>1476</v>
      </c>
      <c r="AI1748" t="s">
        <v>1478</v>
      </c>
      <c r="AJ1748">
        <v>45043</v>
      </c>
      <c r="AK1748" t="s">
        <v>50</v>
      </c>
      <c r="AL1748" t="s">
        <v>18</v>
      </c>
      <c r="AM1748">
        <v>135</v>
      </c>
      <c r="AN1748">
        <v>110.7</v>
      </c>
      <c r="AO1748" s="24" t="str">
        <f>INDEX('Step 2-12'!$Z:$Z,MATCH('Step 2-12'!$AH1748,'Step 2-12'!$R:$R,0))</f>
        <v>Social Media</v>
      </c>
      <c r="AP1748" s="24" t="str">
        <f>INDEX('Step 2-12'!$V:$V,MATCH('Step 2-12'!$AH1748,'Step 2-12'!$R:$R,0))</f>
        <v>North America</v>
      </c>
      <c r="AQ1748" s="24" t="str">
        <f>INDEX('Step 2-12'!$W:$W,MATCH('Step 2-12'!$AH1748,'Step 2-12'!$R:$R,0))</f>
        <v>Retail</v>
      </c>
      <c r="AR1748" s="24" t="str">
        <f>INDEX('Step 2-12'!$X:$X,MATCH('Step 2-12'!$AH1748,'Step 2-12'!$R:$R,0))</f>
        <v>SMBs</v>
      </c>
      <c r="AS1748" s="23" t="str">
        <f>INDEX('Step 2-12'!$AA:$AA,MATCH('Step 2-12'!$AH1748,'Step 2-12'!$R:$R,0))</f>
        <v>Pro</v>
      </c>
      <c r="AT1748" s="23" t="str">
        <f>INDEX('Step 2-12'!$AB:$AB,MATCH('Step 2-12'!$AH1748,'Step 2-12'!$R:$R,0))</f>
        <v>Monthly</v>
      </c>
      <c r="AU1748" s="23" t="str">
        <f>INDEX($J$20:$J$1603,MATCH($AH1748,$B$20:$B$1603,0))</f>
        <v/>
      </c>
    </row>
    <row r="1749" spans="33:47" x14ac:dyDescent="0.25">
      <c r="AG1749" t="s">
        <v>3541</v>
      </c>
      <c r="AH1749" t="s">
        <v>1476</v>
      </c>
      <c r="AI1749" t="s">
        <v>1478</v>
      </c>
      <c r="AJ1749">
        <v>45073</v>
      </c>
      <c r="AK1749" t="s">
        <v>50</v>
      </c>
      <c r="AL1749" t="s">
        <v>18</v>
      </c>
      <c r="AM1749">
        <v>135</v>
      </c>
      <c r="AN1749">
        <v>110.7</v>
      </c>
      <c r="AO1749" s="24" t="str">
        <f>INDEX('Step 2-12'!$Z:$Z,MATCH('Step 2-12'!$AH1749,'Step 2-12'!$R:$R,0))</f>
        <v>Social Media</v>
      </c>
      <c r="AP1749" s="24" t="str">
        <f>INDEX('Step 2-12'!$V:$V,MATCH('Step 2-12'!$AH1749,'Step 2-12'!$R:$R,0))</f>
        <v>North America</v>
      </c>
      <c r="AQ1749" s="24" t="str">
        <f>INDEX('Step 2-12'!$W:$W,MATCH('Step 2-12'!$AH1749,'Step 2-12'!$R:$R,0))</f>
        <v>Retail</v>
      </c>
      <c r="AR1749" s="24" t="str">
        <f>INDEX('Step 2-12'!$X:$X,MATCH('Step 2-12'!$AH1749,'Step 2-12'!$R:$R,0))</f>
        <v>SMBs</v>
      </c>
      <c r="AS1749" s="23" t="str">
        <f>INDEX('Step 2-12'!$AA:$AA,MATCH('Step 2-12'!$AH1749,'Step 2-12'!$R:$R,0))</f>
        <v>Pro</v>
      </c>
      <c r="AT1749" s="23" t="str">
        <f>INDEX('Step 2-12'!$AB:$AB,MATCH('Step 2-12'!$AH1749,'Step 2-12'!$R:$R,0))</f>
        <v>Monthly</v>
      </c>
      <c r="AU1749" s="23" t="str">
        <f>INDEX($J$20:$J$1603,MATCH($AH1749,$B$20:$B$1603,0))</f>
        <v/>
      </c>
    </row>
    <row r="1750" spans="33:47" x14ac:dyDescent="0.25">
      <c r="AG1750" t="s">
        <v>3542</v>
      </c>
      <c r="AH1750" t="s">
        <v>1476</v>
      </c>
      <c r="AI1750" t="s">
        <v>1479</v>
      </c>
      <c r="AJ1750">
        <v>45074</v>
      </c>
      <c r="AK1750" t="s">
        <v>50</v>
      </c>
      <c r="AL1750" t="s">
        <v>18</v>
      </c>
      <c r="AM1750">
        <v>135</v>
      </c>
      <c r="AN1750">
        <v>110.7</v>
      </c>
      <c r="AO1750" s="24" t="str">
        <f>INDEX('Step 2-12'!$Z:$Z,MATCH('Step 2-12'!$AH1750,'Step 2-12'!$R:$R,0))</f>
        <v>Social Media</v>
      </c>
      <c r="AP1750" s="24" t="str">
        <f>INDEX('Step 2-12'!$V:$V,MATCH('Step 2-12'!$AH1750,'Step 2-12'!$R:$R,0))</f>
        <v>North America</v>
      </c>
      <c r="AQ1750" s="24" t="str">
        <f>INDEX('Step 2-12'!$W:$W,MATCH('Step 2-12'!$AH1750,'Step 2-12'!$R:$R,0))</f>
        <v>Retail</v>
      </c>
      <c r="AR1750" s="24" t="str">
        <f>INDEX('Step 2-12'!$X:$X,MATCH('Step 2-12'!$AH1750,'Step 2-12'!$R:$R,0))</f>
        <v>SMBs</v>
      </c>
      <c r="AS1750" s="23" t="str">
        <f>INDEX('Step 2-12'!$AA:$AA,MATCH('Step 2-12'!$AH1750,'Step 2-12'!$R:$R,0))</f>
        <v>Pro</v>
      </c>
      <c r="AT1750" s="23" t="str">
        <f>INDEX('Step 2-12'!$AB:$AB,MATCH('Step 2-12'!$AH1750,'Step 2-12'!$R:$R,0))</f>
        <v>Monthly</v>
      </c>
      <c r="AU1750" s="23" t="str">
        <f>INDEX($J$20:$J$1603,MATCH($AH1750,$B$20:$B$1603,0))</f>
        <v/>
      </c>
    </row>
    <row r="1751" spans="33:47" x14ac:dyDescent="0.25">
      <c r="AG1751" t="s">
        <v>3543</v>
      </c>
      <c r="AH1751" t="s">
        <v>1476</v>
      </c>
      <c r="AI1751" t="s">
        <v>1480</v>
      </c>
      <c r="AJ1751">
        <v>45105</v>
      </c>
      <c r="AK1751" t="s">
        <v>50</v>
      </c>
      <c r="AL1751" t="s">
        <v>18</v>
      </c>
      <c r="AM1751">
        <v>135</v>
      </c>
      <c r="AN1751">
        <v>110.7</v>
      </c>
      <c r="AO1751" s="24" t="str">
        <f>INDEX('Step 2-12'!$Z:$Z,MATCH('Step 2-12'!$AH1751,'Step 2-12'!$R:$R,0))</f>
        <v>Social Media</v>
      </c>
      <c r="AP1751" s="24" t="str">
        <f>INDEX('Step 2-12'!$V:$V,MATCH('Step 2-12'!$AH1751,'Step 2-12'!$R:$R,0))</f>
        <v>North America</v>
      </c>
      <c r="AQ1751" s="24" t="str">
        <f>INDEX('Step 2-12'!$W:$W,MATCH('Step 2-12'!$AH1751,'Step 2-12'!$R:$R,0))</f>
        <v>Retail</v>
      </c>
      <c r="AR1751" s="24" t="str">
        <f>INDEX('Step 2-12'!$X:$X,MATCH('Step 2-12'!$AH1751,'Step 2-12'!$R:$R,0))</f>
        <v>SMBs</v>
      </c>
      <c r="AS1751" s="23" t="str">
        <f>INDEX('Step 2-12'!$AA:$AA,MATCH('Step 2-12'!$AH1751,'Step 2-12'!$R:$R,0))</f>
        <v>Pro</v>
      </c>
      <c r="AT1751" s="23" t="str">
        <f>INDEX('Step 2-12'!$AB:$AB,MATCH('Step 2-12'!$AH1751,'Step 2-12'!$R:$R,0))</f>
        <v>Monthly</v>
      </c>
      <c r="AU1751" s="23" t="str">
        <f>INDEX($J$20:$J$1603,MATCH($AH1751,$B$20:$B$1603,0))</f>
        <v/>
      </c>
    </row>
    <row r="1752" spans="33:47" x14ac:dyDescent="0.25">
      <c r="AG1752" t="s">
        <v>3544</v>
      </c>
      <c r="AH1752" t="s">
        <v>1476</v>
      </c>
      <c r="AI1752" t="s">
        <v>1480</v>
      </c>
      <c r="AJ1752">
        <v>45135</v>
      </c>
      <c r="AK1752" t="s">
        <v>50</v>
      </c>
      <c r="AL1752" t="s">
        <v>18</v>
      </c>
      <c r="AM1752">
        <v>135</v>
      </c>
      <c r="AN1752">
        <v>110.7</v>
      </c>
      <c r="AO1752" s="24" t="str">
        <f>INDEX('Step 2-12'!$Z:$Z,MATCH('Step 2-12'!$AH1752,'Step 2-12'!$R:$R,0))</f>
        <v>Social Media</v>
      </c>
      <c r="AP1752" s="24" t="str">
        <f>INDEX('Step 2-12'!$V:$V,MATCH('Step 2-12'!$AH1752,'Step 2-12'!$R:$R,0))</f>
        <v>North America</v>
      </c>
      <c r="AQ1752" s="24" t="str">
        <f>INDEX('Step 2-12'!$W:$W,MATCH('Step 2-12'!$AH1752,'Step 2-12'!$R:$R,0))</f>
        <v>Retail</v>
      </c>
      <c r="AR1752" s="24" t="str">
        <f>INDEX('Step 2-12'!$X:$X,MATCH('Step 2-12'!$AH1752,'Step 2-12'!$R:$R,0))</f>
        <v>SMBs</v>
      </c>
      <c r="AS1752" s="23" t="str">
        <f>INDEX('Step 2-12'!$AA:$AA,MATCH('Step 2-12'!$AH1752,'Step 2-12'!$R:$R,0))</f>
        <v>Pro</v>
      </c>
      <c r="AT1752" s="23" t="str">
        <f>INDEX('Step 2-12'!$AB:$AB,MATCH('Step 2-12'!$AH1752,'Step 2-12'!$R:$R,0))</f>
        <v>Monthly</v>
      </c>
      <c r="AU1752" s="23" t="str">
        <f>INDEX($J$20:$J$1603,MATCH($AH1752,$B$20:$B$1603,0))</f>
        <v/>
      </c>
    </row>
    <row r="1753" spans="33:47" x14ac:dyDescent="0.25">
      <c r="AG1753" t="s">
        <v>3545</v>
      </c>
      <c r="AH1753" t="s">
        <v>1476</v>
      </c>
      <c r="AI1753" t="s">
        <v>1481</v>
      </c>
      <c r="AJ1753">
        <v>45136</v>
      </c>
      <c r="AK1753" t="s">
        <v>50</v>
      </c>
      <c r="AL1753" t="s">
        <v>18</v>
      </c>
      <c r="AM1753">
        <v>135</v>
      </c>
      <c r="AN1753">
        <v>110.7</v>
      </c>
      <c r="AO1753" s="24" t="str">
        <f>INDEX('Step 2-12'!$Z:$Z,MATCH('Step 2-12'!$AH1753,'Step 2-12'!$R:$R,0))</f>
        <v>Social Media</v>
      </c>
      <c r="AP1753" s="24" t="str">
        <f>INDEX('Step 2-12'!$V:$V,MATCH('Step 2-12'!$AH1753,'Step 2-12'!$R:$R,0))</f>
        <v>North America</v>
      </c>
      <c r="AQ1753" s="24" t="str">
        <f>INDEX('Step 2-12'!$W:$W,MATCH('Step 2-12'!$AH1753,'Step 2-12'!$R:$R,0))</f>
        <v>Retail</v>
      </c>
      <c r="AR1753" s="24" t="str">
        <f>INDEX('Step 2-12'!$X:$X,MATCH('Step 2-12'!$AH1753,'Step 2-12'!$R:$R,0))</f>
        <v>SMBs</v>
      </c>
      <c r="AS1753" s="23" t="str">
        <f>INDEX('Step 2-12'!$AA:$AA,MATCH('Step 2-12'!$AH1753,'Step 2-12'!$R:$R,0))</f>
        <v>Pro</v>
      </c>
      <c r="AT1753" s="23" t="str">
        <f>INDEX('Step 2-12'!$AB:$AB,MATCH('Step 2-12'!$AH1753,'Step 2-12'!$R:$R,0))</f>
        <v>Monthly</v>
      </c>
      <c r="AU1753" s="23" t="str">
        <f>INDEX($J$20:$J$1603,MATCH($AH1753,$B$20:$B$1603,0))</f>
        <v/>
      </c>
    </row>
    <row r="1754" spans="33:47" x14ac:dyDescent="0.25">
      <c r="AG1754" t="s">
        <v>3546</v>
      </c>
      <c r="AH1754" t="s">
        <v>1476</v>
      </c>
      <c r="AI1754" t="s">
        <v>1482</v>
      </c>
      <c r="AJ1754">
        <v>45167</v>
      </c>
      <c r="AK1754" t="s">
        <v>17</v>
      </c>
      <c r="AL1754" t="s">
        <v>18</v>
      </c>
      <c r="AM1754">
        <v>75</v>
      </c>
      <c r="AN1754">
        <v>60</v>
      </c>
      <c r="AO1754" s="24" t="str">
        <f>INDEX('Step 2-12'!$Z:$Z,MATCH('Step 2-12'!$AH1754,'Step 2-12'!$R:$R,0))</f>
        <v>Social Media</v>
      </c>
      <c r="AP1754" s="24" t="str">
        <f>INDEX('Step 2-12'!$V:$V,MATCH('Step 2-12'!$AH1754,'Step 2-12'!$R:$R,0))</f>
        <v>North America</v>
      </c>
      <c r="AQ1754" s="24" t="str">
        <f>INDEX('Step 2-12'!$W:$W,MATCH('Step 2-12'!$AH1754,'Step 2-12'!$R:$R,0))</f>
        <v>Retail</v>
      </c>
      <c r="AR1754" s="24" t="str">
        <f>INDEX('Step 2-12'!$X:$X,MATCH('Step 2-12'!$AH1754,'Step 2-12'!$R:$R,0))</f>
        <v>SMBs</v>
      </c>
      <c r="AS1754" s="23" t="str">
        <f>INDEX('Step 2-12'!$AA:$AA,MATCH('Step 2-12'!$AH1754,'Step 2-12'!$R:$R,0))</f>
        <v>Pro</v>
      </c>
      <c r="AT1754" s="23" t="str">
        <f>INDEX('Step 2-12'!$AB:$AB,MATCH('Step 2-12'!$AH1754,'Step 2-12'!$R:$R,0))</f>
        <v>Monthly</v>
      </c>
      <c r="AU1754" s="23" t="str">
        <f>INDEX($J$20:$J$1603,MATCH($AH1754,$B$20:$B$1603,0))</f>
        <v/>
      </c>
    </row>
    <row r="1755" spans="33:47" x14ac:dyDescent="0.25">
      <c r="AG1755" t="s">
        <v>3547</v>
      </c>
      <c r="AH1755" t="s">
        <v>1476</v>
      </c>
      <c r="AI1755" t="s">
        <v>1483</v>
      </c>
      <c r="AJ1755">
        <v>45198</v>
      </c>
      <c r="AK1755" t="s">
        <v>17</v>
      </c>
      <c r="AL1755" t="s">
        <v>18</v>
      </c>
      <c r="AM1755">
        <v>75</v>
      </c>
      <c r="AN1755">
        <v>60</v>
      </c>
      <c r="AO1755" s="24" t="str">
        <f>INDEX('Step 2-12'!$Z:$Z,MATCH('Step 2-12'!$AH1755,'Step 2-12'!$R:$R,0))</f>
        <v>Social Media</v>
      </c>
      <c r="AP1755" s="24" t="str">
        <f>INDEX('Step 2-12'!$V:$V,MATCH('Step 2-12'!$AH1755,'Step 2-12'!$R:$R,0))</f>
        <v>North America</v>
      </c>
      <c r="AQ1755" s="24" t="str">
        <f>INDEX('Step 2-12'!$W:$W,MATCH('Step 2-12'!$AH1755,'Step 2-12'!$R:$R,0))</f>
        <v>Retail</v>
      </c>
      <c r="AR1755" s="24" t="str">
        <f>INDEX('Step 2-12'!$X:$X,MATCH('Step 2-12'!$AH1755,'Step 2-12'!$R:$R,0))</f>
        <v>SMBs</v>
      </c>
      <c r="AS1755" s="23" t="str">
        <f>INDEX('Step 2-12'!$AA:$AA,MATCH('Step 2-12'!$AH1755,'Step 2-12'!$R:$R,0))</f>
        <v>Pro</v>
      </c>
      <c r="AT1755" s="23" t="str">
        <f>INDEX('Step 2-12'!$AB:$AB,MATCH('Step 2-12'!$AH1755,'Step 2-12'!$R:$R,0))</f>
        <v>Monthly</v>
      </c>
      <c r="AU1755" s="23" t="str">
        <f>INDEX($J$20:$J$1603,MATCH($AH1755,$B$20:$B$1603,0))</f>
        <v/>
      </c>
    </row>
    <row r="1756" spans="33:47" x14ac:dyDescent="0.25">
      <c r="AG1756" t="s">
        <v>3548</v>
      </c>
      <c r="AH1756" t="s">
        <v>1476</v>
      </c>
      <c r="AI1756" t="s">
        <v>1483</v>
      </c>
      <c r="AJ1756">
        <v>45228</v>
      </c>
      <c r="AK1756" t="s">
        <v>17</v>
      </c>
      <c r="AL1756" t="s">
        <v>18</v>
      </c>
      <c r="AM1756">
        <v>75</v>
      </c>
      <c r="AN1756">
        <v>60</v>
      </c>
      <c r="AO1756" s="24" t="str">
        <f>INDEX('Step 2-12'!$Z:$Z,MATCH('Step 2-12'!$AH1756,'Step 2-12'!$R:$R,0))</f>
        <v>Social Media</v>
      </c>
      <c r="AP1756" s="24" t="str">
        <f>INDEX('Step 2-12'!$V:$V,MATCH('Step 2-12'!$AH1756,'Step 2-12'!$R:$R,0))</f>
        <v>North America</v>
      </c>
      <c r="AQ1756" s="24" t="str">
        <f>INDEX('Step 2-12'!$W:$W,MATCH('Step 2-12'!$AH1756,'Step 2-12'!$R:$R,0))</f>
        <v>Retail</v>
      </c>
      <c r="AR1756" s="24" t="str">
        <f>INDEX('Step 2-12'!$X:$X,MATCH('Step 2-12'!$AH1756,'Step 2-12'!$R:$R,0))</f>
        <v>SMBs</v>
      </c>
      <c r="AS1756" s="23" t="str">
        <f>INDEX('Step 2-12'!$AA:$AA,MATCH('Step 2-12'!$AH1756,'Step 2-12'!$R:$R,0))</f>
        <v>Pro</v>
      </c>
      <c r="AT1756" s="23" t="str">
        <f>INDEX('Step 2-12'!$AB:$AB,MATCH('Step 2-12'!$AH1756,'Step 2-12'!$R:$R,0))</f>
        <v>Monthly</v>
      </c>
      <c r="AU1756" s="23" t="str">
        <f>INDEX($J$20:$J$1603,MATCH($AH1756,$B$20:$B$1603,0))</f>
        <v/>
      </c>
    </row>
    <row r="1757" spans="33:47" x14ac:dyDescent="0.25">
      <c r="AG1757" t="s">
        <v>3549</v>
      </c>
      <c r="AH1757" t="s">
        <v>1476</v>
      </c>
      <c r="AI1757" t="s">
        <v>1484</v>
      </c>
      <c r="AJ1757">
        <v>45229</v>
      </c>
      <c r="AK1757" t="s">
        <v>17</v>
      </c>
      <c r="AL1757" t="s">
        <v>18</v>
      </c>
      <c r="AM1757">
        <v>75</v>
      </c>
      <c r="AN1757">
        <v>60</v>
      </c>
      <c r="AO1757" s="24" t="str">
        <f>INDEX('Step 2-12'!$Z:$Z,MATCH('Step 2-12'!$AH1757,'Step 2-12'!$R:$R,0))</f>
        <v>Social Media</v>
      </c>
      <c r="AP1757" s="24" t="str">
        <f>INDEX('Step 2-12'!$V:$V,MATCH('Step 2-12'!$AH1757,'Step 2-12'!$R:$R,0))</f>
        <v>North America</v>
      </c>
      <c r="AQ1757" s="24" t="str">
        <f>INDEX('Step 2-12'!$W:$W,MATCH('Step 2-12'!$AH1757,'Step 2-12'!$R:$R,0))</f>
        <v>Retail</v>
      </c>
      <c r="AR1757" s="24" t="str">
        <f>INDEX('Step 2-12'!$X:$X,MATCH('Step 2-12'!$AH1757,'Step 2-12'!$R:$R,0))</f>
        <v>SMBs</v>
      </c>
      <c r="AS1757" s="23" t="str">
        <f>INDEX('Step 2-12'!$AA:$AA,MATCH('Step 2-12'!$AH1757,'Step 2-12'!$R:$R,0))</f>
        <v>Pro</v>
      </c>
      <c r="AT1757" s="23" t="str">
        <f>INDEX('Step 2-12'!$AB:$AB,MATCH('Step 2-12'!$AH1757,'Step 2-12'!$R:$R,0))</f>
        <v>Monthly</v>
      </c>
      <c r="AU1757" s="23" t="str">
        <f>INDEX($J$20:$J$1603,MATCH($AH1757,$B$20:$B$1603,0))</f>
        <v/>
      </c>
    </row>
    <row r="1758" spans="33:47" x14ac:dyDescent="0.25">
      <c r="AG1758" t="s">
        <v>3550</v>
      </c>
      <c r="AH1758" t="s">
        <v>1476</v>
      </c>
      <c r="AI1758" t="s">
        <v>1485</v>
      </c>
      <c r="AJ1758">
        <v>45260</v>
      </c>
      <c r="AK1758" t="s">
        <v>17</v>
      </c>
      <c r="AL1758" t="s">
        <v>18</v>
      </c>
      <c r="AM1758">
        <v>75</v>
      </c>
      <c r="AN1758">
        <v>60</v>
      </c>
      <c r="AO1758" s="24" t="str">
        <f>INDEX('Step 2-12'!$Z:$Z,MATCH('Step 2-12'!$AH1758,'Step 2-12'!$R:$R,0))</f>
        <v>Social Media</v>
      </c>
      <c r="AP1758" s="24" t="str">
        <f>INDEX('Step 2-12'!$V:$V,MATCH('Step 2-12'!$AH1758,'Step 2-12'!$R:$R,0))</f>
        <v>North America</v>
      </c>
      <c r="AQ1758" s="24" t="str">
        <f>INDEX('Step 2-12'!$W:$W,MATCH('Step 2-12'!$AH1758,'Step 2-12'!$R:$R,0))</f>
        <v>Retail</v>
      </c>
      <c r="AR1758" s="24" t="str">
        <f>INDEX('Step 2-12'!$X:$X,MATCH('Step 2-12'!$AH1758,'Step 2-12'!$R:$R,0))</f>
        <v>SMBs</v>
      </c>
      <c r="AS1758" s="23" t="str">
        <f>INDEX('Step 2-12'!$AA:$AA,MATCH('Step 2-12'!$AH1758,'Step 2-12'!$R:$R,0))</f>
        <v>Pro</v>
      </c>
      <c r="AT1758" s="23" t="str">
        <f>INDEX('Step 2-12'!$AB:$AB,MATCH('Step 2-12'!$AH1758,'Step 2-12'!$R:$R,0))</f>
        <v>Monthly</v>
      </c>
      <c r="AU1758" s="23" t="str">
        <f>INDEX($J$20:$J$1603,MATCH($AH1758,$B$20:$B$1603,0))</f>
        <v/>
      </c>
    </row>
    <row r="1759" spans="33:47" x14ac:dyDescent="0.25">
      <c r="AG1759" t="s">
        <v>3551</v>
      </c>
      <c r="AH1759" t="s">
        <v>1476</v>
      </c>
      <c r="AI1759" t="s">
        <v>1485</v>
      </c>
      <c r="AJ1759">
        <v>45290</v>
      </c>
      <c r="AK1759" t="s">
        <v>17</v>
      </c>
      <c r="AL1759" t="s">
        <v>18</v>
      </c>
      <c r="AM1759">
        <v>75</v>
      </c>
      <c r="AN1759">
        <v>60</v>
      </c>
      <c r="AO1759" s="24" t="str">
        <f>INDEX('Step 2-12'!$Z:$Z,MATCH('Step 2-12'!$AH1759,'Step 2-12'!$R:$R,0))</f>
        <v>Social Media</v>
      </c>
      <c r="AP1759" s="24" t="str">
        <f>INDEX('Step 2-12'!$V:$V,MATCH('Step 2-12'!$AH1759,'Step 2-12'!$R:$R,0))</f>
        <v>North America</v>
      </c>
      <c r="AQ1759" s="24" t="str">
        <f>INDEX('Step 2-12'!$W:$W,MATCH('Step 2-12'!$AH1759,'Step 2-12'!$R:$R,0))</f>
        <v>Retail</v>
      </c>
      <c r="AR1759" s="24" t="str">
        <f>INDEX('Step 2-12'!$X:$X,MATCH('Step 2-12'!$AH1759,'Step 2-12'!$R:$R,0))</f>
        <v>SMBs</v>
      </c>
      <c r="AS1759" s="23" t="str">
        <f>INDEX('Step 2-12'!$AA:$AA,MATCH('Step 2-12'!$AH1759,'Step 2-12'!$R:$R,0))</f>
        <v>Pro</v>
      </c>
      <c r="AT1759" s="23" t="str">
        <f>INDEX('Step 2-12'!$AB:$AB,MATCH('Step 2-12'!$AH1759,'Step 2-12'!$R:$R,0))</f>
        <v>Monthly</v>
      </c>
      <c r="AU1759" s="23" t="str">
        <f>INDEX($J$20:$J$1603,MATCH($AH1759,$B$20:$B$1603,0))</f>
        <v/>
      </c>
    </row>
    <row r="1760" spans="33:47" x14ac:dyDescent="0.25">
      <c r="AG1760" t="s">
        <v>3552</v>
      </c>
      <c r="AH1760" t="s">
        <v>1476</v>
      </c>
      <c r="AI1760" t="s">
        <v>1486</v>
      </c>
      <c r="AJ1760">
        <v>45291</v>
      </c>
      <c r="AK1760" t="s">
        <v>17</v>
      </c>
      <c r="AL1760" t="s">
        <v>18</v>
      </c>
      <c r="AM1760">
        <v>75</v>
      </c>
      <c r="AN1760">
        <v>60</v>
      </c>
      <c r="AO1760" s="24" t="str">
        <f>INDEX('Step 2-12'!$Z:$Z,MATCH('Step 2-12'!$AH1760,'Step 2-12'!$R:$R,0))</f>
        <v>Social Media</v>
      </c>
      <c r="AP1760" s="24" t="str">
        <f>INDEX('Step 2-12'!$V:$V,MATCH('Step 2-12'!$AH1760,'Step 2-12'!$R:$R,0))</f>
        <v>North America</v>
      </c>
      <c r="AQ1760" s="24" t="str">
        <f>INDEX('Step 2-12'!$W:$W,MATCH('Step 2-12'!$AH1760,'Step 2-12'!$R:$R,0))</f>
        <v>Retail</v>
      </c>
      <c r="AR1760" s="24" t="str">
        <f>INDEX('Step 2-12'!$X:$X,MATCH('Step 2-12'!$AH1760,'Step 2-12'!$R:$R,0))</f>
        <v>SMBs</v>
      </c>
      <c r="AS1760" s="23" t="str">
        <f>INDEX('Step 2-12'!$AA:$AA,MATCH('Step 2-12'!$AH1760,'Step 2-12'!$R:$R,0))</f>
        <v>Pro</v>
      </c>
      <c r="AT1760" s="23" t="str">
        <f>INDEX('Step 2-12'!$AB:$AB,MATCH('Step 2-12'!$AH1760,'Step 2-12'!$R:$R,0))</f>
        <v>Monthly</v>
      </c>
      <c r="AU1760" s="23" t="str">
        <f>INDEX($J$20:$J$1603,MATCH($AH1760,$B$20:$B$1603,0))</f>
        <v/>
      </c>
    </row>
    <row r="1761" spans="33:47" x14ac:dyDescent="0.25">
      <c r="AG1761" t="s">
        <v>3553</v>
      </c>
      <c r="AH1761" t="s">
        <v>1476</v>
      </c>
      <c r="AI1761" t="s">
        <v>1487</v>
      </c>
      <c r="AJ1761">
        <v>45322</v>
      </c>
      <c r="AK1761" t="s">
        <v>17</v>
      </c>
      <c r="AL1761" t="s">
        <v>18</v>
      </c>
      <c r="AM1761">
        <v>75</v>
      </c>
      <c r="AN1761">
        <v>60</v>
      </c>
      <c r="AO1761" s="24" t="str">
        <f>INDEX('Step 2-12'!$Z:$Z,MATCH('Step 2-12'!$AH1761,'Step 2-12'!$R:$R,0))</f>
        <v>Social Media</v>
      </c>
      <c r="AP1761" s="24" t="str">
        <f>INDEX('Step 2-12'!$V:$V,MATCH('Step 2-12'!$AH1761,'Step 2-12'!$R:$R,0))</f>
        <v>North America</v>
      </c>
      <c r="AQ1761" s="24" t="str">
        <f>INDEX('Step 2-12'!$W:$W,MATCH('Step 2-12'!$AH1761,'Step 2-12'!$R:$R,0))</f>
        <v>Retail</v>
      </c>
      <c r="AR1761" s="24" t="str">
        <f>INDEX('Step 2-12'!$X:$X,MATCH('Step 2-12'!$AH1761,'Step 2-12'!$R:$R,0))</f>
        <v>SMBs</v>
      </c>
      <c r="AS1761" s="23" t="str">
        <f>INDEX('Step 2-12'!$AA:$AA,MATCH('Step 2-12'!$AH1761,'Step 2-12'!$R:$R,0))</f>
        <v>Pro</v>
      </c>
      <c r="AT1761" s="23" t="str">
        <f>INDEX('Step 2-12'!$AB:$AB,MATCH('Step 2-12'!$AH1761,'Step 2-12'!$R:$R,0))</f>
        <v>Monthly</v>
      </c>
      <c r="AU1761" s="23" t="str">
        <f>INDEX($J$20:$J$1603,MATCH($AH1761,$B$20:$B$1603,0))</f>
        <v/>
      </c>
    </row>
    <row r="1762" spans="33:47" x14ac:dyDescent="0.25">
      <c r="AG1762" t="s">
        <v>3554</v>
      </c>
      <c r="AH1762" t="s">
        <v>1476</v>
      </c>
      <c r="AI1762" t="s">
        <v>1487</v>
      </c>
      <c r="AJ1762">
        <v>45351</v>
      </c>
      <c r="AK1762" t="s">
        <v>17</v>
      </c>
      <c r="AL1762" t="s">
        <v>18</v>
      </c>
      <c r="AM1762">
        <v>75</v>
      </c>
      <c r="AN1762">
        <v>60</v>
      </c>
      <c r="AO1762" s="24" t="str">
        <f>INDEX('Step 2-12'!$Z:$Z,MATCH('Step 2-12'!$AH1762,'Step 2-12'!$R:$R,0))</f>
        <v>Social Media</v>
      </c>
      <c r="AP1762" s="24" t="str">
        <f>INDEX('Step 2-12'!$V:$V,MATCH('Step 2-12'!$AH1762,'Step 2-12'!$R:$R,0))</f>
        <v>North America</v>
      </c>
      <c r="AQ1762" s="24" t="str">
        <f>INDEX('Step 2-12'!$W:$W,MATCH('Step 2-12'!$AH1762,'Step 2-12'!$R:$R,0))</f>
        <v>Retail</v>
      </c>
      <c r="AR1762" s="24" t="str">
        <f>INDEX('Step 2-12'!$X:$X,MATCH('Step 2-12'!$AH1762,'Step 2-12'!$R:$R,0))</f>
        <v>SMBs</v>
      </c>
      <c r="AS1762" s="23" t="str">
        <f>INDEX('Step 2-12'!$AA:$AA,MATCH('Step 2-12'!$AH1762,'Step 2-12'!$R:$R,0))</f>
        <v>Pro</v>
      </c>
      <c r="AT1762" s="23" t="str">
        <f>INDEX('Step 2-12'!$AB:$AB,MATCH('Step 2-12'!$AH1762,'Step 2-12'!$R:$R,0))</f>
        <v>Monthly</v>
      </c>
      <c r="AU1762" s="23" t="str">
        <f>INDEX($J$20:$J$1603,MATCH($AH1762,$B$20:$B$1603,0))</f>
        <v/>
      </c>
    </row>
    <row r="1763" spans="33:47" x14ac:dyDescent="0.25">
      <c r="AG1763" t="s">
        <v>3555</v>
      </c>
      <c r="AH1763" t="s">
        <v>1476</v>
      </c>
      <c r="AI1763" t="s">
        <v>1488</v>
      </c>
      <c r="AJ1763">
        <v>45353</v>
      </c>
      <c r="AK1763" t="s">
        <v>17</v>
      </c>
      <c r="AL1763" t="s">
        <v>18</v>
      </c>
      <c r="AM1763">
        <v>75</v>
      </c>
      <c r="AN1763">
        <v>60</v>
      </c>
      <c r="AO1763" s="24" t="str">
        <f>INDEX('Step 2-12'!$Z:$Z,MATCH('Step 2-12'!$AH1763,'Step 2-12'!$R:$R,0))</f>
        <v>Social Media</v>
      </c>
      <c r="AP1763" s="24" t="str">
        <f>INDEX('Step 2-12'!$V:$V,MATCH('Step 2-12'!$AH1763,'Step 2-12'!$R:$R,0))</f>
        <v>North America</v>
      </c>
      <c r="AQ1763" s="24" t="str">
        <f>INDEX('Step 2-12'!$W:$W,MATCH('Step 2-12'!$AH1763,'Step 2-12'!$R:$R,0))</f>
        <v>Retail</v>
      </c>
      <c r="AR1763" s="24" t="str">
        <f>INDEX('Step 2-12'!$X:$X,MATCH('Step 2-12'!$AH1763,'Step 2-12'!$R:$R,0))</f>
        <v>SMBs</v>
      </c>
      <c r="AS1763" s="23" t="str">
        <f>INDEX('Step 2-12'!$AA:$AA,MATCH('Step 2-12'!$AH1763,'Step 2-12'!$R:$R,0))</f>
        <v>Pro</v>
      </c>
      <c r="AT1763" s="23" t="str">
        <f>INDEX('Step 2-12'!$AB:$AB,MATCH('Step 2-12'!$AH1763,'Step 2-12'!$R:$R,0))</f>
        <v>Monthly</v>
      </c>
      <c r="AU1763" s="23" t="str">
        <f>INDEX($J$20:$J$1603,MATCH($AH1763,$B$20:$B$1603,0))</f>
        <v/>
      </c>
    </row>
    <row r="1764" spans="33:47" x14ac:dyDescent="0.25">
      <c r="AG1764" t="s">
        <v>3556</v>
      </c>
      <c r="AH1764" t="s">
        <v>1476</v>
      </c>
      <c r="AI1764" t="s">
        <v>1489</v>
      </c>
      <c r="AJ1764">
        <v>45384</v>
      </c>
      <c r="AK1764" t="s">
        <v>17</v>
      </c>
      <c r="AL1764" t="s">
        <v>18</v>
      </c>
      <c r="AM1764">
        <v>75</v>
      </c>
      <c r="AN1764">
        <v>60</v>
      </c>
      <c r="AO1764" s="24" t="str">
        <f>INDEX('Step 2-12'!$Z:$Z,MATCH('Step 2-12'!$AH1764,'Step 2-12'!$R:$R,0))</f>
        <v>Social Media</v>
      </c>
      <c r="AP1764" s="24" t="str">
        <f>INDEX('Step 2-12'!$V:$V,MATCH('Step 2-12'!$AH1764,'Step 2-12'!$R:$R,0))</f>
        <v>North America</v>
      </c>
      <c r="AQ1764" s="24" t="str">
        <f>INDEX('Step 2-12'!$W:$W,MATCH('Step 2-12'!$AH1764,'Step 2-12'!$R:$R,0))</f>
        <v>Retail</v>
      </c>
      <c r="AR1764" s="24" t="str">
        <f>INDEX('Step 2-12'!$X:$X,MATCH('Step 2-12'!$AH1764,'Step 2-12'!$R:$R,0))</f>
        <v>SMBs</v>
      </c>
      <c r="AS1764" s="23" t="str">
        <f>INDEX('Step 2-12'!$AA:$AA,MATCH('Step 2-12'!$AH1764,'Step 2-12'!$R:$R,0))</f>
        <v>Pro</v>
      </c>
      <c r="AT1764" s="23" t="str">
        <f>INDEX('Step 2-12'!$AB:$AB,MATCH('Step 2-12'!$AH1764,'Step 2-12'!$R:$R,0))</f>
        <v>Monthly</v>
      </c>
      <c r="AU1764" s="23" t="str">
        <f>INDEX($J$20:$J$1603,MATCH($AH1764,$B$20:$B$1603,0))</f>
        <v/>
      </c>
    </row>
    <row r="1765" spans="33:47" x14ac:dyDescent="0.25">
      <c r="AG1765" t="s">
        <v>3557</v>
      </c>
      <c r="AH1765" t="s">
        <v>1476</v>
      </c>
      <c r="AI1765" t="s">
        <v>1489</v>
      </c>
      <c r="AJ1765">
        <v>45414</v>
      </c>
      <c r="AK1765" t="s">
        <v>17</v>
      </c>
      <c r="AL1765" t="s">
        <v>18</v>
      </c>
      <c r="AM1765">
        <v>75</v>
      </c>
      <c r="AN1765">
        <v>60</v>
      </c>
      <c r="AO1765" s="24" t="str">
        <f>INDEX('Step 2-12'!$Z:$Z,MATCH('Step 2-12'!$AH1765,'Step 2-12'!$R:$R,0))</f>
        <v>Social Media</v>
      </c>
      <c r="AP1765" s="24" t="str">
        <f>INDEX('Step 2-12'!$V:$V,MATCH('Step 2-12'!$AH1765,'Step 2-12'!$R:$R,0))</f>
        <v>North America</v>
      </c>
      <c r="AQ1765" s="24" t="str">
        <f>INDEX('Step 2-12'!$W:$W,MATCH('Step 2-12'!$AH1765,'Step 2-12'!$R:$R,0))</f>
        <v>Retail</v>
      </c>
      <c r="AR1765" s="24" t="str">
        <f>INDEX('Step 2-12'!$X:$X,MATCH('Step 2-12'!$AH1765,'Step 2-12'!$R:$R,0))</f>
        <v>SMBs</v>
      </c>
      <c r="AS1765" s="23" t="str">
        <f>INDEX('Step 2-12'!$AA:$AA,MATCH('Step 2-12'!$AH1765,'Step 2-12'!$R:$R,0))</f>
        <v>Pro</v>
      </c>
      <c r="AT1765" s="23" t="str">
        <f>INDEX('Step 2-12'!$AB:$AB,MATCH('Step 2-12'!$AH1765,'Step 2-12'!$R:$R,0))</f>
        <v>Monthly</v>
      </c>
      <c r="AU1765" s="23" t="str">
        <f>INDEX($J$20:$J$1603,MATCH($AH1765,$B$20:$B$1603,0))</f>
        <v/>
      </c>
    </row>
    <row r="1766" spans="33:47" x14ac:dyDescent="0.25">
      <c r="AG1766" t="s">
        <v>3558</v>
      </c>
      <c r="AH1766" t="s">
        <v>1476</v>
      </c>
      <c r="AI1766" t="s">
        <v>1490</v>
      </c>
      <c r="AJ1766">
        <v>45415</v>
      </c>
      <c r="AK1766" t="s">
        <v>17</v>
      </c>
      <c r="AL1766" t="s">
        <v>18</v>
      </c>
      <c r="AM1766">
        <v>75</v>
      </c>
      <c r="AN1766">
        <v>60</v>
      </c>
      <c r="AO1766" s="24" t="str">
        <f>INDEX('Step 2-12'!$Z:$Z,MATCH('Step 2-12'!$AH1766,'Step 2-12'!$R:$R,0))</f>
        <v>Social Media</v>
      </c>
      <c r="AP1766" s="24" t="str">
        <f>INDEX('Step 2-12'!$V:$V,MATCH('Step 2-12'!$AH1766,'Step 2-12'!$R:$R,0))</f>
        <v>North America</v>
      </c>
      <c r="AQ1766" s="24" t="str">
        <f>INDEX('Step 2-12'!$W:$W,MATCH('Step 2-12'!$AH1766,'Step 2-12'!$R:$R,0))</f>
        <v>Retail</v>
      </c>
      <c r="AR1766" s="24" t="str">
        <f>INDEX('Step 2-12'!$X:$X,MATCH('Step 2-12'!$AH1766,'Step 2-12'!$R:$R,0))</f>
        <v>SMBs</v>
      </c>
      <c r="AS1766" s="23" t="str">
        <f>INDEX('Step 2-12'!$AA:$AA,MATCH('Step 2-12'!$AH1766,'Step 2-12'!$R:$R,0))</f>
        <v>Pro</v>
      </c>
      <c r="AT1766" s="23" t="str">
        <f>INDEX('Step 2-12'!$AB:$AB,MATCH('Step 2-12'!$AH1766,'Step 2-12'!$R:$R,0))</f>
        <v>Monthly</v>
      </c>
      <c r="AU1766" s="23" t="str">
        <f>INDEX($J$20:$J$1603,MATCH($AH1766,$B$20:$B$1603,0))</f>
        <v/>
      </c>
    </row>
    <row r="1767" spans="33:47" x14ac:dyDescent="0.25">
      <c r="AG1767" t="s">
        <v>3559</v>
      </c>
      <c r="AH1767" t="s">
        <v>1476</v>
      </c>
      <c r="AI1767" t="s">
        <v>1491</v>
      </c>
      <c r="AJ1767">
        <v>45446</v>
      </c>
      <c r="AK1767" t="s">
        <v>17</v>
      </c>
      <c r="AL1767" t="s">
        <v>18</v>
      </c>
      <c r="AM1767">
        <v>75</v>
      </c>
      <c r="AN1767">
        <v>60</v>
      </c>
      <c r="AO1767" s="24" t="str">
        <f>INDEX('Step 2-12'!$Z:$Z,MATCH('Step 2-12'!$AH1767,'Step 2-12'!$R:$R,0))</f>
        <v>Social Media</v>
      </c>
      <c r="AP1767" s="24" t="str">
        <f>INDEX('Step 2-12'!$V:$V,MATCH('Step 2-12'!$AH1767,'Step 2-12'!$R:$R,0))</f>
        <v>North America</v>
      </c>
      <c r="AQ1767" s="24" t="str">
        <f>INDEX('Step 2-12'!$W:$W,MATCH('Step 2-12'!$AH1767,'Step 2-12'!$R:$R,0))</f>
        <v>Retail</v>
      </c>
      <c r="AR1767" s="24" t="str">
        <f>INDEX('Step 2-12'!$X:$X,MATCH('Step 2-12'!$AH1767,'Step 2-12'!$R:$R,0))</f>
        <v>SMBs</v>
      </c>
      <c r="AS1767" s="23" t="str">
        <f>INDEX('Step 2-12'!$AA:$AA,MATCH('Step 2-12'!$AH1767,'Step 2-12'!$R:$R,0))</f>
        <v>Pro</v>
      </c>
      <c r="AT1767" s="23" t="str">
        <f>INDEX('Step 2-12'!$AB:$AB,MATCH('Step 2-12'!$AH1767,'Step 2-12'!$R:$R,0))</f>
        <v>Monthly</v>
      </c>
      <c r="AU1767" s="23" t="str">
        <f>INDEX($J$20:$J$1603,MATCH($AH1767,$B$20:$B$1603,0))</f>
        <v/>
      </c>
    </row>
    <row r="1768" spans="33:47" x14ac:dyDescent="0.25">
      <c r="AG1768" t="s">
        <v>3560</v>
      </c>
      <c r="AH1768" t="s">
        <v>1476</v>
      </c>
      <c r="AI1768" t="s">
        <v>1491</v>
      </c>
      <c r="AJ1768">
        <v>45476</v>
      </c>
      <c r="AK1768" t="s">
        <v>17</v>
      </c>
      <c r="AL1768" t="s">
        <v>18</v>
      </c>
      <c r="AM1768">
        <v>75</v>
      </c>
      <c r="AN1768">
        <v>60</v>
      </c>
      <c r="AO1768" s="24" t="str">
        <f>INDEX('Step 2-12'!$Z:$Z,MATCH('Step 2-12'!$AH1768,'Step 2-12'!$R:$R,0))</f>
        <v>Social Media</v>
      </c>
      <c r="AP1768" s="24" t="str">
        <f>INDEX('Step 2-12'!$V:$V,MATCH('Step 2-12'!$AH1768,'Step 2-12'!$R:$R,0))</f>
        <v>North America</v>
      </c>
      <c r="AQ1768" s="24" t="str">
        <f>INDEX('Step 2-12'!$W:$W,MATCH('Step 2-12'!$AH1768,'Step 2-12'!$R:$R,0))</f>
        <v>Retail</v>
      </c>
      <c r="AR1768" s="24" t="str">
        <f>INDEX('Step 2-12'!$X:$X,MATCH('Step 2-12'!$AH1768,'Step 2-12'!$R:$R,0))</f>
        <v>SMBs</v>
      </c>
      <c r="AS1768" s="23" t="str">
        <f>INDEX('Step 2-12'!$AA:$AA,MATCH('Step 2-12'!$AH1768,'Step 2-12'!$R:$R,0))</f>
        <v>Pro</v>
      </c>
      <c r="AT1768" s="23" t="str">
        <f>INDEX('Step 2-12'!$AB:$AB,MATCH('Step 2-12'!$AH1768,'Step 2-12'!$R:$R,0))</f>
        <v>Monthly</v>
      </c>
      <c r="AU1768" s="23" t="str">
        <f>INDEX($J$20:$J$1603,MATCH($AH1768,$B$20:$B$1603,0))</f>
        <v/>
      </c>
    </row>
    <row r="1769" spans="33:47" x14ac:dyDescent="0.25">
      <c r="AG1769" t="s">
        <v>3561</v>
      </c>
      <c r="AH1769" t="s">
        <v>1476</v>
      </c>
      <c r="AI1769" t="s">
        <v>1492</v>
      </c>
      <c r="AJ1769">
        <v>45477</v>
      </c>
      <c r="AK1769" t="s">
        <v>17</v>
      </c>
      <c r="AL1769" t="s">
        <v>18</v>
      </c>
      <c r="AM1769">
        <v>75</v>
      </c>
      <c r="AN1769">
        <v>60</v>
      </c>
      <c r="AO1769" s="24" t="str">
        <f>INDEX('Step 2-12'!$Z:$Z,MATCH('Step 2-12'!$AH1769,'Step 2-12'!$R:$R,0))</f>
        <v>Social Media</v>
      </c>
      <c r="AP1769" s="24" t="str">
        <f>INDEX('Step 2-12'!$V:$V,MATCH('Step 2-12'!$AH1769,'Step 2-12'!$R:$R,0))</f>
        <v>North America</v>
      </c>
      <c r="AQ1769" s="24" t="str">
        <f>INDEX('Step 2-12'!$W:$W,MATCH('Step 2-12'!$AH1769,'Step 2-12'!$R:$R,0))</f>
        <v>Retail</v>
      </c>
      <c r="AR1769" s="24" t="str">
        <f>INDEX('Step 2-12'!$X:$X,MATCH('Step 2-12'!$AH1769,'Step 2-12'!$R:$R,0))</f>
        <v>SMBs</v>
      </c>
      <c r="AS1769" s="23" t="str">
        <f>INDEX('Step 2-12'!$AA:$AA,MATCH('Step 2-12'!$AH1769,'Step 2-12'!$R:$R,0))</f>
        <v>Pro</v>
      </c>
      <c r="AT1769" s="23" t="str">
        <f>INDEX('Step 2-12'!$AB:$AB,MATCH('Step 2-12'!$AH1769,'Step 2-12'!$R:$R,0))</f>
        <v>Monthly</v>
      </c>
      <c r="AU1769" s="23" t="str">
        <f>INDEX($J$20:$J$1603,MATCH($AH1769,$B$20:$B$1603,0))</f>
        <v/>
      </c>
    </row>
    <row r="1770" spans="33:47" x14ac:dyDescent="0.25">
      <c r="AG1770" t="s">
        <v>3562</v>
      </c>
      <c r="AH1770" t="s">
        <v>1476</v>
      </c>
      <c r="AI1770" t="s">
        <v>1493</v>
      </c>
      <c r="AJ1770">
        <v>45508</v>
      </c>
      <c r="AK1770" t="s">
        <v>17</v>
      </c>
      <c r="AL1770" t="s">
        <v>18</v>
      </c>
      <c r="AM1770">
        <v>75</v>
      </c>
      <c r="AN1770">
        <v>60</v>
      </c>
      <c r="AO1770" s="24" t="str">
        <f>INDEX('Step 2-12'!$Z:$Z,MATCH('Step 2-12'!$AH1770,'Step 2-12'!$R:$R,0))</f>
        <v>Social Media</v>
      </c>
      <c r="AP1770" s="24" t="str">
        <f>INDEX('Step 2-12'!$V:$V,MATCH('Step 2-12'!$AH1770,'Step 2-12'!$R:$R,0))</f>
        <v>North America</v>
      </c>
      <c r="AQ1770" s="24" t="str">
        <f>INDEX('Step 2-12'!$W:$W,MATCH('Step 2-12'!$AH1770,'Step 2-12'!$R:$R,0))</f>
        <v>Retail</v>
      </c>
      <c r="AR1770" s="24" t="str">
        <f>INDEX('Step 2-12'!$X:$X,MATCH('Step 2-12'!$AH1770,'Step 2-12'!$R:$R,0))</f>
        <v>SMBs</v>
      </c>
      <c r="AS1770" s="23" t="str">
        <f>INDEX('Step 2-12'!$AA:$AA,MATCH('Step 2-12'!$AH1770,'Step 2-12'!$R:$R,0))</f>
        <v>Pro</v>
      </c>
      <c r="AT1770" s="23" t="str">
        <f>INDEX('Step 2-12'!$AB:$AB,MATCH('Step 2-12'!$AH1770,'Step 2-12'!$R:$R,0))</f>
        <v>Monthly</v>
      </c>
      <c r="AU1770" s="23" t="str">
        <f>INDEX($J$20:$J$1603,MATCH($AH1770,$B$20:$B$1603,0))</f>
        <v/>
      </c>
    </row>
    <row r="1771" spans="33:47" x14ac:dyDescent="0.25">
      <c r="AG1771" t="s">
        <v>3563</v>
      </c>
      <c r="AH1771" t="s">
        <v>163</v>
      </c>
      <c r="AI1771" t="s">
        <v>162</v>
      </c>
      <c r="AJ1771">
        <v>44903</v>
      </c>
      <c r="AK1771" t="s">
        <v>86</v>
      </c>
      <c r="AL1771" t="s">
        <v>51</v>
      </c>
      <c r="AM1771">
        <v>3600</v>
      </c>
      <c r="AN1771">
        <v>3060</v>
      </c>
      <c r="AO1771" s="24" t="str">
        <f>INDEX('Step 2-12'!$Z:$Z,MATCH('Step 2-12'!$AH1771,'Step 2-12'!$R:$R,0))</f>
        <v>Email</v>
      </c>
      <c r="AP1771" s="24" t="str">
        <f>INDEX('Step 2-12'!$V:$V,MATCH('Step 2-12'!$AH1771,'Step 2-12'!$R:$R,0))</f>
        <v>North America</v>
      </c>
      <c r="AQ1771" s="24" t="str">
        <f>INDEX('Step 2-12'!$W:$W,MATCH('Step 2-12'!$AH1771,'Step 2-12'!$R:$R,0))</f>
        <v>Tech</v>
      </c>
      <c r="AR1771" s="24" t="str">
        <f>INDEX('Step 2-12'!$X:$X,MATCH('Step 2-12'!$AH1771,'Step 2-12'!$R:$R,0))</f>
        <v>SMBs</v>
      </c>
      <c r="AS1771" s="23" t="str">
        <f>INDEX('Step 2-12'!$AA:$AA,MATCH('Step 2-12'!$AH1771,'Step 2-12'!$R:$R,0))</f>
        <v>Enterprise</v>
      </c>
      <c r="AT1771" s="23" t="str">
        <f>INDEX('Step 2-12'!$AB:$AB,MATCH('Step 2-12'!$AH1771,'Step 2-12'!$R:$R,0))</f>
        <v>Annual</v>
      </c>
      <c r="AU1771" s="23" t="str">
        <f>INDEX($J$20:$J$1603,MATCH($AH1771,$B$20:$B$1603,0))</f>
        <v>Yes</v>
      </c>
    </row>
    <row r="1772" spans="33:47" x14ac:dyDescent="0.25">
      <c r="AG1772" t="s">
        <v>3564</v>
      </c>
      <c r="AH1772" t="s">
        <v>163</v>
      </c>
      <c r="AI1772" t="s">
        <v>162</v>
      </c>
      <c r="AJ1772">
        <v>45268</v>
      </c>
      <c r="AK1772" t="s">
        <v>86</v>
      </c>
      <c r="AL1772" t="s">
        <v>51</v>
      </c>
      <c r="AM1772">
        <v>3600</v>
      </c>
      <c r="AN1772">
        <v>3060</v>
      </c>
      <c r="AO1772" s="24" t="str">
        <f>INDEX('Step 2-12'!$Z:$Z,MATCH('Step 2-12'!$AH1772,'Step 2-12'!$R:$R,0))</f>
        <v>Email</v>
      </c>
      <c r="AP1772" s="24" t="str">
        <f>INDEX('Step 2-12'!$V:$V,MATCH('Step 2-12'!$AH1772,'Step 2-12'!$R:$R,0))</f>
        <v>North America</v>
      </c>
      <c r="AQ1772" s="24" t="str">
        <f>INDEX('Step 2-12'!$W:$W,MATCH('Step 2-12'!$AH1772,'Step 2-12'!$R:$R,0))</f>
        <v>Tech</v>
      </c>
      <c r="AR1772" s="24" t="str">
        <f>INDEX('Step 2-12'!$X:$X,MATCH('Step 2-12'!$AH1772,'Step 2-12'!$R:$R,0))</f>
        <v>SMBs</v>
      </c>
      <c r="AS1772" s="23" t="str">
        <f>INDEX('Step 2-12'!$AA:$AA,MATCH('Step 2-12'!$AH1772,'Step 2-12'!$R:$R,0))</f>
        <v>Enterprise</v>
      </c>
      <c r="AT1772" s="23" t="str">
        <f>INDEX('Step 2-12'!$AB:$AB,MATCH('Step 2-12'!$AH1772,'Step 2-12'!$R:$R,0))</f>
        <v>Annual</v>
      </c>
      <c r="AU1772" s="23" t="str">
        <f>INDEX($J$20:$J$1603,MATCH($AH1772,$B$20:$B$1603,0))</f>
        <v>Yes</v>
      </c>
    </row>
    <row r="1773" spans="33:47" x14ac:dyDescent="0.25">
      <c r="AG1773" t="s">
        <v>3565</v>
      </c>
      <c r="AH1773" t="s">
        <v>163</v>
      </c>
      <c r="AI1773" t="s">
        <v>164</v>
      </c>
      <c r="AJ1773">
        <v>45269</v>
      </c>
      <c r="AK1773" t="s">
        <v>86</v>
      </c>
      <c r="AL1773" t="s">
        <v>51</v>
      </c>
      <c r="AM1773">
        <v>3600</v>
      </c>
      <c r="AN1773">
        <v>3060</v>
      </c>
      <c r="AO1773" s="24" t="str">
        <f>INDEX('Step 2-12'!$Z:$Z,MATCH('Step 2-12'!$AH1773,'Step 2-12'!$R:$R,0))</f>
        <v>Email</v>
      </c>
      <c r="AP1773" s="24" t="str">
        <f>INDEX('Step 2-12'!$V:$V,MATCH('Step 2-12'!$AH1773,'Step 2-12'!$R:$R,0))</f>
        <v>North America</v>
      </c>
      <c r="AQ1773" s="24" t="str">
        <f>INDEX('Step 2-12'!$W:$W,MATCH('Step 2-12'!$AH1773,'Step 2-12'!$R:$R,0))</f>
        <v>Tech</v>
      </c>
      <c r="AR1773" s="24" t="str">
        <f>INDEX('Step 2-12'!$X:$X,MATCH('Step 2-12'!$AH1773,'Step 2-12'!$R:$R,0))</f>
        <v>SMBs</v>
      </c>
      <c r="AS1773" s="23" t="str">
        <f>INDEX('Step 2-12'!$AA:$AA,MATCH('Step 2-12'!$AH1773,'Step 2-12'!$R:$R,0))</f>
        <v>Enterprise</v>
      </c>
      <c r="AT1773" s="23" t="str">
        <f>INDEX('Step 2-12'!$AB:$AB,MATCH('Step 2-12'!$AH1773,'Step 2-12'!$R:$R,0))</f>
        <v>Annual</v>
      </c>
      <c r="AU1773" s="23" t="str">
        <f>INDEX($J$20:$J$1603,MATCH($AH1773,$B$20:$B$1603,0))</f>
        <v>Yes</v>
      </c>
    </row>
    <row r="1774" spans="33:47" x14ac:dyDescent="0.25">
      <c r="AG1774" t="s">
        <v>3566</v>
      </c>
      <c r="AH1774" t="s">
        <v>163</v>
      </c>
      <c r="AI1774" t="s">
        <v>165</v>
      </c>
      <c r="AJ1774">
        <v>45635</v>
      </c>
      <c r="AK1774" t="s">
        <v>50</v>
      </c>
      <c r="AL1774" t="s">
        <v>51</v>
      </c>
      <c r="AM1774">
        <v>1440</v>
      </c>
      <c r="AN1774">
        <v>1180.8</v>
      </c>
      <c r="AO1774" s="24" t="str">
        <f>INDEX('Step 2-12'!$Z:$Z,MATCH('Step 2-12'!$AH1774,'Step 2-12'!$R:$R,0))</f>
        <v>Email</v>
      </c>
      <c r="AP1774" s="24" t="str">
        <f>INDEX('Step 2-12'!$V:$V,MATCH('Step 2-12'!$AH1774,'Step 2-12'!$R:$R,0))</f>
        <v>North America</v>
      </c>
      <c r="AQ1774" s="24" t="str">
        <f>INDEX('Step 2-12'!$W:$W,MATCH('Step 2-12'!$AH1774,'Step 2-12'!$R:$R,0))</f>
        <v>Tech</v>
      </c>
      <c r="AR1774" s="24" t="str">
        <f>INDEX('Step 2-12'!$X:$X,MATCH('Step 2-12'!$AH1774,'Step 2-12'!$R:$R,0))</f>
        <v>SMBs</v>
      </c>
      <c r="AS1774" s="23" t="str">
        <f>INDEX('Step 2-12'!$AA:$AA,MATCH('Step 2-12'!$AH1774,'Step 2-12'!$R:$R,0))</f>
        <v>Enterprise</v>
      </c>
      <c r="AT1774" s="23" t="str">
        <f>INDEX('Step 2-12'!$AB:$AB,MATCH('Step 2-12'!$AH1774,'Step 2-12'!$R:$R,0))</f>
        <v>Annual</v>
      </c>
      <c r="AU1774" s="23" t="str">
        <f>INDEX($J$20:$J$1603,MATCH($AH1774,$B$20:$B$1603,0))</f>
        <v>Yes</v>
      </c>
    </row>
    <row r="1775" spans="33:47" x14ac:dyDescent="0.25">
      <c r="AG1775" t="s">
        <v>3567</v>
      </c>
      <c r="AH1775" t="s">
        <v>1130</v>
      </c>
      <c r="AI1775" t="s">
        <v>1129</v>
      </c>
      <c r="AJ1775">
        <v>45294</v>
      </c>
      <c r="AK1775" t="s">
        <v>17</v>
      </c>
      <c r="AL1775" t="s">
        <v>18</v>
      </c>
      <c r="AM1775">
        <v>75</v>
      </c>
      <c r="AN1775">
        <v>60</v>
      </c>
      <c r="AO1775" s="24" t="str">
        <f>INDEX('Step 2-12'!$Z:$Z,MATCH('Step 2-12'!$AH1775,'Step 2-12'!$R:$R,0))</f>
        <v>Paid Search</v>
      </c>
      <c r="AP1775" s="24" t="str">
        <f>INDEX('Step 2-12'!$V:$V,MATCH('Step 2-12'!$AH1775,'Step 2-12'!$R:$R,0))</f>
        <v>North America</v>
      </c>
      <c r="AQ1775" s="24" t="str">
        <f>INDEX('Step 2-12'!$W:$W,MATCH('Step 2-12'!$AH1775,'Step 2-12'!$R:$R,0))</f>
        <v>Healthcare</v>
      </c>
      <c r="AR1775" s="24" t="str">
        <f>INDEX('Step 2-12'!$X:$X,MATCH('Step 2-12'!$AH1775,'Step 2-12'!$R:$R,0))</f>
        <v>SMBs</v>
      </c>
      <c r="AS1775" s="23" t="str">
        <f>INDEX('Step 2-12'!$AA:$AA,MATCH('Step 2-12'!$AH1775,'Step 2-12'!$R:$R,0))</f>
        <v>Pro</v>
      </c>
      <c r="AT1775" s="23" t="str">
        <f>INDEX('Step 2-12'!$AB:$AB,MATCH('Step 2-12'!$AH1775,'Step 2-12'!$R:$R,0))</f>
        <v>Monthly</v>
      </c>
      <c r="AU1775" s="23" t="str">
        <f>INDEX($J$20:$J$1603,MATCH($AH1775,$B$20:$B$1603,0))</f>
        <v/>
      </c>
    </row>
    <row r="1776" spans="33:47" x14ac:dyDescent="0.25">
      <c r="AG1776" t="s">
        <v>3568</v>
      </c>
      <c r="AH1776" t="s">
        <v>1130</v>
      </c>
      <c r="AI1776" t="s">
        <v>1131</v>
      </c>
      <c r="AJ1776">
        <v>45325</v>
      </c>
      <c r="AK1776" t="s">
        <v>50</v>
      </c>
      <c r="AL1776" t="s">
        <v>18</v>
      </c>
      <c r="AM1776">
        <v>135</v>
      </c>
      <c r="AN1776">
        <v>110.7</v>
      </c>
      <c r="AO1776" s="24" t="str">
        <f>INDEX('Step 2-12'!$Z:$Z,MATCH('Step 2-12'!$AH1776,'Step 2-12'!$R:$R,0))</f>
        <v>Paid Search</v>
      </c>
      <c r="AP1776" s="24" t="str">
        <f>INDEX('Step 2-12'!$V:$V,MATCH('Step 2-12'!$AH1776,'Step 2-12'!$R:$R,0))</f>
        <v>North America</v>
      </c>
      <c r="AQ1776" s="24" t="str">
        <f>INDEX('Step 2-12'!$W:$W,MATCH('Step 2-12'!$AH1776,'Step 2-12'!$R:$R,0))</f>
        <v>Healthcare</v>
      </c>
      <c r="AR1776" s="24" t="str">
        <f>INDEX('Step 2-12'!$X:$X,MATCH('Step 2-12'!$AH1776,'Step 2-12'!$R:$R,0))</f>
        <v>SMBs</v>
      </c>
      <c r="AS1776" s="23" t="str">
        <f>INDEX('Step 2-12'!$AA:$AA,MATCH('Step 2-12'!$AH1776,'Step 2-12'!$R:$R,0))</f>
        <v>Pro</v>
      </c>
      <c r="AT1776" s="23" t="str">
        <f>INDEX('Step 2-12'!$AB:$AB,MATCH('Step 2-12'!$AH1776,'Step 2-12'!$R:$R,0))</f>
        <v>Monthly</v>
      </c>
      <c r="AU1776" s="23" t="str">
        <f>INDEX($J$20:$J$1603,MATCH($AH1776,$B$20:$B$1603,0))</f>
        <v/>
      </c>
    </row>
    <row r="1777" spans="33:47" x14ac:dyDescent="0.25">
      <c r="AG1777" t="s">
        <v>3569</v>
      </c>
      <c r="AH1777" t="s">
        <v>1130</v>
      </c>
      <c r="AI1777" t="s">
        <v>1131</v>
      </c>
      <c r="AJ1777">
        <v>45354</v>
      </c>
      <c r="AK1777" t="s">
        <v>50</v>
      </c>
      <c r="AL1777" t="s">
        <v>18</v>
      </c>
      <c r="AM1777">
        <v>135</v>
      </c>
      <c r="AN1777">
        <v>110.7</v>
      </c>
      <c r="AO1777" s="24" t="str">
        <f>INDEX('Step 2-12'!$Z:$Z,MATCH('Step 2-12'!$AH1777,'Step 2-12'!$R:$R,0))</f>
        <v>Paid Search</v>
      </c>
      <c r="AP1777" s="24" t="str">
        <f>INDEX('Step 2-12'!$V:$V,MATCH('Step 2-12'!$AH1777,'Step 2-12'!$R:$R,0))</f>
        <v>North America</v>
      </c>
      <c r="AQ1777" s="24" t="str">
        <f>INDEX('Step 2-12'!$W:$W,MATCH('Step 2-12'!$AH1777,'Step 2-12'!$R:$R,0))</f>
        <v>Healthcare</v>
      </c>
      <c r="AR1777" s="24" t="str">
        <f>INDEX('Step 2-12'!$X:$X,MATCH('Step 2-12'!$AH1777,'Step 2-12'!$R:$R,0))</f>
        <v>SMBs</v>
      </c>
      <c r="AS1777" s="23" t="str">
        <f>INDEX('Step 2-12'!$AA:$AA,MATCH('Step 2-12'!$AH1777,'Step 2-12'!$R:$R,0))</f>
        <v>Pro</v>
      </c>
      <c r="AT1777" s="23" t="str">
        <f>INDEX('Step 2-12'!$AB:$AB,MATCH('Step 2-12'!$AH1777,'Step 2-12'!$R:$R,0))</f>
        <v>Monthly</v>
      </c>
      <c r="AU1777" s="23" t="str">
        <f>INDEX($J$20:$J$1603,MATCH($AH1777,$B$20:$B$1603,0))</f>
        <v/>
      </c>
    </row>
    <row r="1778" spans="33:47" x14ac:dyDescent="0.25">
      <c r="AG1778" t="s">
        <v>3570</v>
      </c>
      <c r="AH1778" t="s">
        <v>1130</v>
      </c>
      <c r="AI1778" t="s">
        <v>1132</v>
      </c>
      <c r="AJ1778">
        <v>45356</v>
      </c>
      <c r="AK1778" t="s">
        <v>50</v>
      </c>
      <c r="AL1778" t="s">
        <v>18</v>
      </c>
      <c r="AM1778">
        <v>135</v>
      </c>
      <c r="AN1778">
        <v>110.7</v>
      </c>
      <c r="AO1778" s="24" t="str">
        <f>INDEX('Step 2-12'!$Z:$Z,MATCH('Step 2-12'!$AH1778,'Step 2-12'!$R:$R,0))</f>
        <v>Paid Search</v>
      </c>
      <c r="AP1778" s="24" t="str">
        <f>INDEX('Step 2-12'!$V:$V,MATCH('Step 2-12'!$AH1778,'Step 2-12'!$R:$R,0))</f>
        <v>North America</v>
      </c>
      <c r="AQ1778" s="24" t="str">
        <f>INDEX('Step 2-12'!$W:$W,MATCH('Step 2-12'!$AH1778,'Step 2-12'!$R:$R,0))</f>
        <v>Healthcare</v>
      </c>
      <c r="AR1778" s="24" t="str">
        <f>INDEX('Step 2-12'!$X:$X,MATCH('Step 2-12'!$AH1778,'Step 2-12'!$R:$R,0))</f>
        <v>SMBs</v>
      </c>
      <c r="AS1778" s="23" t="str">
        <f>INDEX('Step 2-12'!$AA:$AA,MATCH('Step 2-12'!$AH1778,'Step 2-12'!$R:$R,0))</f>
        <v>Pro</v>
      </c>
      <c r="AT1778" s="23" t="str">
        <f>INDEX('Step 2-12'!$AB:$AB,MATCH('Step 2-12'!$AH1778,'Step 2-12'!$R:$R,0))</f>
        <v>Monthly</v>
      </c>
      <c r="AU1778" s="23" t="str">
        <f>INDEX($J$20:$J$1603,MATCH($AH1778,$B$20:$B$1603,0))</f>
        <v/>
      </c>
    </row>
    <row r="1779" spans="33:47" x14ac:dyDescent="0.25">
      <c r="AG1779" t="s">
        <v>3571</v>
      </c>
      <c r="AH1779" t="s">
        <v>1130</v>
      </c>
      <c r="AI1779" t="s">
        <v>1133</v>
      </c>
      <c r="AJ1779">
        <v>45387</v>
      </c>
      <c r="AK1779" t="s">
        <v>50</v>
      </c>
      <c r="AL1779" t="s">
        <v>18</v>
      </c>
      <c r="AM1779">
        <v>135</v>
      </c>
      <c r="AN1779">
        <v>110.7</v>
      </c>
      <c r="AO1779" s="24" t="str">
        <f>INDEX('Step 2-12'!$Z:$Z,MATCH('Step 2-12'!$AH1779,'Step 2-12'!$R:$R,0))</f>
        <v>Paid Search</v>
      </c>
      <c r="AP1779" s="24" t="str">
        <f>INDEX('Step 2-12'!$V:$V,MATCH('Step 2-12'!$AH1779,'Step 2-12'!$R:$R,0))</f>
        <v>North America</v>
      </c>
      <c r="AQ1779" s="24" t="str">
        <f>INDEX('Step 2-12'!$W:$W,MATCH('Step 2-12'!$AH1779,'Step 2-12'!$R:$R,0))</f>
        <v>Healthcare</v>
      </c>
      <c r="AR1779" s="24" t="str">
        <f>INDEX('Step 2-12'!$X:$X,MATCH('Step 2-12'!$AH1779,'Step 2-12'!$R:$R,0))</f>
        <v>SMBs</v>
      </c>
      <c r="AS1779" s="23" t="str">
        <f>INDEX('Step 2-12'!$AA:$AA,MATCH('Step 2-12'!$AH1779,'Step 2-12'!$R:$R,0))</f>
        <v>Pro</v>
      </c>
      <c r="AT1779" s="23" t="str">
        <f>INDEX('Step 2-12'!$AB:$AB,MATCH('Step 2-12'!$AH1779,'Step 2-12'!$R:$R,0))</f>
        <v>Monthly</v>
      </c>
      <c r="AU1779" s="23" t="str">
        <f>INDEX($J$20:$J$1603,MATCH($AH1779,$B$20:$B$1603,0))</f>
        <v/>
      </c>
    </row>
    <row r="1780" spans="33:47" x14ac:dyDescent="0.25">
      <c r="AG1780" t="s">
        <v>3572</v>
      </c>
      <c r="AH1780" t="s">
        <v>1130</v>
      </c>
      <c r="AI1780" t="s">
        <v>1133</v>
      </c>
      <c r="AJ1780">
        <v>45417</v>
      </c>
      <c r="AK1780" t="s">
        <v>50</v>
      </c>
      <c r="AL1780" t="s">
        <v>18</v>
      </c>
      <c r="AM1780">
        <v>135</v>
      </c>
      <c r="AN1780">
        <v>110.7</v>
      </c>
      <c r="AO1780" s="24" t="str">
        <f>INDEX('Step 2-12'!$Z:$Z,MATCH('Step 2-12'!$AH1780,'Step 2-12'!$R:$R,0))</f>
        <v>Paid Search</v>
      </c>
      <c r="AP1780" s="24" t="str">
        <f>INDEX('Step 2-12'!$V:$V,MATCH('Step 2-12'!$AH1780,'Step 2-12'!$R:$R,0))</f>
        <v>North America</v>
      </c>
      <c r="AQ1780" s="24" t="str">
        <f>INDEX('Step 2-12'!$W:$W,MATCH('Step 2-12'!$AH1780,'Step 2-12'!$R:$R,0))</f>
        <v>Healthcare</v>
      </c>
      <c r="AR1780" s="24" t="str">
        <f>INDEX('Step 2-12'!$X:$X,MATCH('Step 2-12'!$AH1780,'Step 2-12'!$R:$R,0))</f>
        <v>SMBs</v>
      </c>
      <c r="AS1780" s="23" t="str">
        <f>INDEX('Step 2-12'!$AA:$AA,MATCH('Step 2-12'!$AH1780,'Step 2-12'!$R:$R,0))</f>
        <v>Pro</v>
      </c>
      <c r="AT1780" s="23" t="str">
        <f>INDEX('Step 2-12'!$AB:$AB,MATCH('Step 2-12'!$AH1780,'Step 2-12'!$R:$R,0))</f>
        <v>Monthly</v>
      </c>
      <c r="AU1780" s="23" t="str">
        <f>INDEX($J$20:$J$1603,MATCH($AH1780,$B$20:$B$1603,0))</f>
        <v/>
      </c>
    </row>
    <row r="1781" spans="33:47" x14ac:dyDescent="0.25">
      <c r="AG1781" t="s">
        <v>3573</v>
      </c>
      <c r="AH1781" t="s">
        <v>1130</v>
      </c>
      <c r="AI1781" t="s">
        <v>1134</v>
      </c>
      <c r="AJ1781">
        <v>45418</v>
      </c>
      <c r="AK1781" t="s">
        <v>50</v>
      </c>
      <c r="AL1781" t="s">
        <v>18</v>
      </c>
      <c r="AM1781">
        <v>135</v>
      </c>
      <c r="AN1781">
        <v>110.7</v>
      </c>
      <c r="AO1781" s="24" t="str">
        <f>INDEX('Step 2-12'!$Z:$Z,MATCH('Step 2-12'!$AH1781,'Step 2-12'!$R:$R,0))</f>
        <v>Paid Search</v>
      </c>
      <c r="AP1781" s="24" t="str">
        <f>INDEX('Step 2-12'!$V:$V,MATCH('Step 2-12'!$AH1781,'Step 2-12'!$R:$R,0))</f>
        <v>North America</v>
      </c>
      <c r="AQ1781" s="24" t="str">
        <f>INDEX('Step 2-12'!$W:$W,MATCH('Step 2-12'!$AH1781,'Step 2-12'!$R:$R,0))</f>
        <v>Healthcare</v>
      </c>
      <c r="AR1781" s="24" t="str">
        <f>INDEX('Step 2-12'!$X:$X,MATCH('Step 2-12'!$AH1781,'Step 2-12'!$R:$R,0))</f>
        <v>SMBs</v>
      </c>
      <c r="AS1781" s="23" t="str">
        <f>INDEX('Step 2-12'!$AA:$AA,MATCH('Step 2-12'!$AH1781,'Step 2-12'!$R:$R,0))</f>
        <v>Pro</v>
      </c>
      <c r="AT1781" s="23" t="str">
        <f>INDEX('Step 2-12'!$AB:$AB,MATCH('Step 2-12'!$AH1781,'Step 2-12'!$R:$R,0))</f>
        <v>Monthly</v>
      </c>
      <c r="AU1781" s="23" t="str">
        <f>INDEX($J$20:$J$1603,MATCH($AH1781,$B$20:$B$1603,0))</f>
        <v/>
      </c>
    </row>
    <row r="1782" spans="33:47" x14ac:dyDescent="0.25">
      <c r="AG1782" t="s">
        <v>3574</v>
      </c>
      <c r="AH1782" t="s">
        <v>1130</v>
      </c>
      <c r="AI1782" t="s">
        <v>1135</v>
      </c>
      <c r="AJ1782">
        <v>45449</v>
      </c>
      <c r="AK1782" t="s">
        <v>50</v>
      </c>
      <c r="AL1782" t="s">
        <v>18</v>
      </c>
      <c r="AM1782">
        <v>135</v>
      </c>
      <c r="AN1782">
        <v>110.7</v>
      </c>
      <c r="AO1782" s="24" t="str">
        <f>INDEX('Step 2-12'!$Z:$Z,MATCH('Step 2-12'!$AH1782,'Step 2-12'!$R:$R,0))</f>
        <v>Paid Search</v>
      </c>
      <c r="AP1782" s="24" t="str">
        <f>INDEX('Step 2-12'!$V:$V,MATCH('Step 2-12'!$AH1782,'Step 2-12'!$R:$R,0))</f>
        <v>North America</v>
      </c>
      <c r="AQ1782" s="24" t="str">
        <f>INDEX('Step 2-12'!$W:$W,MATCH('Step 2-12'!$AH1782,'Step 2-12'!$R:$R,0))</f>
        <v>Healthcare</v>
      </c>
      <c r="AR1782" s="24" t="str">
        <f>INDEX('Step 2-12'!$X:$X,MATCH('Step 2-12'!$AH1782,'Step 2-12'!$R:$R,0))</f>
        <v>SMBs</v>
      </c>
      <c r="AS1782" s="23" t="str">
        <f>INDEX('Step 2-12'!$AA:$AA,MATCH('Step 2-12'!$AH1782,'Step 2-12'!$R:$R,0))</f>
        <v>Pro</v>
      </c>
      <c r="AT1782" s="23" t="str">
        <f>INDEX('Step 2-12'!$AB:$AB,MATCH('Step 2-12'!$AH1782,'Step 2-12'!$R:$R,0))</f>
        <v>Monthly</v>
      </c>
      <c r="AU1782" s="23" t="str">
        <f>INDEX($J$20:$J$1603,MATCH($AH1782,$B$20:$B$1603,0))</f>
        <v/>
      </c>
    </row>
    <row r="1783" spans="33:47" x14ac:dyDescent="0.25">
      <c r="AG1783" t="s">
        <v>3575</v>
      </c>
      <c r="AH1783" t="s">
        <v>1130</v>
      </c>
      <c r="AI1783" t="s">
        <v>1135</v>
      </c>
      <c r="AJ1783">
        <v>45479</v>
      </c>
      <c r="AK1783" t="s">
        <v>50</v>
      </c>
      <c r="AL1783" t="s">
        <v>18</v>
      </c>
      <c r="AM1783">
        <v>135</v>
      </c>
      <c r="AN1783">
        <v>110.7</v>
      </c>
      <c r="AO1783" s="24" t="str">
        <f>INDEX('Step 2-12'!$Z:$Z,MATCH('Step 2-12'!$AH1783,'Step 2-12'!$R:$R,0))</f>
        <v>Paid Search</v>
      </c>
      <c r="AP1783" s="24" t="str">
        <f>INDEX('Step 2-12'!$V:$V,MATCH('Step 2-12'!$AH1783,'Step 2-12'!$R:$R,0))</f>
        <v>North America</v>
      </c>
      <c r="AQ1783" s="24" t="str">
        <f>INDEX('Step 2-12'!$W:$W,MATCH('Step 2-12'!$AH1783,'Step 2-12'!$R:$R,0))</f>
        <v>Healthcare</v>
      </c>
      <c r="AR1783" s="24" t="str">
        <f>INDEX('Step 2-12'!$X:$X,MATCH('Step 2-12'!$AH1783,'Step 2-12'!$R:$R,0))</f>
        <v>SMBs</v>
      </c>
      <c r="AS1783" s="23" t="str">
        <f>INDEX('Step 2-12'!$AA:$AA,MATCH('Step 2-12'!$AH1783,'Step 2-12'!$R:$R,0))</f>
        <v>Pro</v>
      </c>
      <c r="AT1783" s="23" t="str">
        <f>INDEX('Step 2-12'!$AB:$AB,MATCH('Step 2-12'!$AH1783,'Step 2-12'!$R:$R,0))</f>
        <v>Monthly</v>
      </c>
      <c r="AU1783" s="23" t="str">
        <f>INDEX($J$20:$J$1603,MATCH($AH1783,$B$20:$B$1603,0))</f>
        <v/>
      </c>
    </row>
    <row r="1784" spans="33:47" x14ac:dyDescent="0.25">
      <c r="AG1784" t="s">
        <v>3576</v>
      </c>
      <c r="AH1784" t="s">
        <v>1130</v>
      </c>
      <c r="AI1784" t="s">
        <v>1136</v>
      </c>
      <c r="AJ1784">
        <v>45480</v>
      </c>
      <c r="AK1784" t="s">
        <v>50</v>
      </c>
      <c r="AL1784" t="s">
        <v>18</v>
      </c>
      <c r="AM1784">
        <v>135</v>
      </c>
      <c r="AN1784">
        <v>110.7</v>
      </c>
      <c r="AO1784" s="24" t="str">
        <f>INDEX('Step 2-12'!$Z:$Z,MATCH('Step 2-12'!$AH1784,'Step 2-12'!$R:$R,0))</f>
        <v>Paid Search</v>
      </c>
      <c r="AP1784" s="24" t="str">
        <f>INDEX('Step 2-12'!$V:$V,MATCH('Step 2-12'!$AH1784,'Step 2-12'!$R:$R,0))</f>
        <v>North America</v>
      </c>
      <c r="AQ1784" s="24" t="str">
        <f>INDEX('Step 2-12'!$W:$W,MATCH('Step 2-12'!$AH1784,'Step 2-12'!$R:$R,0))</f>
        <v>Healthcare</v>
      </c>
      <c r="AR1784" s="24" t="str">
        <f>INDEX('Step 2-12'!$X:$X,MATCH('Step 2-12'!$AH1784,'Step 2-12'!$R:$R,0))</f>
        <v>SMBs</v>
      </c>
      <c r="AS1784" s="23" t="str">
        <f>INDEX('Step 2-12'!$AA:$AA,MATCH('Step 2-12'!$AH1784,'Step 2-12'!$R:$R,0))</f>
        <v>Pro</v>
      </c>
      <c r="AT1784" s="23" t="str">
        <f>INDEX('Step 2-12'!$AB:$AB,MATCH('Step 2-12'!$AH1784,'Step 2-12'!$R:$R,0))</f>
        <v>Monthly</v>
      </c>
      <c r="AU1784" s="23" t="str">
        <f>INDEX($J$20:$J$1603,MATCH($AH1784,$B$20:$B$1603,0))</f>
        <v/>
      </c>
    </row>
    <row r="1785" spans="33:47" x14ac:dyDescent="0.25">
      <c r="AG1785" t="s">
        <v>3577</v>
      </c>
      <c r="AH1785" t="s">
        <v>1130</v>
      </c>
      <c r="AI1785" t="s">
        <v>1137</v>
      </c>
      <c r="AJ1785">
        <v>45511</v>
      </c>
      <c r="AK1785" t="s">
        <v>50</v>
      </c>
      <c r="AL1785" t="s">
        <v>18</v>
      </c>
      <c r="AM1785">
        <v>135</v>
      </c>
      <c r="AN1785">
        <v>110.7</v>
      </c>
      <c r="AO1785" s="24" t="str">
        <f>INDEX('Step 2-12'!$Z:$Z,MATCH('Step 2-12'!$AH1785,'Step 2-12'!$R:$R,0))</f>
        <v>Paid Search</v>
      </c>
      <c r="AP1785" s="24" t="str">
        <f>INDEX('Step 2-12'!$V:$V,MATCH('Step 2-12'!$AH1785,'Step 2-12'!$R:$R,0))</f>
        <v>North America</v>
      </c>
      <c r="AQ1785" s="24" t="str">
        <f>INDEX('Step 2-12'!$W:$W,MATCH('Step 2-12'!$AH1785,'Step 2-12'!$R:$R,0))</f>
        <v>Healthcare</v>
      </c>
      <c r="AR1785" s="24" t="str">
        <f>INDEX('Step 2-12'!$X:$X,MATCH('Step 2-12'!$AH1785,'Step 2-12'!$R:$R,0))</f>
        <v>SMBs</v>
      </c>
      <c r="AS1785" s="23" t="str">
        <f>INDEX('Step 2-12'!$AA:$AA,MATCH('Step 2-12'!$AH1785,'Step 2-12'!$R:$R,0))</f>
        <v>Pro</v>
      </c>
      <c r="AT1785" s="23" t="str">
        <f>INDEX('Step 2-12'!$AB:$AB,MATCH('Step 2-12'!$AH1785,'Step 2-12'!$R:$R,0))</f>
        <v>Monthly</v>
      </c>
      <c r="AU1785" s="23" t="str">
        <f>INDEX($J$20:$J$1603,MATCH($AH1785,$B$20:$B$1603,0))</f>
        <v/>
      </c>
    </row>
    <row r="1786" spans="33:47" x14ac:dyDescent="0.25">
      <c r="AG1786" t="s">
        <v>3578</v>
      </c>
      <c r="AH1786" t="s">
        <v>1130</v>
      </c>
      <c r="AI1786" t="s">
        <v>1138</v>
      </c>
      <c r="AJ1786">
        <v>45542</v>
      </c>
      <c r="AK1786" t="s">
        <v>50</v>
      </c>
      <c r="AL1786" t="s">
        <v>18</v>
      </c>
      <c r="AM1786">
        <v>135</v>
      </c>
      <c r="AN1786">
        <v>110.7</v>
      </c>
      <c r="AO1786" s="24" t="str">
        <f>INDEX('Step 2-12'!$Z:$Z,MATCH('Step 2-12'!$AH1786,'Step 2-12'!$R:$R,0))</f>
        <v>Paid Search</v>
      </c>
      <c r="AP1786" s="24" t="str">
        <f>INDEX('Step 2-12'!$V:$V,MATCH('Step 2-12'!$AH1786,'Step 2-12'!$R:$R,0))</f>
        <v>North America</v>
      </c>
      <c r="AQ1786" s="24" t="str">
        <f>INDEX('Step 2-12'!$W:$W,MATCH('Step 2-12'!$AH1786,'Step 2-12'!$R:$R,0))</f>
        <v>Healthcare</v>
      </c>
      <c r="AR1786" s="24" t="str">
        <f>INDEX('Step 2-12'!$X:$X,MATCH('Step 2-12'!$AH1786,'Step 2-12'!$R:$R,0))</f>
        <v>SMBs</v>
      </c>
      <c r="AS1786" s="23" t="str">
        <f>INDEX('Step 2-12'!$AA:$AA,MATCH('Step 2-12'!$AH1786,'Step 2-12'!$R:$R,0))</f>
        <v>Pro</v>
      </c>
      <c r="AT1786" s="23" t="str">
        <f>INDEX('Step 2-12'!$AB:$AB,MATCH('Step 2-12'!$AH1786,'Step 2-12'!$R:$R,0))</f>
        <v>Monthly</v>
      </c>
      <c r="AU1786" s="23" t="str">
        <f>INDEX($J$20:$J$1603,MATCH($AH1786,$B$20:$B$1603,0))</f>
        <v/>
      </c>
    </row>
    <row r="1787" spans="33:47" x14ac:dyDescent="0.25">
      <c r="AG1787" t="s">
        <v>3579</v>
      </c>
      <c r="AH1787" t="s">
        <v>1130</v>
      </c>
      <c r="AI1787" t="s">
        <v>1138</v>
      </c>
      <c r="AJ1787">
        <v>45572</v>
      </c>
      <c r="AK1787" t="s">
        <v>50</v>
      </c>
      <c r="AL1787" t="s">
        <v>18</v>
      </c>
      <c r="AM1787">
        <v>135</v>
      </c>
      <c r="AN1787">
        <v>110.7</v>
      </c>
      <c r="AO1787" s="24" t="str">
        <f>INDEX('Step 2-12'!$Z:$Z,MATCH('Step 2-12'!$AH1787,'Step 2-12'!$R:$R,0))</f>
        <v>Paid Search</v>
      </c>
      <c r="AP1787" s="24" t="str">
        <f>INDEX('Step 2-12'!$V:$V,MATCH('Step 2-12'!$AH1787,'Step 2-12'!$R:$R,0))</f>
        <v>North America</v>
      </c>
      <c r="AQ1787" s="24" t="str">
        <f>INDEX('Step 2-12'!$W:$W,MATCH('Step 2-12'!$AH1787,'Step 2-12'!$R:$R,0))</f>
        <v>Healthcare</v>
      </c>
      <c r="AR1787" s="24" t="str">
        <f>INDEX('Step 2-12'!$X:$X,MATCH('Step 2-12'!$AH1787,'Step 2-12'!$R:$R,0))</f>
        <v>SMBs</v>
      </c>
      <c r="AS1787" s="23" t="str">
        <f>INDEX('Step 2-12'!$AA:$AA,MATCH('Step 2-12'!$AH1787,'Step 2-12'!$R:$R,0))</f>
        <v>Pro</v>
      </c>
      <c r="AT1787" s="23" t="str">
        <f>INDEX('Step 2-12'!$AB:$AB,MATCH('Step 2-12'!$AH1787,'Step 2-12'!$R:$R,0))</f>
        <v>Monthly</v>
      </c>
      <c r="AU1787" s="23" t="str">
        <f>INDEX($J$20:$J$1603,MATCH($AH1787,$B$20:$B$1603,0))</f>
        <v/>
      </c>
    </row>
    <row r="1788" spans="33:47" x14ac:dyDescent="0.25">
      <c r="AG1788" t="s">
        <v>3580</v>
      </c>
      <c r="AH1788" t="s">
        <v>1130</v>
      </c>
      <c r="AI1788" t="s">
        <v>1139</v>
      </c>
      <c r="AJ1788">
        <v>45573</v>
      </c>
      <c r="AK1788" t="s">
        <v>50</v>
      </c>
      <c r="AL1788" t="s">
        <v>18</v>
      </c>
      <c r="AM1788">
        <v>135</v>
      </c>
      <c r="AN1788">
        <v>110.7</v>
      </c>
      <c r="AO1788" s="24" t="str">
        <f>INDEX('Step 2-12'!$Z:$Z,MATCH('Step 2-12'!$AH1788,'Step 2-12'!$R:$R,0))</f>
        <v>Paid Search</v>
      </c>
      <c r="AP1788" s="24" t="str">
        <f>INDEX('Step 2-12'!$V:$V,MATCH('Step 2-12'!$AH1788,'Step 2-12'!$R:$R,0))</f>
        <v>North America</v>
      </c>
      <c r="AQ1788" s="24" t="str">
        <f>INDEX('Step 2-12'!$W:$W,MATCH('Step 2-12'!$AH1788,'Step 2-12'!$R:$R,0))</f>
        <v>Healthcare</v>
      </c>
      <c r="AR1788" s="24" t="str">
        <f>INDEX('Step 2-12'!$X:$X,MATCH('Step 2-12'!$AH1788,'Step 2-12'!$R:$R,0))</f>
        <v>SMBs</v>
      </c>
      <c r="AS1788" s="23" t="str">
        <f>INDEX('Step 2-12'!$AA:$AA,MATCH('Step 2-12'!$AH1788,'Step 2-12'!$R:$R,0))</f>
        <v>Pro</v>
      </c>
      <c r="AT1788" s="23" t="str">
        <f>INDEX('Step 2-12'!$AB:$AB,MATCH('Step 2-12'!$AH1788,'Step 2-12'!$R:$R,0))</f>
        <v>Monthly</v>
      </c>
      <c r="AU1788" s="23" t="str">
        <f>INDEX($J$20:$J$1603,MATCH($AH1788,$B$20:$B$1603,0))</f>
        <v/>
      </c>
    </row>
    <row r="1789" spans="33:47" x14ac:dyDescent="0.25">
      <c r="AG1789" t="s">
        <v>3581</v>
      </c>
      <c r="AH1789" t="s">
        <v>1130</v>
      </c>
      <c r="AI1789" t="s">
        <v>1140</v>
      </c>
      <c r="AJ1789">
        <v>45604</v>
      </c>
      <c r="AK1789" t="s">
        <v>50</v>
      </c>
      <c r="AL1789" t="s">
        <v>18</v>
      </c>
      <c r="AM1789">
        <v>135</v>
      </c>
      <c r="AN1789">
        <v>110.7</v>
      </c>
      <c r="AO1789" s="24" t="str">
        <f>INDEX('Step 2-12'!$Z:$Z,MATCH('Step 2-12'!$AH1789,'Step 2-12'!$R:$R,0))</f>
        <v>Paid Search</v>
      </c>
      <c r="AP1789" s="24" t="str">
        <f>INDEX('Step 2-12'!$V:$V,MATCH('Step 2-12'!$AH1789,'Step 2-12'!$R:$R,0))</f>
        <v>North America</v>
      </c>
      <c r="AQ1789" s="24" t="str">
        <f>INDEX('Step 2-12'!$W:$W,MATCH('Step 2-12'!$AH1789,'Step 2-12'!$R:$R,0))</f>
        <v>Healthcare</v>
      </c>
      <c r="AR1789" s="24" t="str">
        <f>INDEX('Step 2-12'!$X:$X,MATCH('Step 2-12'!$AH1789,'Step 2-12'!$R:$R,0))</f>
        <v>SMBs</v>
      </c>
      <c r="AS1789" s="23" t="str">
        <f>INDEX('Step 2-12'!$AA:$AA,MATCH('Step 2-12'!$AH1789,'Step 2-12'!$R:$R,0))</f>
        <v>Pro</v>
      </c>
      <c r="AT1789" s="23" t="str">
        <f>INDEX('Step 2-12'!$AB:$AB,MATCH('Step 2-12'!$AH1789,'Step 2-12'!$R:$R,0))</f>
        <v>Monthly</v>
      </c>
      <c r="AU1789" s="23" t="str">
        <f>INDEX($J$20:$J$1603,MATCH($AH1789,$B$20:$B$1603,0))</f>
        <v/>
      </c>
    </row>
    <row r="1790" spans="33:47" x14ac:dyDescent="0.25">
      <c r="AG1790" t="s">
        <v>3582</v>
      </c>
      <c r="AH1790" t="s">
        <v>1130</v>
      </c>
      <c r="AI1790" t="s">
        <v>1140</v>
      </c>
      <c r="AJ1790">
        <v>45634</v>
      </c>
      <c r="AK1790" t="s">
        <v>50</v>
      </c>
      <c r="AL1790" t="s">
        <v>18</v>
      </c>
      <c r="AM1790">
        <v>135</v>
      </c>
      <c r="AN1790">
        <v>110.7</v>
      </c>
      <c r="AO1790" s="24" t="str">
        <f>INDEX('Step 2-12'!$Z:$Z,MATCH('Step 2-12'!$AH1790,'Step 2-12'!$R:$R,0))</f>
        <v>Paid Search</v>
      </c>
      <c r="AP1790" s="24" t="str">
        <f>INDEX('Step 2-12'!$V:$V,MATCH('Step 2-12'!$AH1790,'Step 2-12'!$R:$R,0))</f>
        <v>North America</v>
      </c>
      <c r="AQ1790" s="24" t="str">
        <f>INDEX('Step 2-12'!$W:$W,MATCH('Step 2-12'!$AH1790,'Step 2-12'!$R:$R,0))</f>
        <v>Healthcare</v>
      </c>
      <c r="AR1790" s="24" t="str">
        <f>INDEX('Step 2-12'!$X:$X,MATCH('Step 2-12'!$AH1790,'Step 2-12'!$R:$R,0))</f>
        <v>SMBs</v>
      </c>
      <c r="AS1790" s="23" t="str">
        <f>INDEX('Step 2-12'!$AA:$AA,MATCH('Step 2-12'!$AH1790,'Step 2-12'!$R:$R,0))</f>
        <v>Pro</v>
      </c>
      <c r="AT1790" s="23" t="str">
        <f>INDEX('Step 2-12'!$AB:$AB,MATCH('Step 2-12'!$AH1790,'Step 2-12'!$R:$R,0))</f>
        <v>Monthly</v>
      </c>
      <c r="AU1790" s="23" t="str">
        <f>INDEX($J$20:$J$1603,MATCH($AH1790,$B$20:$B$1603,0))</f>
        <v/>
      </c>
    </row>
    <row r="1791" spans="33:47" x14ac:dyDescent="0.25">
      <c r="AG1791" t="s">
        <v>3583</v>
      </c>
      <c r="AH1791" t="s">
        <v>1130</v>
      </c>
      <c r="AI1791" t="s">
        <v>1141</v>
      </c>
      <c r="AJ1791">
        <v>45635</v>
      </c>
      <c r="AK1791" t="s">
        <v>50</v>
      </c>
      <c r="AL1791" t="s">
        <v>18</v>
      </c>
      <c r="AM1791">
        <v>135</v>
      </c>
      <c r="AN1791">
        <v>110.7</v>
      </c>
      <c r="AO1791" s="24" t="str">
        <f>INDEX('Step 2-12'!$Z:$Z,MATCH('Step 2-12'!$AH1791,'Step 2-12'!$R:$R,0))</f>
        <v>Paid Search</v>
      </c>
      <c r="AP1791" s="24" t="str">
        <f>INDEX('Step 2-12'!$V:$V,MATCH('Step 2-12'!$AH1791,'Step 2-12'!$R:$R,0))</f>
        <v>North America</v>
      </c>
      <c r="AQ1791" s="24" t="str">
        <f>INDEX('Step 2-12'!$W:$W,MATCH('Step 2-12'!$AH1791,'Step 2-12'!$R:$R,0))</f>
        <v>Healthcare</v>
      </c>
      <c r="AR1791" s="24" t="str">
        <f>INDEX('Step 2-12'!$X:$X,MATCH('Step 2-12'!$AH1791,'Step 2-12'!$R:$R,0))</f>
        <v>SMBs</v>
      </c>
      <c r="AS1791" s="23" t="str">
        <f>INDEX('Step 2-12'!$AA:$AA,MATCH('Step 2-12'!$AH1791,'Step 2-12'!$R:$R,0))</f>
        <v>Pro</v>
      </c>
      <c r="AT1791" s="23" t="str">
        <f>INDEX('Step 2-12'!$AB:$AB,MATCH('Step 2-12'!$AH1791,'Step 2-12'!$R:$R,0))</f>
        <v>Monthly</v>
      </c>
      <c r="AU1791" s="23" t="str">
        <f>INDEX($J$20:$J$1603,MATCH($AH1791,$B$20:$B$1603,0))</f>
        <v/>
      </c>
    </row>
    <row r="1792" spans="33:47" x14ac:dyDescent="0.25">
      <c r="AG1792" t="s">
        <v>3584</v>
      </c>
      <c r="AH1792" t="s">
        <v>1064</v>
      </c>
      <c r="AI1792" t="s">
        <v>1063</v>
      </c>
      <c r="AJ1792">
        <v>45146</v>
      </c>
      <c r="AK1792" t="s">
        <v>17</v>
      </c>
      <c r="AL1792" t="s">
        <v>18</v>
      </c>
      <c r="AM1792">
        <v>75</v>
      </c>
      <c r="AN1792">
        <v>60</v>
      </c>
      <c r="AO1792" s="24" t="str">
        <f>INDEX('Step 2-12'!$Z:$Z,MATCH('Step 2-12'!$AH1792,'Step 2-12'!$R:$R,0))</f>
        <v>Email</v>
      </c>
      <c r="AP1792" s="24" t="str">
        <f>INDEX('Step 2-12'!$V:$V,MATCH('Step 2-12'!$AH1792,'Step 2-12'!$R:$R,0))</f>
        <v>North America</v>
      </c>
      <c r="AQ1792" s="24" t="str">
        <f>INDEX('Step 2-12'!$W:$W,MATCH('Step 2-12'!$AH1792,'Step 2-12'!$R:$R,0))</f>
        <v>Other</v>
      </c>
      <c r="AR1792" s="24" t="str">
        <f>INDEX('Step 2-12'!$X:$X,MATCH('Step 2-12'!$AH1792,'Step 2-12'!$R:$R,0))</f>
        <v>SMBs</v>
      </c>
      <c r="AS1792" s="23" t="str">
        <f>INDEX('Step 2-12'!$AA:$AA,MATCH('Step 2-12'!$AH1792,'Step 2-12'!$R:$R,0))</f>
        <v>Basic</v>
      </c>
      <c r="AT1792" s="23" t="str">
        <f>INDEX('Step 2-12'!$AB:$AB,MATCH('Step 2-12'!$AH1792,'Step 2-12'!$R:$R,0))</f>
        <v>Monthly</v>
      </c>
      <c r="AU1792" s="23" t="str">
        <f>INDEX($J$20:$J$1603,MATCH($AH1792,$B$20:$B$1603,0))</f>
        <v/>
      </c>
    </row>
    <row r="1793" spans="33:47" x14ac:dyDescent="0.25">
      <c r="AG1793" t="s">
        <v>3585</v>
      </c>
      <c r="AH1793" t="s">
        <v>1064</v>
      </c>
      <c r="AI1793" t="s">
        <v>1065</v>
      </c>
      <c r="AJ1793">
        <v>45177</v>
      </c>
      <c r="AK1793" t="s">
        <v>17</v>
      </c>
      <c r="AL1793" t="s">
        <v>18</v>
      </c>
      <c r="AM1793">
        <v>75</v>
      </c>
      <c r="AN1793">
        <v>60</v>
      </c>
      <c r="AO1793" s="24" t="str">
        <f>INDEX('Step 2-12'!$Z:$Z,MATCH('Step 2-12'!$AH1793,'Step 2-12'!$R:$R,0))</f>
        <v>Email</v>
      </c>
      <c r="AP1793" s="24" t="str">
        <f>INDEX('Step 2-12'!$V:$V,MATCH('Step 2-12'!$AH1793,'Step 2-12'!$R:$R,0))</f>
        <v>North America</v>
      </c>
      <c r="AQ1793" s="24" t="str">
        <f>INDEX('Step 2-12'!$W:$W,MATCH('Step 2-12'!$AH1793,'Step 2-12'!$R:$R,0))</f>
        <v>Other</v>
      </c>
      <c r="AR1793" s="24" t="str">
        <f>INDEX('Step 2-12'!$X:$X,MATCH('Step 2-12'!$AH1793,'Step 2-12'!$R:$R,0))</f>
        <v>SMBs</v>
      </c>
      <c r="AS1793" s="23" t="str">
        <f>INDEX('Step 2-12'!$AA:$AA,MATCH('Step 2-12'!$AH1793,'Step 2-12'!$R:$R,0))</f>
        <v>Basic</v>
      </c>
      <c r="AT1793" s="23" t="str">
        <f>INDEX('Step 2-12'!$AB:$AB,MATCH('Step 2-12'!$AH1793,'Step 2-12'!$R:$R,0))</f>
        <v>Monthly</v>
      </c>
      <c r="AU1793" s="23" t="str">
        <f>INDEX($J$20:$J$1603,MATCH($AH1793,$B$20:$B$1603,0))</f>
        <v/>
      </c>
    </row>
    <row r="1794" spans="33:47" x14ac:dyDescent="0.25">
      <c r="AG1794" t="s">
        <v>3586</v>
      </c>
      <c r="AH1794" t="s">
        <v>1064</v>
      </c>
      <c r="AI1794" t="s">
        <v>1065</v>
      </c>
      <c r="AJ1794">
        <v>45207</v>
      </c>
      <c r="AK1794" t="s">
        <v>17</v>
      </c>
      <c r="AL1794" t="s">
        <v>18</v>
      </c>
      <c r="AM1794">
        <v>75</v>
      </c>
      <c r="AN1794">
        <v>60</v>
      </c>
      <c r="AO1794" s="24" t="str">
        <f>INDEX('Step 2-12'!$Z:$Z,MATCH('Step 2-12'!$AH1794,'Step 2-12'!$R:$R,0))</f>
        <v>Email</v>
      </c>
      <c r="AP1794" s="24" t="str">
        <f>INDEX('Step 2-12'!$V:$V,MATCH('Step 2-12'!$AH1794,'Step 2-12'!$R:$R,0))</f>
        <v>North America</v>
      </c>
      <c r="AQ1794" s="24" t="str">
        <f>INDEX('Step 2-12'!$W:$W,MATCH('Step 2-12'!$AH1794,'Step 2-12'!$R:$R,0))</f>
        <v>Other</v>
      </c>
      <c r="AR1794" s="24" t="str">
        <f>INDEX('Step 2-12'!$X:$X,MATCH('Step 2-12'!$AH1794,'Step 2-12'!$R:$R,0))</f>
        <v>SMBs</v>
      </c>
      <c r="AS1794" s="23" t="str">
        <f>INDEX('Step 2-12'!$AA:$AA,MATCH('Step 2-12'!$AH1794,'Step 2-12'!$R:$R,0))</f>
        <v>Basic</v>
      </c>
      <c r="AT1794" s="23" t="str">
        <f>INDEX('Step 2-12'!$AB:$AB,MATCH('Step 2-12'!$AH1794,'Step 2-12'!$R:$R,0))</f>
        <v>Monthly</v>
      </c>
      <c r="AU1794" s="23" t="str">
        <f>INDEX($J$20:$J$1603,MATCH($AH1794,$B$20:$B$1603,0))</f>
        <v/>
      </c>
    </row>
    <row r="1795" spans="33:47" x14ac:dyDescent="0.25">
      <c r="AG1795" t="s">
        <v>3587</v>
      </c>
      <c r="AH1795" t="s">
        <v>1064</v>
      </c>
      <c r="AI1795" t="s">
        <v>1066</v>
      </c>
      <c r="AJ1795">
        <v>45208</v>
      </c>
      <c r="AK1795" t="s">
        <v>17</v>
      </c>
      <c r="AL1795" t="s">
        <v>18</v>
      </c>
      <c r="AM1795">
        <v>75</v>
      </c>
      <c r="AN1795">
        <v>60</v>
      </c>
      <c r="AO1795" s="24" t="str">
        <f>INDEX('Step 2-12'!$Z:$Z,MATCH('Step 2-12'!$AH1795,'Step 2-12'!$R:$R,0))</f>
        <v>Email</v>
      </c>
      <c r="AP1795" s="24" t="str">
        <f>INDEX('Step 2-12'!$V:$V,MATCH('Step 2-12'!$AH1795,'Step 2-12'!$R:$R,0))</f>
        <v>North America</v>
      </c>
      <c r="AQ1795" s="24" t="str">
        <f>INDEX('Step 2-12'!$W:$W,MATCH('Step 2-12'!$AH1795,'Step 2-12'!$R:$R,0))</f>
        <v>Other</v>
      </c>
      <c r="AR1795" s="24" t="str">
        <f>INDEX('Step 2-12'!$X:$X,MATCH('Step 2-12'!$AH1795,'Step 2-12'!$R:$R,0))</f>
        <v>SMBs</v>
      </c>
      <c r="AS1795" s="23" t="str">
        <f>INDEX('Step 2-12'!$AA:$AA,MATCH('Step 2-12'!$AH1795,'Step 2-12'!$R:$R,0))</f>
        <v>Basic</v>
      </c>
      <c r="AT1795" s="23" t="str">
        <f>INDEX('Step 2-12'!$AB:$AB,MATCH('Step 2-12'!$AH1795,'Step 2-12'!$R:$R,0))</f>
        <v>Monthly</v>
      </c>
      <c r="AU1795" s="23" t="str">
        <f>INDEX($J$20:$J$1603,MATCH($AH1795,$B$20:$B$1603,0))</f>
        <v/>
      </c>
    </row>
    <row r="1796" spans="33:47" x14ac:dyDescent="0.25">
      <c r="AG1796" t="s">
        <v>3588</v>
      </c>
      <c r="AH1796" t="s">
        <v>1064</v>
      </c>
      <c r="AI1796" t="s">
        <v>1067</v>
      </c>
      <c r="AJ1796">
        <v>45239</v>
      </c>
      <c r="AK1796" t="s">
        <v>17</v>
      </c>
      <c r="AL1796" t="s">
        <v>18</v>
      </c>
      <c r="AM1796">
        <v>75</v>
      </c>
      <c r="AN1796">
        <v>60</v>
      </c>
      <c r="AO1796" s="24" t="str">
        <f>INDEX('Step 2-12'!$Z:$Z,MATCH('Step 2-12'!$AH1796,'Step 2-12'!$R:$R,0))</f>
        <v>Email</v>
      </c>
      <c r="AP1796" s="24" t="str">
        <f>INDEX('Step 2-12'!$V:$V,MATCH('Step 2-12'!$AH1796,'Step 2-12'!$R:$R,0))</f>
        <v>North America</v>
      </c>
      <c r="AQ1796" s="24" t="str">
        <f>INDEX('Step 2-12'!$W:$W,MATCH('Step 2-12'!$AH1796,'Step 2-12'!$R:$R,0))</f>
        <v>Other</v>
      </c>
      <c r="AR1796" s="24" t="str">
        <f>INDEX('Step 2-12'!$X:$X,MATCH('Step 2-12'!$AH1796,'Step 2-12'!$R:$R,0))</f>
        <v>SMBs</v>
      </c>
      <c r="AS1796" s="23" t="str">
        <f>INDEX('Step 2-12'!$AA:$AA,MATCH('Step 2-12'!$AH1796,'Step 2-12'!$R:$R,0))</f>
        <v>Basic</v>
      </c>
      <c r="AT1796" s="23" t="str">
        <f>INDEX('Step 2-12'!$AB:$AB,MATCH('Step 2-12'!$AH1796,'Step 2-12'!$R:$R,0))</f>
        <v>Monthly</v>
      </c>
      <c r="AU1796" s="23" t="str">
        <f>INDEX($J$20:$J$1603,MATCH($AH1796,$B$20:$B$1603,0))</f>
        <v/>
      </c>
    </row>
    <row r="1797" spans="33:47" x14ac:dyDescent="0.25">
      <c r="AG1797" t="s">
        <v>3589</v>
      </c>
      <c r="AH1797" t="s">
        <v>1064</v>
      </c>
      <c r="AI1797" t="s">
        <v>1067</v>
      </c>
      <c r="AJ1797">
        <v>45269</v>
      </c>
      <c r="AK1797" t="s">
        <v>17</v>
      </c>
      <c r="AL1797" t="s">
        <v>18</v>
      </c>
      <c r="AM1797">
        <v>75</v>
      </c>
      <c r="AN1797">
        <v>60</v>
      </c>
      <c r="AO1797" s="24" t="str">
        <f>INDEX('Step 2-12'!$Z:$Z,MATCH('Step 2-12'!$AH1797,'Step 2-12'!$R:$R,0))</f>
        <v>Email</v>
      </c>
      <c r="AP1797" s="24" t="str">
        <f>INDEX('Step 2-12'!$V:$V,MATCH('Step 2-12'!$AH1797,'Step 2-12'!$R:$R,0))</f>
        <v>North America</v>
      </c>
      <c r="AQ1797" s="24" t="str">
        <f>INDEX('Step 2-12'!$W:$W,MATCH('Step 2-12'!$AH1797,'Step 2-12'!$R:$R,0))</f>
        <v>Other</v>
      </c>
      <c r="AR1797" s="24" t="str">
        <f>INDEX('Step 2-12'!$X:$X,MATCH('Step 2-12'!$AH1797,'Step 2-12'!$R:$R,0))</f>
        <v>SMBs</v>
      </c>
      <c r="AS1797" s="23" t="str">
        <f>INDEX('Step 2-12'!$AA:$AA,MATCH('Step 2-12'!$AH1797,'Step 2-12'!$R:$R,0))</f>
        <v>Basic</v>
      </c>
      <c r="AT1797" s="23" t="str">
        <f>INDEX('Step 2-12'!$AB:$AB,MATCH('Step 2-12'!$AH1797,'Step 2-12'!$R:$R,0))</f>
        <v>Monthly</v>
      </c>
      <c r="AU1797" s="23" t="str">
        <f>INDEX($J$20:$J$1603,MATCH($AH1797,$B$20:$B$1603,0))</f>
        <v/>
      </c>
    </row>
    <row r="1798" spans="33:47" x14ac:dyDescent="0.25">
      <c r="AG1798" t="s">
        <v>3590</v>
      </c>
      <c r="AH1798" t="s">
        <v>1064</v>
      </c>
      <c r="AI1798" t="s">
        <v>1068</v>
      </c>
      <c r="AJ1798">
        <v>45270</v>
      </c>
      <c r="AK1798" t="s">
        <v>17</v>
      </c>
      <c r="AL1798" t="s">
        <v>18</v>
      </c>
      <c r="AM1798">
        <v>75</v>
      </c>
      <c r="AN1798">
        <v>60</v>
      </c>
      <c r="AO1798" s="24" t="str">
        <f>INDEX('Step 2-12'!$Z:$Z,MATCH('Step 2-12'!$AH1798,'Step 2-12'!$R:$R,0))</f>
        <v>Email</v>
      </c>
      <c r="AP1798" s="24" t="str">
        <f>INDEX('Step 2-12'!$V:$V,MATCH('Step 2-12'!$AH1798,'Step 2-12'!$R:$R,0))</f>
        <v>North America</v>
      </c>
      <c r="AQ1798" s="24" t="str">
        <f>INDEX('Step 2-12'!$W:$W,MATCH('Step 2-12'!$AH1798,'Step 2-12'!$R:$R,0))</f>
        <v>Other</v>
      </c>
      <c r="AR1798" s="24" t="str">
        <f>INDEX('Step 2-12'!$X:$X,MATCH('Step 2-12'!$AH1798,'Step 2-12'!$R:$R,0))</f>
        <v>SMBs</v>
      </c>
      <c r="AS1798" s="23" t="str">
        <f>INDEX('Step 2-12'!$AA:$AA,MATCH('Step 2-12'!$AH1798,'Step 2-12'!$R:$R,0))</f>
        <v>Basic</v>
      </c>
      <c r="AT1798" s="23" t="str">
        <f>INDEX('Step 2-12'!$AB:$AB,MATCH('Step 2-12'!$AH1798,'Step 2-12'!$R:$R,0))</f>
        <v>Monthly</v>
      </c>
      <c r="AU1798" s="23" t="str">
        <f>INDEX($J$20:$J$1603,MATCH($AH1798,$B$20:$B$1603,0))</f>
        <v/>
      </c>
    </row>
    <row r="1799" spans="33:47" x14ac:dyDescent="0.25">
      <c r="AG1799" t="s">
        <v>3591</v>
      </c>
      <c r="AH1799" t="s">
        <v>1064</v>
      </c>
      <c r="AI1799" t="s">
        <v>1069</v>
      </c>
      <c r="AJ1799">
        <v>45301</v>
      </c>
      <c r="AK1799" t="s">
        <v>17</v>
      </c>
      <c r="AL1799" t="s">
        <v>18</v>
      </c>
      <c r="AM1799">
        <v>75</v>
      </c>
      <c r="AN1799">
        <v>60</v>
      </c>
      <c r="AO1799" s="24" t="str">
        <f>INDEX('Step 2-12'!$Z:$Z,MATCH('Step 2-12'!$AH1799,'Step 2-12'!$R:$R,0))</f>
        <v>Email</v>
      </c>
      <c r="AP1799" s="24" t="str">
        <f>INDEX('Step 2-12'!$V:$V,MATCH('Step 2-12'!$AH1799,'Step 2-12'!$R:$R,0))</f>
        <v>North America</v>
      </c>
      <c r="AQ1799" s="24" t="str">
        <f>INDEX('Step 2-12'!$W:$W,MATCH('Step 2-12'!$AH1799,'Step 2-12'!$R:$R,0))</f>
        <v>Other</v>
      </c>
      <c r="AR1799" s="24" t="str">
        <f>INDEX('Step 2-12'!$X:$X,MATCH('Step 2-12'!$AH1799,'Step 2-12'!$R:$R,0))</f>
        <v>SMBs</v>
      </c>
      <c r="AS1799" s="23" t="str">
        <f>INDEX('Step 2-12'!$AA:$AA,MATCH('Step 2-12'!$AH1799,'Step 2-12'!$R:$R,0))</f>
        <v>Basic</v>
      </c>
      <c r="AT1799" s="23" t="str">
        <f>INDEX('Step 2-12'!$AB:$AB,MATCH('Step 2-12'!$AH1799,'Step 2-12'!$R:$R,0))</f>
        <v>Monthly</v>
      </c>
      <c r="AU1799" s="23" t="str">
        <f>INDEX($J$20:$J$1603,MATCH($AH1799,$B$20:$B$1603,0))</f>
        <v/>
      </c>
    </row>
    <row r="1800" spans="33:47" x14ac:dyDescent="0.25">
      <c r="AG1800" t="s">
        <v>3592</v>
      </c>
      <c r="AH1800" t="s">
        <v>1064</v>
      </c>
      <c r="AI1800" t="s">
        <v>1070</v>
      </c>
      <c r="AJ1800">
        <v>45332</v>
      </c>
      <c r="AK1800" t="s">
        <v>17</v>
      </c>
      <c r="AL1800" t="s">
        <v>18</v>
      </c>
      <c r="AM1800">
        <v>75</v>
      </c>
      <c r="AN1800">
        <v>60</v>
      </c>
      <c r="AO1800" s="24" t="str">
        <f>INDEX('Step 2-12'!$Z:$Z,MATCH('Step 2-12'!$AH1800,'Step 2-12'!$R:$R,0))</f>
        <v>Email</v>
      </c>
      <c r="AP1800" s="24" t="str">
        <f>INDEX('Step 2-12'!$V:$V,MATCH('Step 2-12'!$AH1800,'Step 2-12'!$R:$R,0))</f>
        <v>North America</v>
      </c>
      <c r="AQ1800" s="24" t="str">
        <f>INDEX('Step 2-12'!$W:$W,MATCH('Step 2-12'!$AH1800,'Step 2-12'!$R:$R,0))</f>
        <v>Other</v>
      </c>
      <c r="AR1800" s="24" t="str">
        <f>INDEX('Step 2-12'!$X:$X,MATCH('Step 2-12'!$AH1800,'Step 2-12'!$R:$R,0))</f>
        <v>SMBs</v>
      </c>
      <c r="AS1800" s="23" t="str">
        <f>INDEX('Step 2-12'!$AA:$AA,MATCH('Step 2-12'!$AH1800,'Step 2-12'!$R:$R,0))</f>
        <v>Basic</v>
      </c>
      <c r="AT1800" s="23" t="str">
        <f>INDEX('Step 2-12'!$AB:$AB,MATCH('Step 2-12'!$AH1800,'Step 2-12'!$R:$R,0))</f>
        <v>Monthly</v>
      </c>
      <c r="AU1800" s="23" t="str">
        <f>INDEX($J$20:$J$1603,MATCH($AH1800,$B$20:$B$1603,0))</f>
        <v/>
      </c>
    </row>
    <row r="1801" spans="33:47" x14ac:dyDescent="0.25">
      <c r="AG1801" t="s">
        <v>3593</v>
      </c>
      <c r="AH1801" t="s">
        <v>1064</v>
      </c>
      <c r="AI1801" t="s">
        <v>1070</v>
      </c>
      <c r="AJ1801">
        <v>45361</v>
      </c>
      <c r="AK1801" t="s">
        <v>17</v>
      </c>
      <c r="AL1801" t="s">
        <v>18</v>
      </c>
      <c r="AM1801">
        <v>75</v>
      </c>
      <c r="AN1801">
        <v>60</v>
      </c>
      <c r="AO1801" s="24" t="str">
        <f>INDEX('Step 2-12'!$Z:$Z,MATCH('Step 2-12'!$AH1801,'Step 2-12'!$R:$R,0))</f>
        <v>Email</v>
      </c>
      <c r="AP1801" s="24" t="str">
        <f>INDEX('Step 2-12'!$V:$V,MATCH('Step 2-12'!$AH1801,'Step 2-12'!$R:$R,0))</f>
        <v>North America</v>
      </c>
      <c r="AQ1801" s="24" t="str">
        <f>INDEX('Step 2-12'!$W:$W,MATCH('Step 2-12'!$AH1801,'Step 2-12'!$R:$R,0))</f>
        <v>Other</v>
      </c>
      <c r="AR1801" s="24" t="str">
        <f>INDEX('Step 2-12'!$X:$X,MATCH('Step 2-12'!$AH1801,'Step 2-12'!$R:$R,0))</f>
        <v>SMBs</v>
      </c>
      <c r="AS1801" s="23" t="str">
        <f>INDEX('Step 2-12'!$AA:$AA,MATCH('Step 2-12'!$AH1801,'Step 2-12'!$R:$R,0))</f>
        <v>Basic</v>
      </c>
      <c r="AT1801" s="23" t="str">
        <f>INDEX('Step 2-12'!$AB:$AB,MATCH('Step 2-12'!$AH1801,'Step 2-12'!$R:$R,0))</f>
        <v>Monthly</v>
      </c>
      <c r="AU1801" s="23" t="str">
        <f>INDEX($J$20:$J$1603,MATCH($AH1801,$B$20:$B$1603,0))</f>
        <v/>
      </c>
    </row>
    <row r="1802" spans="33:47" x14ac:dyDescent="0.25">
      <c r="AG1802" t="s">
        <v>3594</v>
      </c>
      <c r="AH1802" t="s">
        <v>1064</v>
      </c>
      <c r="AI1802" t="s">
        <v>1071</v>
      </c>
      <c r="AJ1802">
        <v>45363</v>
      </c>
      <c r="AK1802" t="s">
        <v>17</v>
      </c>
      <c r="AL1802" t="s">
        <v>18</v>
      </c>
      <c r="AM1802">
        <v>75</v>
      </c>
      <c r="AN1802">
        <v>60</v>
      </c>
      <c r="AO1802" s="24" t="str">
        <f>INDEX('Step 2-12'!$Z:$Z,MATCH('Step 2-12'!$AH1802,'Step 2-12'!$R:$R,0))</f>
        <v>Email</v>
      </c>
      <c r="AP1802" s="24" t="str">
        <f>INDEX('Step 2-12'!$V:$V,MATCH('Step 2-12'!$AH1802,'Step 2-12'!$R:$R,0))</f>
        <v>North America</v>
      </c>
      <c r="AQ1802" s="24" t="str">
        <f>INDEX('Step 2-12'!$W:$W,MATCH('Step 2-12'!$AH1802,'Step 2-12'!$R:$R,0))</f>
        <v>Other</v>
      </c>
      <c r="AR1802" s="24" t="str">
        <f>INDEX('Step 2-12'!$X:$X,MATCH('Step 2-12'!$AH1802,'Step 2-12'!$R:$R,0))</f>
        <v>SMBs</v>
      </c>
      <c r="AS1802" s="23" t="str">
        <f>INDEX('Step 2-12'!$AA:$AA,MATCH('Step 2-12'!$AH1802,'Step 2-12'!$R:$R,0))</f>
        <v>Basic</v>
      </c>
      <c r="AT1802" s="23" t="str">
        <f>INDEX('Step 2-12'!$AB:$AB,MATCH('Step 2-12'!$AH1802,'Step 2-12'!$R:$R,0))</f>
        <v>Monthly</v>
      </c>
      <c r="AU1802" s="23" t="str">
        <f>INDEX($J$20:$J$1603,MATCH($AH1802,$B$20:$B$1603,0))</f>
        <v/>
      </c>
    </row>
    <row r="1803" spans="33:47" x14ac:dyDescent="0.25">
      <c r="AG1803" t="s">
        <v>3595</v>
      </c>
      <c r="AH1803" t="s">
        <v>1064</v>
      </c>
      <c r="AI1803" t="s">
        <v>1072</v>
      </c>
      <c r="AJ1803">
        <v>45394</v>
      </c>
      <c r="AK1803" t="s">
        <v>17</v>
      </c>
      <c r="AL1803" t="s">
        <v>18</v>
      </c>
      <c r="AM1803">
        <v>75</v>
      </c>
      <c r="AN1803">
        <v>60</v>
      </c>
      <c r="AO1803" s="24" t="str">
        <f>INDEX('Step 2-12'!$Z:$Z,MATCH('Step 2-12'!$AH1803,'Step 2-12'!$R:$R,0))</f>
        <v>Email</v>
      </c>
      <c r="AP1803" s="24" t="str">
        <f>INDEX('Step 2-12'!$V:$V,MATCH('Step 2-12'!$AH1803,'Step 2-12'!$R:$R,0))</f>
        <v>North America</v>
      </c>
      <c r="AQ1803" s="24" t="str">
        <f>INDEX('Step 2-12'!$W:$W,MATCH('Step 2-12'!$AH1803,'Step 2-12'!$R:$R,0))</f>
        <v>Other</v>
      </c>
      <c r="AR1803" s="24" t="str">
        <f>INDEX('Step 2-12'!$X:$X,MATCH('Step 2-12'!$AH1803,'Step 2-12'!$R:$R,0))</f>
        <v>SMBs</v>
      </c>
      <c r="AS1803" s="23" t="str">
        <f>INDEX('Step 2-12'!$AA:$AA,MATCH('Step 2-12'!$AH1803,'Step 2-12'!$R:$R,0))</f>
        <v>Basic</v>
      </c>
      <c r="AT1803" s="23" t="str">
        <f>INDEX('Step 2-12'!$AB:$AB,MATCH('Step 2-12'!$AH1803,'Step 2-12'!$R:$R,0))</f>
        <v>Monthly</v>
      </c>
      <c r="AU1803" s="23" t="str">
        <f>INDEX($J$20:$J$1603,MATCH($AH1803,$B$20:$B$1603,0))</f>
        <v/>
      </c>
    </row>
    <row r="1804" spans="33:47" x14ac:dyDescent="0.25">
      <c r="AG1804" t="s">
        <v>3596</v>
      </c>
      <c r="AH1804" t="s">
        <v>1064</v>
      </c>
      <c r="AI1804" t="s">
        <v>1072</v>
      </c>
      <c r="AJ1804">
        <v>45424</v>
      </c>
      <c r="AK1804" t="s">
        <v>17</v>
      </c>
      <c r="AL1804" t="s">
        <v>18</v>
      </c>
      <c r="AM1804">
        <v>75</v>
      </c>
      <c r="AN1804">
        <v>60</v>
      </c>
      <c r="AO1804" s="24" t="str">
        <f>INDEX('Step 2-12'!$Z:$Z,MATCH('Step 2-12'!$AH1804,'Step 2-12'!$R:$R,0))</f>
        <v>Email</v>
      </c>
      <c r="AP1804" s="24" t="str">
        <f>INDEX('Step 2-12'!$V:$V,MATCH('Step 2-12'!$AH1804,'Step 2-12'!$R:$R,0))</f>
        <v>North America</v>
      </c>
      <c r="AQ1804" s="24" t="str">
        <f>INDEX('Step 2-12'!$W:$W,MATCH('Step 2-12'!$AH1804,'Step 2-12'!$R:$R,0))</f>
        <v>Other</v>
      </c>
      <c r="AR1804" s="24" t="str">
        <f>INDEX('Step 2-12'!$X:$X,MATCH('Step 2-12'!$AH1804,'Step 2-12'!$R:$R,0))</f>
        <v>SMBs</v>
      </c>
      <c r="AS1804" s="23" t="str">
        <f>INDEX('Step 2-12'!$AA:$AA,MATCH('Step 2-12'!$AH1804,'Step 2-12'!$R:$R,0))</f>
        <v>Basic</v>
      </c>
      <c r="AT1804" s="23" t="str">
        <f>INDEX('Step 2-12'!$AB:$AB,MATCH('Step 2-12'!$AH1804,'Step 2-12'!$R:$R,0))</f>
        <v>Monthly</v>
      </c>
      <c r="AU1804" s="23" t="str">
        <f>INDEX($J$20:$J$1603,MATCH($AH1804,$B$20:$B$1603,0))</f>
        <v/>
      </c>
    </row>
    <row r="1805" spans="33:47" x14ac:dyDescent="0.25">
      <c r="AG1805" t="s">
        <v>3597</v>
      </c>
      <c r="AH1805" t="s">
        <v>1064</v>
      </c>
      <c r="AI1805" t="s">
        <v>1073</v>
      </c>
      <c r="AJ1805">
        <v>45425</v>
      </c>
      <c r="AK1805" t="s">
        <v>17</v>
      </c>
      <c r="AL1805" t="s">
        <v>18</v>
      </c>
      <c r="AM1805">
        <v>75</v>
      </c>
      <c r="AN1805">
        <v>60</v>
      </c>
      <c r="AO1805" s="24" t="str">
        <f>INDEX('Step 2-12'!$Z:$Z,MATCH('Step 2-12'!$AH1805,'Step 2-12'!$R:$R,0))</f>
        <v>Email</v>
      </c>
      <c r="AP1805" s="24" t="str">
        <f>INDEX('Step 2-12'!$V:$V,MATCH('Step 2-12'!$AH1805,'Step 2-12'!$R:$R,0))</f>
        <v>North America</v>
      </c>
      <c r="AQ1805" s="24" t="str">
        <f>INDEX('Step 2-12'!$W:$W,MATCH('Step 2-12'!$AH1805,'Step 2-12'!$R:$R,0))</f>
        <v>Other</v>
      </c>
      <c r="AR1805" s="24" t="str">
        <f>INDEX('Step 2-12'!$X:$X,MATCH('Step 2-12'!$AH1805,'Step 2-12'!$R:$R,0))</f>
        <v>SMBs</v>
      </c>
      <c r="AS1805" s="23" t="str">
        <f>INDEX('Step 2-12'!$AA:$AA,MATCH('Step 2-12'!$AH1805,'Step 2-12'!$R:$R,0))</f>
        <v>Basic</v>
      </c>
      <c r="AT1805" s="23" t="str">
        <f>INDEX('Step 2-12'!$AB:$AB,MATCH('Step 2-12'!$AH1805,'Step 2-12'!$R:$R,0))</f>
        <v>Monthly</v>
      </c>
      <c r="AU1805" s="23" t="str">
        <f>INDEX($J$20:$J$1603,MATCH($AH1805,$B$20:$B$1603,0))</f>
        <v/>
      </c>
    </row>
    <row r="1806" spans="33:47" x14ac:dyDescent="0.25">
      <c r="AG1806" t="s">
        <v>3598</v>
      </c>
      <c r="AH1806" t="s">
        <v>1064</v>
      </c>
      <c r="AI1806" t="s">
        <v>1074</v>
      </c>
      <c r="AJ1806">
        <v>45456</v>
      </c>
      <c r="AK1806" t="s">
        <v>17</v>
      </c>
      <c r="AL1806" t="s">
        <v>18</v>
      </c>
      <c r="AM1806">
        <v>75</v>
      </c>
      <c r="AN1806">
        <v>60</v>
      </c>
      <c r="AO1806" s="24" t="str">
        <f>INDEX('Step 2-12'!$Z:$Z,MATCH('Step 2-12'!$AH1806,'Step 2-12'!$R:$R,0))</f>
        <v>Email</v>
      </c>
      <c r="AP1806" s="24" t="str">
        <f>INDEX('Step 2-12'!$V:$V,MATCH('Step 2-12'!$AH1806,'Step 2-12'!$R:$R,0))</f>
        <v>North America</v>
      </c>
      <c r="AQ1806" s="24" t="str">
        <f>INDEX('Step 2-12'!$W:$W,MATCH('Step 2-12'!$AH1806,'Step 2-12'!$R:$R,0))</f>
        <v>Other</v>
      </c>
      <c r="AR1806" s="24" t="str">
        <f>INDEX('Step 2-12'!$X:$X,MATCH('Step 2-12'!$AH1806,'Step 2-12'!$R:$R,0))</f>
        <v>SMBs</v>
      </c>
      <c r="AS1806" s="23" t="str">
        <f>INDEX('Step 2-12'!$AA:$AA,MATCH('Step 2-12'!$AH1806,'Step 2-12'!$R:$R,0))</f>
        <v>Basic</v>
      </c>
      <c r="AT1806" s="23" t="str">
        <f>INDEX('Step 2-12'!$AB:$AB,MATCH('Step 2-12'!$AH1806,'Step 2-12'!$R:$R,0))</f>
        <v>Monthly</v>
      </c>
      <c r="AU1806" s="23" t="str">
        <f>INDEX($J$20:$J$1603,MATCH($AH1806,$B$20:$B$1603,0))</f>
        <v/>
      </c>
    </row>
    <row r="1807" spans="33:47" x14ac:dyDescent="0.25">
      <c r="AG1807" t="s">
        <v>3599</v>
      </c>
      <c r="AH1807" t="s">
        <v>1064</v>
      </c>
      <c r="AI1807" t="s">
        <v>1074</v>
      </c>
      <c r="AJ1807">
        <v>45486</v>
      </c>
      <c r="AK1807" t="s">
        <v>17</v>
      </c>
      <c r="AL1807" t="s">
        <v>18</v>
      </c>
      <c r="AM1807">
        <v>75</v>
      </c>
      <c r="AN1807">
        <v>60</v>
      </c>
      <c r="AO1807" s="24" t="str">
        <f>INDEX('Step 2-12'!$Z:$Z,MATCH('Step 2-12'!$AH1807,'Step 2-12'!$R:$R,0))</f>
        <v>Email</v>
      </c>
      <c r="AP1807" s="24" t="str">
        <f>INDEX('Step 2-12'!$V:$V,MATCH('Step 2-12'!$AH1807,'Step 2-12'!$R:$R,0))</f>
        <v>North America</v>
      </c>
      <c r="AQ1807" s="24" t="str">
        <f>INDEX('Step 2-12'!$W:$W,MATCH('Step 2-12'!$AH1807,'Step 2-12'!$R:$R,0))</f>
        <v>Other</v>
      </c>
      <c r="AR1807" s="24" t="str">
        <f>INDEX('Step 2-12'!$X:$X,MATCH('Step 2-12'!$AH1807,'Step 2-12'!$R:$R,0))</f>
        <v>SMBs</v>
      </c>
      <c r="AS1807" s="23" t="str">
        <f>INDEX('Step 2-12'!$AA:$AA,MATCH('Step 2-12'!$AH1807,'Step 2-12'!$R:$R,0))</f>
        <v>Basic</v>
      </c>
      <c r="AT1807" s="23" t="str">
        <f>INDEX('Step 2-12'!$AB:$AB,MATCH('Step 2-12'!$AH1807,'Step 2-12'!$R:$R,0))</f>
        <v>Monthly</v>
      </c>
      <c r="AU1807" s="23" t="str">
        <f>INDEX($J$20:$J$1603,MATCH($AH1807,$B$20:$B$1603,0))</f>
        <v/>
      </c>
    </row>
    <row r="1808" spans="33:47" x14ac:dyDescent="0.25">
      <c r="AG1808" t="s">
        <v>3600</v>
      </c>
      <c r="AH1808" t="s">
        <v>1064</v>
      </c>
      <c r="AI1808" t="s">
        <v>1075</v>
      </c>
      <c r="AJ1808">
        <v>45487</v>
      </c>
      <c r="AK1808" t="s">
        <v>17</v>
      </c>
      <c r="AL1808" t="s">
        <v>18</v>
      </c>
      <c r="AM1808">
        <v>75</v>
      </c>
      <c r="AN1808">
        <v>60</v>
      </c>
      <c r="AO1808" s="24" t="str">
        <f>INDEX('Step 2-12'!$Z:$Z,MATCH('Step 2-12'!$AH1808,'Step 2-12'!$R:$R,0))</f>
        <v>Email</v>
      </c>
      <c r="AP1808" s="24" t="str">
        <f>INDEX('Step 2-12'!$V:$V,MATCH('Step 2-12'!$AH1808,'Step 2-12'!$R:$R,0))</f>
        <v>North America</v>
      </c>
      <c r="AQ1808" s="24" t="str">
        <f>INDEX('Step 2-12'!$W:$W,MATCH('Step 2-12'!$AH1808,'Step 2-12'!$R:$R,0))</f>
        <v>Other</v>
      </c>
      <c r="AR1808" s="24" t="str">
        <f>INDEX('Step 2-12'!$X:$X,MATCH('Step 2-12'!$AH1808,'Step 2-12'!$R:$R,0))</f>
        <v>SMBs</v>
      </c>
      <c r="AS1808" s="23" t="str">
        <f>INDEX('Step 2-12'!$AA:$AA,MATCH('Step 2-12'!$AH1808,'Step 2-12'!$R:$R,0))</f>
        <v>Basic</v>
      </c>
      <c r="AT1808" s="23" t="str">
        <f>INDEX('Step 2-12'!$AB:$AB,MATCH('Step 2-12'!$AH1808,'Step 2-12'!$R:$R,0))</f>
        <v>Monthly</v>
      </c>
      <c r="AU1808" s="23" t="str">
        <f>INDEX($J$20:$J$1603,MATCH($AH1808,$B$20:$B$1603,0))</f>
        <v/>
      </c>
    </row>
    <row r="1809" spans="33:47" x14ac:dyDescent="0.25">
      <c r="AG1809" t="s">
        <v>3601</v>
      </c>
      <c r="AH1809" t="s">
        <v>1064</v>
      </c>
      <c r="AI1809" t="s">
        <v>1076</v>
      </c>
      <c r="AJ1809">
        <v>45518</v>
      </c>
      <c r="AK1809" t="s">
        <v>17</v>
      </c>
      <c r="AL1809" t="s">
        <v>18</v>
      </c>
      <c r="AM1809">
        <v>75</v>
      </c>
      <c r="AN1809">
        <v>60</v>
      </c>
      <c r="AO1809" s="24" t="str">
        <f>INDEX('Step 2-12'!$Z:$Z,MATCH('Step 2-12'!$AH1809,'Step 2-12'!$R:$R,0))</f>
        <v>Email</v>
      </c>
      <c r="AP1809" s="24" t="str">
        <f>INDEX('Step 2-12'!$V:$V,MATCH('Step 2-12'!$AH1809,'Step 2-12'!$R:$R,0))</f>
        <v>North America</v>
      </c>
      <c r="AQ1809" s="24" t="str">
        <f>INDEX('Step 2-12'!$W:$W,MATCH('Step 2-12'!$AH1809,'Step 2-12'!$R:$R,0))</f>
        <v>Other</v>
      </c>
      <c r="AR1809" s="24" t="str">
        <f>INDEX('Step 2-12'!$X:$X,MATCH('Step 2-12'!$AH1809,'Step 2-12'!$R:$R,0))</f>
        <v>SMBs</v>
      </c>
      <c r="AS1809" s="23" t="str">
        <f>INDEX('Step 2-12'!$AA:$AA,MATCH('Step 2-12'!$AH1809,'Step 2-12'!$R:$R,0))</f>
        <v>Basic</v>
      </c>
      <c r="AT1809" s="23" t="str">
        <f>INDEX('Step 2-12'!$AB:$AB,MATCH('Step 2-12'!$AH1809,'Step 2-12'!$R:$R,0))</f>
        <v>Monthly</v>
      </c>
      <c r="AU1809" s="23" t="str">
        <f>INDEX($J$20:$J$1603,MATCH($AH1809,$B$20:$B$1603,0))</f>
        <v/>
      </c>
    </row>
    <row r="1810" spans="33:47" x14ac:dyDescent="0.25">
      <c r="AG1810" t="s">
        <v>3602</v>
      </c>
      <c r="AH1810" t="s">
        <v>1064</v>
      </c>
      <c r="AI1810" t="s">
        <v>1077</v>
      </c>
      <c r="AJ1810">
        <v>45549</v>
      </c>
      <c r="AK1810" t="s">
        <v>17</v>
      </c>
      <c r="AL1810" t="s">
        <v>18</v>
      </c>
      <c r="AM1810">
        <v>75</v>
      </c>
      <c r="AN1810">
        <v>60</v>
      </c>
      <c r="AO1810" s="24" t="str">
        <f>INDEX('Step 2-12'!$Z:$Z,MATCH('Step 2-12'!$AH1810,'Step 2-12'!$R:$R,0))</f>
        <v>Email</v>
      </c>
      <c r="AP1810" s="24" t="str">
        <f>INDEX('Step 2-12'!$V:$V,MATCH('Step 2-12'!$AH1810,'Step 2-12'!$R:$R,0))</f>
        <v>North America</v>
      </c>
      <c r="AQ1810" s="24" t="str">
        <f>INDEX('Step 2-12'!$W:$W,MATCH('Step 2-12'!$AH1810,'Step 2-12'!$R:$R,0))</f>
        <v>Other</v>
      </c>
      <c r="AR1810" s="24" t="str">
        <f>INDEX('Step 2-12'!$X:$X,MATCH('Step 2-12'!$AH1810,'Step 2-12'!$R:$R,0))</f>
        <v>SMBs</v>
      </c>
      <c r="AS1810" s="23" t="str">
        <f>INDEX('Step 2-12'!$AA:$AA,MATCH('Step 2-12'!$AH1810,'Step 2-12'!$R:$R,0))</f>
        <v>Basic</v>
      </c>
      <c r="AT1810" s="23" t="str">
        <f>INDEX('Step 2-12'!$AB:$AB,MATCH('Step 2-12'!$AH1810,'Step 2-12'!$R:$R,0))</f>
        <v>Monthly</v>
      </c>
      <c r="AU1810" s="23" t="str">
        <f>INDEX($J$20:$J$1603,MATCH($AH1810,$B$20:$B$1603,0))</f>
        <v/>
      </c>
    </row>
    <row r="1811" spans="33:47" x14ac:dyDescent="0.25">
      <c r="AG1811" t="s">
        <v>3603</v>
      </c>
      <c r="AH1811" t="s">
        <v>1064</v>
      </c>
      <c r="AI1811" t="s">
        <v>1077</v>
      </c>
      <c r="AJ1811">
        <v>45579</v>
      </c>
      <c r="AK1811" t="s">
        <v>17</v>
      </c>
      <c r="AL1811" t="s">
        <v>18</v>
      </c>
      <c r="AM1811">
        <v>75</v>
      </c>
      <c r="AN1811">
        <v>60</v>
      </c>
      <c r="AO1811" s="24" t="str">
        <f>INDEX('Step 2-12'!$Z:$Z,MATCH('Step 2-12'!$AH1811,'Step 2-12'!$R:$R,0))</f>
        <v>Email</v>
      </c>
      <c r="AP1811" s="24" t="str">
        <f>INDEX('Step 2-12'!$V:$V,MATCH('Step 2-12'!$AH1811,'Step 2-12'!$R:$R,0))</f>
        <v>North America</v>
      </c>
      <c r="AQ1811" s="24" t="str">
        <f>INDEX('Step 2-12'!$W:$W,MATCH('Step 2-12'!$AH1811,'Step 2-12'!$R:$R,0))</f>
        <v>Other</v>
      </c>
      <c r="AR1811" s="24" t="str">
        <f>INDEX('Step 2-12'!$X:$X,MATCH('Step 2-12'!$AH1811,'Step 2-12'!$R:$R,0))</f>
        <v>SMBs</v>
      </c>
      <c r="AS1811" s="23" t="str">
        <f>INDEX('Step 2-12'!$AA:$AA,MATCH('Step 2-12'!$AH1811,'Step 2-12'!$R:$R,0))</f>
        <v>Basic</v>
      </c>
      <c r="AT1811" s="23" t="str">
        <f>INDEX('Step 2-12'!$AB:$AB,MATCH('Step 2-12'!$AH1811,'Step 2-12'!$R:$R,0))</f>
        <v>Monthly</v>
      </c>
      <c r="AU1811" s="23" t="str">
        <f>INDEX($J$20:$J$1603,MATCH($AH1811,$B$20:$B$1603,0))</f>
        <v/>
      </c>
    </row>
    <row r="1812" spans="33:47" x14ac:dyDescent="0.25">
      <c r="AG1812" t="s">
        <v>3604</v>
      </c>
      <c r="AH1812" t="s">
        <v>1064</v>
      </c>
      <c r="AI1812" t="s">
        <v>1078</v>
      </c>
      <c r="AJ1812">
        <v>45580</v>
      </c>
      <c r="AK1812" t="s">
        <v>50</v>
      </c>
      <c r="AL1812" t="s">
        <v>18</v>
      </c>
      <c r="AM1812">
        <v>135</v>
      </c>
      <c r="AN1812">
        <v>110.7</v>
      </c>
      <c r="AO1812" s="24" t="str">
        <f>INDEX('Step 2-12'!$Z:$Z,MATCH('Step 2-12'!$AH1812,'Step 2-12'!$R:$R,0))</f>
        <v>Email</v>
      </c>
      <c r="AP1812" s="24" t="str">
        <f>INDEX('Step 2-12'!$V:$V,MATCH('Step 2-12'!$AH1812,'Step 2-12'!$R:$R,0))</f>
        <v>North America</v>
      </c>
      <c r="AQ1812" s="24" t="str">
        <f>INDEX('Step 2-12'!$W:$W,MATCH('Step 2-12'!$AH1812,'Step 2-12'!$R:$R,0))</f>
        <v>Other</v>
      </c>
      <c r="AR1812" s="24" t="str">
        <f>INDEX('Step 2-12'!$X:$X,MATCH('Step 2-12'!$AH1812,'Step 2-12'!$R:$R,0))</f>
        <v>SMBs</v>
      </c>
      <c r="AS1812" s="23" t="str">
        <f>INDEX('Step 2-12'!$AA:$AA,MATCH('Step 2-12'!$AH1812,'Step 2-12'!$R:$R,0))</f>
        <v>Basic</v>
      </c>
      <c r="AT1812" s="23" t="str">
        <f>INDEX('Step 2-12'!$AB:$AB,MATCH('Step 2-12'!$AH1812,'Step 2-12'!$R:$R,0))</f>
        <v>Monthly</v>
      </c>
      <c r="AU1812" s="23" t="str">
        <f>INDEX($J$20:$J$1603,MATCH($AH1812,$B$20:$B$1603,0))</f>
        <v/>
      </c>
    </row>
    <row r="1813" spans="33:47" x14ac:dyDescent="0.25">
      <c r="AG1813" t="s">
        <v>3605</v>
      </c>
      <c r="AH1813" t="s">
        <v>1064</v>
      </c>
      <c r="AI1813" t="s">
        <v>1079</v>
      </c>
      <c r="AJ1813">
        <v>45611</v>
      </c>
      <c r="AK1813" t="s">
        <v>50</v>
      </c>
      <c r="AL1813" t="s">
        <v>18</v>
      </c>
      <c r="AM1813">
        <v>135</v>
      </c>
      <c r="AN1813">
        <v>110.7</v>
      </c>
      <c r="AO1813" s="24" t="str">
        <f>INDEX('Step 2-12'!$Z:$Z,MATCH('Step 2-12'!$AH1813,'Step 2-12'!$R:$R,0))</f>
        <v>Email</v>
      </c>
      <c r="AP1813" s="24" t="str">
        <f>INDEX('Step 2-12'!$V:$V,MATCH('Step 2-12'!$AH1813,'Step 2-12'!$R:$R,0))</f>
        <v>North America</v>
      </c>
      <c r="AQ1813" s="24" t="str">
        <f>INDEX('Step 2-12'!$W:$W,MATCH('Step 2-12'!$AH1813,'Step 2-12'!$R:$R,0))</f>
        <v>Other</v>
      </c>
      <c r="AR1813" s="24" t="str">
        <f>INDEX('Step 2-12'!$X:$X,MATCH('Step 2-12'!$AH1813,'Step 2-12'!$R:$R,0))</f>
        <v>SMBs</v>
      </c>
      <c r="AS1813" s="23" t="str">
        <f>INDEX('Step 2-12'!$AA:$AA,MATCH('Step 2-12'!$AH1813,'Step 2-12'!$R:$R,0))</f>
        <v>Basic</v>
      </c>
      <c r="AT1813" s="23" t="str">
        <f>INDEX('Step 2-12'!$AB:$AB,MATCH('Step 2-12'!$AH1813,'Step 2-12'!$R:$R,0))</f>
        <v>Monthly</v>
      </c>
      <c r="AU1813" s="23" t="str">
        <f>INDEX($J$20:$J$1603,MATCH($AH1813,$B$20:$B$1603,0))</f>
        <v/>
      </c>
    </row>
    <row r="1814" spans="33:47" x14ac:dyDescent="0.25">
      <c r="AG1814" t="s">
        <v>3606</v>
      </c>
      <c r="AH1814" t="s">
        <v>1064</v>
      </c>
      <c r="AI1814" t="s">
        <v>1079</v>
      </c>
      <c r="AJ1814">
        <v>45641</v>
      </c>
      <c r="AK1814" t="s">
        <v>50</v>
      </c>
      <c r="AL1814" t="s">
        <v>18</v>
      </c>
      <c r="AM1814">
        <v>135</v>
      </c>
      <c r="AN1814">
        <v>110.7</v>
      </c>
      <c r="AO1814" s="24" t="str">
        <f>INDEX('Step 2-12'!$Z:$Z,MATCH('Step 2-12'!$AH1814,'Step 2-12'!$R:$R,0))</f>
        <v>Email</v>
      </c>
      <c r="AP1814" s="24" t="str">
        <f>INDEX('Step 2-12'!$V:$V,MATCH('Step 2-12'!$AH1814,'Step 2-12'!$R:$R,0))</f>
        <v>North America</v>
      </c>
      <c r="AQ1814" s="24" t="str">
        <f>INDEX('Step 2-12'!$W:$W,MATCH('Step 2-12'!$AH1814,'Step 2-12'!$R:$R,0))</f>
        <v>Other</v>
      </c>
      <c r="AR1814" s="24" t="str">
        <f>INDEX('Step 2-12'!$X:$X,MATCH('Step 2-12'!$AH1814,'Step 2-12'!$R:$R,0))</f>
        <v>SMBs</v>
      </c>
      <c r="AS1814" s="23" t="str">
        <f>INDEX('Step 2-12'!$AA:$AA,MATCH('Step 2-12'!$AH1814,'Step 2-12'!$R:$R,0))</f>
        <v>Basic</v>
      </c>
      <c r="AT1814" s="23" t="str">
        <f>INDEX('Step 2-12'!$AB:$AB,MATCH('Step 2-12'!$AH1814,'Step 2-12'!$R:$R,0))</f>
        <v>Monthly</v>
      </c>
      <c r="AU1814" s="23" t="str">
        <f>INDEX($J$20:$J$1603,MATCH($AH1814,$B$20:$B$1603,0))</f>
        <v/>
      </c>
    </row>
    <row r="1815" spans="33:47" x14ac:dyDescent="0.25">
      <c r="AG1815" t="s">
        <v>3607</v>
      </c>
      <c r="AH1815" t="s">
        <v>1064</v>
      </c>
      <c r="AI1815" t="s">
        <v>1080</v>
      </c>
      <c r="AJ1815">
        <v>45642</v>
      </c>
      <c r="AK1815" t="s">
        <v>50</v>
      </c>
      <c r="AL1815" t="s">
        <v>18</v>
      </c>
      <c r="AM1815">
        <v>135</v>
      </c>
      <c r="AN1815">
        <v>110.7</v>
      </c>
      <c r="AO1815" s="24" t="str">
        <f>INDEX('Step 2-12'!$Z:$Z,MATCH('Step 2-12'!$AH1815,'Step 2-12'!$R:$R,0))</f>
        <v>Email</v>
      </c>
      <c r="AP1815" s="24" t="str">
        <f>INDEX('Step 2-12'!$V:$V,MATCH('Step 2-12'!$AH1815,'Step 2-12'!$R:$R,0))</f>
        <v>North America</v>
      </c>
      <c r="AQ1815" s="24" t="str">
        <f>INDEX('Step 2-12'!$W:$W,MATCH('Step 2-12'!$AH1815,'Step 2-12'!$R:$R,0))</f>
        <v>Other</v>
      </c>
      <c r="AR1815" s="24" t="str">
        <f>INDEX('Step 2-12'!$X:$X,MATCH('Step 2-12'!$AH1815,'Step 2-12'!$R:$R,0))</f>
        <v>SMBs</v>
      </c>
      <c r="AS1815" s="23" t="str">
        <f>INDEX('Step 2-12'!$AA:$AA,MATCH('Step 2-12'!$AH1815,'Step 2-12'!$R:$R,0))</f>
        <v>Basic</v>
      </c>
      <c r="AT1815" s="23" t="str">
        <f>INDEX('Step 2-12'!$AB:$AB,MATCH('Step 2-12'!$AH1815,'Step 2-12'!$R:$R,0))</f>
        <v>Monthly</v>
      </c>
      <c r="AU1815" s="23" t="str">
        <f>INDEX($J$20:$J$1603,MATCH($AH1815,$B$20:$B$1603,0))</f>
        <v/>
      </c>
    </row>
    <row r="1816" spans="33:47" x14ac:dyDescent="0.25">
      <c r="AG1816" t="s">
        <v>3608</v>
      </c>
      <c r="AH1816" t="s">
        <v>195</v>
      </c>
      <c r="AI1816" t="s">
        <v>194</v>
      </c>
      <c r="AJ1816">
        <v>44936</v>
      </c>
      <c r="AK1816" t="s">
        <v>17</v>
      </c>
      <c r="AL1816" t="s">
        <v>18</v>
      </c>
      <c r="AM1816">
        <v>75</v>
      </c>
      <c r="AN1816">
        <v>60</v>
      </c>
      <c r="AO1816" s="24" t="str">
        <f>INDEX('Step 2-12'!$Z:$Z,MATCH('Step 2-12'!$AH1816,'Step 2-12'!$R:$R,0))</f>
        <v>Affiliate</v>
      </c>
      <c r="AP1816" s="24" t="str">
        <f>INDEX('Step 2-12'!$V:$V,MATCH('Step 2-12'!$AH1816,'Step 2-12'!$R:$R,0))</f>
        <v>Europe</v>
      </c>
      <c r="AQ1816" s="24" t="str">
        <f>INDEX('Step 2-12'!$W:$W,MATCH('Step 2-12'!$AH1816,'Step 2-12'!$R:$R,0))</f>
        <v>Healthcare</v>
      </c>
      <c r="AR1816" s="24" t="str">
        <f>INDEX('Step 2-12'!$X:$X,MATCH('Step 2-12'!$AH1816,'Step 2-12'!$R:$R,0))</f>
        <v>Mid-Market</v>
      </c>
      <c r="AS1816" s="23" t="str">
        <f>INDEX('Step 2-12'!$AA:$AA,MATCH('Step 2-12'!$AH1816,'Step 2-12'!$R:$R,0))</f>
        <v>Basic</v>
      </c>
      <c r="AT1816" s="23" t="str">
        <f>INDEX('Step 2-12'!$AB:$AB,MATCH('Step 2-12'!$AH1816,'Step 2-12'!$R:$R,0))</f>
        <v>Monthly</v>
      </c>
      <c r="AU1816" s="23" t="str">
        <f>INDEX($J$20:$J$1603,MATCH($AH1816,$B$20:$B$1603,0))</f>
        <v>Yes</v>
      </c>
    </row>
    <row r="1817" spans="33:47" x14ac:dyDescent="0.25">
      <c r="AG1817" t="s">
        <v>3609</v>
      </c>
      <c r="AH1817" t="s">
        <v>195</v>
      </c>
      <c r="AI1817" t="s">
        <v>196</v>
      </c>
      <c r="AJ1817">
        <v>44967</v>
      </c>
      <c r="AK1817" t="s">
        <v>50</v>
      </c>
      <c r="AL1817" t="s">
        <v>18</v>
      </c>
      <c r="AM1817">
        <v>135</v>
      </c>
      <c r="AN1817">
        <v>110.7</v>
      </c>
      <c r="AO1817" s="24" t="str">
        <f>INDEX('Step 2-12'!$Z:$Z,MATCH('Step 2-12'!$AH1817,'Step 2-12'!$R:$R,0))</f>
        <v>Affiliate</v>
      </c>
      <c r="AP1817" s="24" t="str">
        <f>INDEX('Step 2-12'!$V:$V,MATCH('Step 2-12'!$AH1817,'Step 2-12'!$R:$R,0))</f>
        <v>Europe</v>
      </c>
      <c r="AQ1817" s="24" t="str">
        <f>INDEX('Step 2-12'!$W:$W,MATCH('Step 2-12'!$AH1817,'Step 2-12'!$R:$R,0))</f>
        <v>Healthcare</v>
      </c>
      <c r="AR1817" s="24" t="str">
        <f>INDEX('Step 2-12'!$X:$X,MATCH('Step 2-12'!$AH1817,'Step 2-12'!$R:$R,0))</f>
        <v>Mid-Market</v>
      </c>
      <c r="AS1817" s="23" t="str">
        <f>INDEX('Step 2-12'!$AA:$AA,MATCH('Step 2-12'!$AH1817,'Step 2-12'!$R:$R,0))</f>
        <v>Basic</v>
      </c>
      <c r="AT1817" s="23" t="str">
        <f>INDEX('Step 2-12'!$AB:$AB,MATCH('Step 2-12'!$AH1817,'Step 2-12'!$R:$R,0))</f>
        <v>Monthly</v>
      </c>
      <c r="AU1817" s="23" t="str">
        <f>INDEX($J$20:$J$1603,MATCH($AH1817,$B$20:$B$1603,0))</f>
        <v>Yes</v>
      </c>
    </row>
    <row r="1818" spans="33:47" x14ac:dyDescent="0.25">
      <c r="AG1818" t="s">
        <v>3610</v>
      </c>
      <c r="AH1818" t="s">
        <v>195</v>
      </c>
      <c r="AI1818" t="s">
        <v>196</v>
      </c>
      <c r="AJ1818">
        <v>44995</v>
      </c>
      <c r="AK1818" t="s">
        <v>50</v>
      </c>
      <c r="AL1818" t="s">
        <v>18</v>
      </c>
      <c r="AM1818">
        <v>135</v>
      </c>
      <c r="AN1818">
        <v>110.7</v>
      </c>
      <c r="AO1818" s="24" t="str">
        <f>INDEX('Step 2-12'!$Z:$Z,MATCH('Step 2-12'!$AH1818,'Step 2-12'!$R:$R,0))</f>
        <v>Affiliate</v>
      </c>
      <c r="AP1818" s="24" t="str">
        <f>INDEX('Step 2-12'!$V:$V,MATCH('Step 2-12'!$AH1818,'Step 2-12'!$R:$R,0))</f>
        <v>Europe</v>
      </c>
      <c r="AQ1818" s="24" t="str">
        <f>INDEX('Step 2-12'!$W:$W,MATCH('Step 2-12'!$AH1818,'Step 2-12'!$R:$R,0))</f>
        <v>Healthcare</v>
      </c>
      <c r="AR1818" s="24" t="str">
        <f>INDEX('Step 2-12'!$X:$X,MATCH('Step 2-12'!$AH1818,'Step 2-12'!$R:$R,0))</f>
        <v>Mid-Market</v>
      </c>
      <c r="AS1818" s="23" t="str">
        <f>INDEX('Step 2-12'!$AA:$AA,MATCH('Step 2-12'!$AH1818,'Step 2-12'!$R:$R,0))</f>
        <v>Basic</v>
      </c>
      <c r="AT1818" s="23" t="str">
        <f>INDEX('Step 2-12'!$AB:$AB,MATCH('Step 2-12'!$AH1818,'Step 2-12'!$R:$R,0))</f>
        <v>Monthly</v>
      </c>
      <c r="AU1818" s="23" t="str">
        <f>INDEX($J$20:$J$1603,MATCH($AH1818,$B$20:$B$1603,0))</f>
        <v>Yes</v>
      </c>
    </row>
    <row r="1819" spans="33:47" x14ac:dyDescent="0.25">
      <c r="AG1819" t="s">
        <v>3611</v>
      </c>
      <c r="AH1819" t="s">
        <v>195</v>
      </c>
      <c r="AI1819" t="s">
        <v>197</v>
      </c>
      <c r="AJ1819">
        <v>44998</v>
      </c>
      <c r="AK1819" t="s">
        <v>50</v>
      </c>
      <c r="AL1819" t="s">
        <v>18</v>
      </c>
      <c r="AM1819">
        <v>135</v>
      </c>
      <c r="AN1819">
        <v>110.7</v>
      </c>
      <c r="AO1819" s="24" t="str">
        <f>INDEX('Step 2-12'!$Z:$Z,MATCH('Step 2-12'!$AH1819,'Step 2-12'!$R:$R,0))</f>
        <v>Affiliate</v>
      </c>
      <c r="AP1819" s="24" t="str">
        <f>INDEX('Step 2-12'!$V:$V,MATCH('Step 2-12'!$AH1819,'Step 2-12'!$R:$R,0))</f>
        <v>Europe</v>
      </c>
      <c r="AQ1819" s="24" t="str">
        <f>INDEX('Step 2-12'!$W:$W,MATCH('Step 2-12'!$AH1819,'Step 2-12'!$R:$R,0))</f>
        <v>Healthcare</v>
      </c>
      <c r="AR1819" s="24" t="str">
        <f>INDEX('Step 2-12'!$X:$X,MATCH('Step 2-12'!$AH1819,'Step 2-12'!$R:$R,0))</f>
        <v>Mid-Market</v>
      </c>
      <c r="AS1819" s="23" t="str">
        <f>INDEX('Step 2-12'!$AA:$AA,MATCH('Step 2-12'!$AH1819,'Step 2-12'!$R:$R,0))</f>
        <v>Basic</v>
      </c>
      <c r="AT1819" s="23" t="str">
        <f>INDEX('Step 2-12'!$AB:$AB,MATCH('Step 2-12'!$AH1819,'Step 2-12'!$R:$R,0))</f>
        <v>Monthly</v>
      </c>
      <c r="AU1819" s="23" t="str">
        <f>INDEX($J$20:$J$1603,MATCH($AH1819,$B$20:$B$1603,0))</f>
        <v>Yes</v>
      </c>
    </row>
    <row r="1820" spans="33:47" x14ac:dyDescent="0.25">
      <c r="AG1820" t="s">
        <v>3612</v>
      </c>
      <c r="AH1820" t="s">
        <v>195</v>
      </c>
      <c r="AI1820" t="s">
        <v>198</v>
      </c>
      <c r="AJ1820">
        <v>45029</v>
      </c>
      <c r="AK1820" t="s">
        <v>50</v>
      </c>
      <c r="AL1820" t="s">
        <v>18</v>
      </c>
      <c r="AM1820">
        <v>135</v>
      </c>
      <c r="AN1820">
        <v>110.7</v>
      </c>
      <c r="AO1820" s="24" t="str">
        <f>INDEX('Step 2-12'!$Z:$Z,MATCH('Step 2-12'!$AH1820,'Step 2-12'!$R:$R,0))</f>
        <v>Affiliate</v>
      </c>
      <c r="AP1820" s="24" t="str">
        <f>INDEX('Step 2-12'!$V:$V,MATCH('Step 2-12'!$AH1820,'Step 2-12'!$R:$R,0))</f>
        <v>Europe</v>
      </c>
      <c r="AQ1820" s="24" t="str">
        <f>INDEX('Step 2-12'!$W:$W,MATCH('Step 2-12'!$AH1820,'Step 2-12'!$R:$R,0))</f>
        <v>Healthcare</v>
      </c>
      <c r="AR1820" s="24" t="str">
        <f>INDEX('Step 2-12'!$X:$X,MATCH('Step 2-12'!$AH1820,'Step 2-12'!$R:$R,0))</f>
        <v>Mid-Market</v>
      </c>
      <c r="AS1820" s="23" t="str">
        <f>INDEX('Step 2-12'!$AA:$AA,MATCH('Step 2-12'!$AH1820,'Step 2-12'!$R:$R,0))</f>
        <v>Basic</v>
      </c>
      <c r="AT1820" s="23" t="str">
        <f>INDEX('Step 2-12'!$AB:$AB,MATCH('Step 2-12'!$AH1820,'Step 2-12'!$R:$R,0))</f>
        <v>Monthly</v>
      </c>
      <c r="AU1820" s="23" t="str">
        <f>INDEX($J$20:$J$1603,MATCH($AH1820,$B$20:$B$1603,0))</f>
        <v>Yes</v>
      </c>
    </row>
    <row r="1821" spans="33:47" x14ac:dyDescent="0.25">
      <c r="AG1821" t="s">
        <v>3613</v>
      </c>
      <c r="AH1821" t="s">
        <v>195</v>
      </c>
      <c r="AI1821" t="s">
        <v>198</v>
      </c>
      <c r="AJ1821">
        <v>45059</v>
      </c>
      <c r="AK1821" t="s">
        <v>50</v>
      </c>
      <c r="AL1821" t="s">
        <v>18</v>
      </c>
      <c r="AM1821">
        <v>135</v>
      </c>
      <c r="AN1821">
        <v>110.7</v>
      </c>
      <c r="AO1821" s="24" t="str">
        <f>INDEX('Step 2-12'!$Z:$Z,MATCH('Step 2-12'!$AH1821,'Step 2-12'!$R:$R,0))</f>
        <v>Affiliate</v>
      </c>
      <c r="AP1821" s="24" t="str">
        <f>INDEX('Step 2-12'!$V:$V,MATCH('Step 2-12'!$AH1821,'Step 2-12'!$R:$R,0))</f>
        <v>Europe</v>
      </c>
      <c r="AQ1821" s="24" t="str">
        <f>INDEX('Step 2-12'!$W:$W,MATCH('Step 2-12'!$AH1821,'Step 2-12'!$R:$R,0))</f>
        <v>Healthcare</v>
      </c>
      <c r="AR1821" s="24" t="str">
        <f>INDEX('Step 2-12'!$X:$X,MATCH('Step 2-12'!$AH1821,'Step 2-12'!$R:$R,0))</f>
        <v>Mid-Market</v>
      </c>
      <c r="AS1821" s="23" t="str">
        <f>INDEX('Step 2-12'!$AA:$AA,MATCH('Step 2-12'!$AH1821,'Step 2-12'!$R:$R,0))</f>
        <v>Basic</v>
      </c>
      <c r="AT1821" s="23" t="str">
        <f>INDEX('Step 2-12'!$AB:$AB,MATCH('Step 2-12'!$AH1821,'Step 2-12'!$R:$R,0))</f>
        <v>Monthly</v>
      </c>
      <c r="AU1821" s="23" t="str">
        <f>INDEX($J$20:$J$1603,MATCH($AH1821,$B$20:$B$1603,0))</f>
        <v>Yes</v>
      </c>
    </row>
    <row r="1822" spans="33:47" x14ac:dyDescent="0.25">
      <c r="AG1822" t="s">
        <v>3614</v>
      </c>
      <c r="AH1822" t="s">
        <v>195</v>
      </c>
      <c r="AI1822" t="s">
        <v>199</v>
      </c>
      <c r="AJ1822">
        <v>45060</v>
      </c>
      <c r="AK1822" t="s">
        <v>50</v>
      </c>
      <c r="AL1822" t="s">
        <v>18</v>
      </c>
      <c r="AM1822">
        <v>135</v>
      </c>
      <c r="AN1822">
        <v>110.7</v>
      </c>
      <c r="AO1822" s="24" t="str">
        <f>INDEX('Step 2-12'!$Z:$Z,MATCH('Step 2-12'!$AH1822,'Step 2-12'!$R:$R,0))</f>
        <v>Affiliate</v>
      </c>
      <c r="AP1822" s="24" t="str">
        <f>INDEX('Step 2-12'!$V:$V,MATCH('Step 2-12'!$AH1822,'Step 2-12'!$R:$R,0))</f>
        <v>Europe</v>
      </c>
      <c r="AQ1822" s="24" t="str">
        <f>INDEX('Step 2-12'!$W:$W,MATCH('Step 2-12'!$AH1822,'Step 2-12'!$R:$R,0))</f>
        <v>Healthcare</v>
      </c>
      <c r="AR1822" s="24" t="str">
        <f>INDEX('Step 2-12'!$X:$X,MATCH('Step 2-12'!$AH1822,'Step 2-12'!$R:$R,0))</f>
        <v>Mid-Market</v>
      </c>
      <c r="AS1822" s="23" t="str">
        <f>INDEX('Step 2-12'!$AA:$AA,MATCH('Step 2-12'!$AH1822,'Step 2-12'!$R:$R,0))</f>
        <v>Basic</v>
      </c>
      <c r="AT1822" s="23" t="str">
        <f>INDEX('Step 2-12'!$AB:$AB,MATCH('Step 2-12'!$AH1822,'Step 2-12'!$R:$R,0))</f>
        <v>Monthly</v>
      </c>
      <c r="AU1822" s="23" t="str">
        <f>INDEX($J$20:$J$1603,MATCH($AH1822,$B$20:$B$1603,0))</f>
        <v>Yes</v>
      </c>
    </row>
    <row r="1823" spans="33:47" x14ac:dyDescent="0.25">
      <c r="AG1823" t="s">
        <v>3615</v>
      </c>
      <c r="AH1823" t="s">
        <v>195</v>
      </c>
      <c r="AI1823" t="s">
        <v>200</v>
      </c>
      <c r="AJ1823">
        <v>45091</v>
      </c>
      <c r="AK1823" t="s">
        <v>50</v>
      </c>
      <c r="AL1823" t="s">
        <v>18</v>
      </c>
      <c r="AM1823">
        <v>135</v>
      </c>
      <c r="AN1823">
        <v>110.7</v>
      </c>
      <c r="AO1823" s="24" t="str">
        <f>INDEX('Step 2-12'!$Z:$Z,MATCH('Step 2-12'!$AH1823,'Step 2-12'!$R:$R,0))</f>
        <v>Affiliate</v>
      </c>
      <c r="AP1823" s="24" t="str">
        <f>INDEX('Step 2-12'!$V:$V,MATCH('Step 2-12'!$AH1823,'Step 2-12'!$R:$R,0))</f>
        <v>Europe</v>
      </c>
      <c r="AQ1823" s="24" t="str">
        <f>INDEX('Step 2-12'!$W:$W,MATCH('Step 2-12'!$AH1823,'Step 2-12'!$R:$R,0))</f>
        <v>Healthcare</v>
      </c>
      <c r="AR1823" s="24" t="str">
        <f>INDEX('Step 2-12'!$X:$X,MATCH('Step 2-12'!$AH1823,'Step 2-12'!$R:$R,0))</f>
        <v>Mid-Market</v>
      </c>
      <c r="AS1823" s="23" t="str">
        <f>INDEX('Step 2-12'!$AA:$AA,MATCH('Step 2-12'!$AH1823,'Step 2-12'!$R:$R,0))</f>
        <v>Basic</v>
      </c>
      <c r="AT1823" s="23" t="str">
        <f>INDEX('Step 2-12'!$AB:$AB,MATCH('Step 2-12'!$AH1823,'Step 2-12'!$R:$R,0))</f>
        <v>Monthly</v>
      </c>
      <c r="AU1823" s="23" t="str">
        <f>INDEX($J$20:$J$1603,MATCH($AH1823,$B$20:$B$1603,0))</f>
        <v>Yes</v>
      </c>
    </row>
    <row r="1824" spans="33:47" x14ac:dyDescent="0.25">
      <c r="AG1824" t="s">
        <v>3616</v>
      </c>
      <c r="AH1824" t="s">
        <v>195</v>
      </c>
      <c r="AI1824" t="s">
        <v>200</v>
      </c>
      <c r="AJ1824">
        <v>45121</v>
      </c>
      <c r="AK1824" t="s">
        <v>50</v>
      </c>
      <c r="AL1824" t="s">
        <v>18</v>
      </c>
      <c r="AM1824">
        <v>135</v>
      </c>
      <c r="AN1824">
        <v>110.7</v>
      </c>
      <c r="AO1824" s="24" t="str">
        <f>INDEX('Step 2-12'!$Z:$Z,MATCH('Step 2-12'!$AH1824,'Step 2-12'!$R:$R,0))</f>
        <v>Affiliate</v>
      </c>
      <c r="AP1824" s="24" t="str">
        <f>INDEX('Step 2-12'!$V:$V,MATCH('Step 2-12'!$AH1824,'Step 2-12'!$R:$R,0))</f>
        <v>Europe</v>
      </c>
      <c r="AQ1824" s="24" t="str">
        <f>INDEX('Step 2-12'!$W:$W,MATCH('Step 2-12'!$AH1824,'Step 2-12'!$R:$R,0))</f>
        <v>Healthcare</v>
      </c>
      <c r="AR1824" s="24" t="str">
        <f>INDEX('Step 2-12'!$X:$X,MATCH('Step 2-12'!$AH1824,'Step 2-12'!$R:$R,0))</f>
        <v>Mid-Market</v>
      </c>
      <c r="AS1824" s="23" t="str">
        <f>INDEX('Step 2-12'!$AA:$AA,MATCH('Step 2-12'!$AH1824,'Step 2-12'!$R:$R,0))</f>
        <v>Basic</v>
      </c>
      <c r="AT1824" s="23" t="str">
        <f>INDEX('Step 2-12'!$AB:$AB,MATCH('Step 2-12'!$AH1824,'Step 2-12'!$R:$R,0))</f>
        <v>Monthly</v>
      </c>
      <c r="AU1824" s="23" t="str">
        <f>INDEX($J$20:$J$1603,MATCH($AH1824,$B$20:$B$1603,0))</f>
        <v>Yes</v>
      </c>
    </row>
    <row r="1825" spans="33:47" x14ac:dyDescent="0.25">
      <c r="AG1825" t="s">
        <v>3617</v>
      </c>
      <c r="AH1825" t="s">
        <v>195</v>
      </c>
      <c r="AI1825" t="s">
        <v>201</v>
      </c>
      <c r="AJ1825">
        <v>45122</v>
      </c>
      <c r="AK1825" t="s">
        <v>50</v>
      </c>
      <c r="AL1825" t="s">
        <v>18</v>
      </c>
      <c r="AM1825">
        <v>135</v>
      </c>
      <c r="AN1825">
        <v>110.7</v>
      </c>
      <c r="AO1825" s="24" t="str">
        <f>INDEX('Step 2-12'!$Z:$Z,MATCH('Step 2-12'!$AH1825,'Step 2-12'!$R:$R,0))</f>
        <v>Affiliate</v>
      </c>
      <c r="AP1825" s="24" t="str">
        <f>INDEX('Step 2-12'!$V:$V,MATCH('Step 2-12'!$AH1825,'Step 2-12'!$R:$R,0))</f>
        <v>Europe</v>
      </c>
      <c r="AQ1825" s="24" t="str">
        <f>INDEX('Step 2-12'!$W:$W,MATCH('Step 2-12'!$AH1825,'Step 2-12'!$R:$R,0))</f>
        <v>Healthcare</v>
      </c>
      <c r="AR1825" s="24" t="str">
        <f>INDEX('Step 2-12'!$X:$X,MATCH('Step 2-12'!$AH1825,'Step 2-12'!$R:$R,0))</f>
        <v>Mid-Market</v>
      </c>
      <c r="AS1825" s="23" t="str">
        <f>INDEX('Step 2-12'!$AA:$AA,MATCH('Step 2-12'!$AH1825,'Step 2-12'!$R:$R,0))</f>
        <v>Basic</v>
      </c>
      <c r="AT1825" s="23" t="str">
        <f>INDEX('Step 2-12'!$AB:$AB,MATCH('Step 2-12'!$AH1825,'Step 2-12'!$R:$R,0))</f>
        <v>Monthly</v>
      </c>
      <c r="AU1825" s="23" t="str">
        <f>INDEX($J$20:$J$1603,MATCH($AH1825,$B$20:$B$1603,0))</f>
        <v>Yes</v>
      </c>
    </row>
    <row r="1826" spans="33:47" x14ac:dyDescent="0.25">
      <c r="AG1826" t="s">
        <v>3618</v>
      </c>
      <c r="AH1826" t="s">
        <v>195</v>
      </c>
      <c r="AI1826" t="s">
        <v>202</v>
      </c>
      <c r="AJ1826">
        <v>45153</v>
      </c>
      <c r="AK1826" t="s">
        <v>50</v>
      </c>
      <c r="AL1826" t="s">
        <v>18</v>
      </c>
      <c r="AM1826">
        <v>135</v>
      </c>
      <c r="AN1826">
        <v>110.7</v>
      </c>
      <c r="AO1826" s="24" t="str">
        <f>INDEX('Step 2-12'!$Z:$Z,MATCH('Step 2-12'!$AH1826,'Step 2-12'!$R:$R,0))</f>
        <v>Affiliate</v>
      </c>
      <c r="AP1826" s="24" t="str">
        <f>INDEX('Step 2-12'!$V:$V,MATCH('Step 2-12'!$AH1826,'Step 2-12'!$R:$R,0))</f>
        <v>Europe</v>
      </c>
      <c r="AQ1826" s="24" t="str">
        <f>INDEX('Step 2-12'!$W:$W,MATCH('Step 2-12'!$AH1826,'Step 2-12'!$R:$R,0))</f>
        <v>Healthcare</v>
      </c>
      <c r="AR1826" s="24" t="str">
        <f>INDEX('Step 2-12'!$X:$X,MATCH('Step 2-12'!$AH1826,'Step 2-12'!$R:$R,0))</f>
        <v>Mid-Market</v>
      </c>
      <c r="AS1826" s="23" t="str">
        <f>INDEX('Step 2-12'!$AA:$AA,MATCH('Step 2-12'!$AH1826,'Step 2-12'!$R:$R,0))</f>
        <v>Basic</v>
      </c>
      <c r="AT1826" s="23" t="str">
        <f>INDEX('Step 2-12'!$AB:$AB,MATCH('Step 2-12'!$AH1826,'Step 2-12'!$R:$R,0))</f>
        <v>Monthly</v>
      </c>
      <c r="AU1826" s="23" t="str">
        <f>INDEX($J$20:$J$1603,MATCH($AH1826,$B$20:$B$1603,0))</f>
        <v>Yes</v>
      </c>
    </row>
    <row r="1827" spans="33:47" x14ac:dyDescent="0.25">
      <c r="AG1827" t="s">
        <v>3619</v>
      </c>
      <c r="AH1827" t="s">
        <v>195</v>
      </c>
      <c r="AI1827" t="s">
        <v>203</v>
      </c>
      <c r="AJ1827">
        <v>45184</v>
      </c>
      <c r="AK1827" t="s">
        <v>50</v>
      </c>
      <c r="AL1827" t="s">
        <v>18</v>
      </c>
      <c r="AM1827">
        <v>135</v>
      </c>
      <c r="AN1827">
        <v>110.7</v>
      </c>
      <c r="AO1827" s="24" t="str">
        <f>INDEX('Step 2-12'!$Z:$Z,MATCH('Step 2-12'!$AH1827,'Step 2-12'!$R:$R,0))</f>
        <v>Affiliate</v>
      </c>
      <c r="AP1827" s="24" t="str">
        <f>INDEX('Step 2-12'!$V:$V,MATCH('Step 2-12'!$AH1827,'Step 2-12'!$R:$R,0))</f>
        <v>Europe</v>
      </c>
      <c r="AQ1827" s="24" t="str">
        <f>INDEX('Step 2-12'!$W:$W,MATCH('Step 2-12'!$AH1827,'Step 2-12'!$R:$R,0))</f>
        <v>Healthcare</v>
      </c>
      <c r="AR1827" s="24" t="str">
        <f>INDEX('Step 2-12'!$X:$X,MATCH('Step 2-12'!$AH1827,'Step 2-12'!$R:$R,0))</f>
        <v>Mid-Market</v>
      </c>
      <c r="AS1827" s="23" t="str">
        <f>INDEX('Step 2-12'!$AA:$AA,MATCH('Step 2-12'!$AH1827,'Step 2-12'!$R:$R,0))</f>
        <v>Basic</v>
      </c>
      <c r="AT1827" s="23" t="str">
        <f>INDEX('Step 2-12'!$AB:$AB,MATCH('Step 2-12'!$AH1827,'Step 2-12'!$R:$R,0))</f>
        <v>Monthly</v>
      </c>
      <c r="AU1827" s="23" t="str">
        <f>INDEX($J$20:$J$1603,MATCH($AH1827,$B$20:$B$1603,0))</f>
        <v>Yes</v>
      </c>
    </row>
    <row r="1828" spans="33:47" x14ac:dyDescent="0.25">
      <c r="AG1828" t="s">
        <v>3620</v>
      </c>
      <c r="AH1828" t="s">
        <v>195</v>
      </c>
      <c r="AI1828" t="s">
        <v>203</v>
      </c>
      <c r="AJ1828">
        <v>45214</v>
      </c>
      <c r="AK1828" t="s">
        <v>50</v>
      </c>
      <c r="AL1828" t="s">
        <v>18</v>
      </c>
      <c r="AM1828">
        <v>135</v>
      </c>
      <c r="AN1828">
        <v>110.7</v>
      </c>
      <c r="AO1828" s="24" t="str">
        <f>INDEX('Step 2-12'!$Z:$Z,MATCH('Step 2-12'!$AH1828,'Step 2-12'!$R:$R,0))</f>
        <v>Affiliate</v>
      </c>
      <c r="AP1828" s="24" t="str">
        <f>INDEX('Step 2-12'!$V:$V,MATCH('Step 2-12'!$AH1828,'Step 2-12'!$R:$R,0))</f>
        <v>Europe</v>
      </c>
      <c r="AQ1828" s="24" t="str">
        <f>INDEX('Step 2-12'!$W:$W,MATCH('Step 2-12'!$AH1828,'Step 2-12'!$R:$R,0))</f>
        <v>Healthcare</v>
      </c>
      <c r="AR1828" s="24" t="str">
        <f>INDEX('Step 2-12'!$X:$X,MATCH('Step 2-12'!$AH1828,'Step 2-12'!$R:$R,0))</f>
        <v>Mid-Market</v>
      </c>
      <c r="AS1828" s="23" t="str">
        <f>INDEX('Step 2-12'!$AA:$AA,MATCH('Step 2-12'!$AH1828,'Step 2-12'!$R:$R,0))</f>
        <v>Basic</v>
      </c>
      <c r="AT1828" s="23" t="str">
        <f>INDEX('Step 2-12'!$AB:$AB,MATCH('Step 2-12'!$AH1828,'Step 2-12'!$R:$R,0))</f>
        <v>Monthly</v>
      </c>
      <c r="AU1828" s="23" t="str">
        <f>INDEX($J$20:$J$1603,MATCH($AH1828,$B$20:$B$1603,0))</f>
        <v>Yes</v>
      </c>
    </row>
    <row r="1829" spans="33:47" x14ac:dyDescent="0.25">
      <c r="AG1829" t="s">
        <v>3621</v>
      </c>
      <c r="AH1829" t="s">
        <v>195</v>
      </c>
      <c r="AI1829" t="s">
        <v>204</v>
      </c>
      <c r="AJ1829">
        <v>45215</v>
      </c>
      <c r="AK1829" t="s">
        <v>50</v>
      </c>
      <c r="AL1829" t="s">
        <v>18</v>
      </c>
      <c r="AM1829">
        <v>135</v>
      </c>
      <c r="AN1829">
        <v>110.7</v>
      </c>
      <c r="AO1829" s="24" t="str">
        <f>INDEX('Step 2-12'!$Z:$Z,MATCH('Step 2-12'!$AH1829,'Step 2-12'!$R:$R,0))</f>
        <v>Affiliate</v>
      </c>
      <c r="AP1829" s="24" t="str">
        <f>INDEX('Step 2-12'!$V:$V,MATCH('Step 2-12'!$AH1829,'Step 2-12'!$R:$R,0))</f>
        <v>Europe</v>
      </c>
      <c r="AQ1829" s="24" t="str">
        <f>INDEX('Step 2-12'!$W:$W,MATCH('Step 2-12'!$AH1829,'Step 2-12'!$R:$R,0))</f>
        <v>Healthcare</v>
      </c>
      <c r="AR1829" s="24" t="str">
        <f>INDEX('Step 2-12'!$X:$X,MATCH('Step 2-12'!$AH1829,'Step 2-12'!$R:$R,0))</f>
        <v>Mid-Market</v>
      </c>
      <c r="AS1829" s="23" t="str">
        <f>INDEX('Step 2-12'!$AA:$AA,MATCH('Step 2-12'!$AH1829,'Step 2-12'!$R:$R,0))</f>
        <v>Basic</v>
      </c>
      <c r="AT1829" s="23" t="str">
        <f>INDEX('Step 2-12'!$AB:$AB,MATCH('Step 2-12'!$AH1829,'Step 2-12'!$R:$R,0))</f>
        <v>Monthly</v>
      </c>
      <c r="AU1829" s="23" t="str">
        <f>INDEX($J$20:$J$1603,MATCH($AH1829,$B$20:$B$1603,0))</f>
        <v>Yes</v>
      </c>
    </row>
    <row r="1830" spans="33:47" x14ac:dyDescent="0.25">
      <c r="AG1830" t="s">
        <v>3622</v>
      </c>
      <c r="AH1830" t="s">
        <v>195</v>
      </c>
      <c r="AI1830" t="s">
        <v>205</v>
      </c>
      <c r="AJ1830">
        <v>45246</v>
      </c>
      <c r="AK1830" t="s">
        <v>50</v>
      </c>
      <c r="AL1830" t="s">
        <v>18</v>
      </c>
      <c r="AM1830">
        <v>135</v>
      </c>
      <c r="AN1830">
        <v>110.7</v>
      </c>
      <c r="AO1830" s="24" t="str">
        <f>INDEX('Step 2-12'!$Z:$Z,MATCH('Step 2-12'!$AH1830,'Step 2-12'!$R:$R,0))</f>
        <v>Affiliate</v>
      </c>
      <c r="AP1830" s="24" t="str">
        <f>INDEX('Step 2-12'!$V:$V,MATCH('Step 2-12'!$AH1830,'Step 2-12'!$R:$R,0))</f>
        <v>Europe</v>
      </c>
      <c r="AQ1830" s="24" t="str">
        <f>INDEX('Step 2-12'!$W:$W,MATCH('Step 2-12'!$AH1830,'Step 2-12'!$R:$R,0))</f>
        <v>Healthcare</v>
      </c>
      <c r="AR1830" s="24" t="str">
        <f>INDEX('Step 2-12'!$X:$X,MATCH('Step 2-12'!$AH1830,'Step 2-12'!$R:$R,0))</f>
        <v>Mid-Market</v>
      </c>
      <c r="AS1830" s="23" t="str">
        <f>INDEX('Step 2-12'!$AA:$AA,MATCH('Step 2-12'!$AH1830,'Step 2-12'!$R:$R,0))</f>
        <v>Basic</v>
      </c>
      <c r="AT1830" s="23" t="str">
        <f>INDEX('Step 2-12'!$AB:$AB,MATCH('Step 2-12'!$AH1830,'Step 2-12'!$R:$R,0))</f>
        <v>Monthly</v>
      </c>
      <c r="AU1830" s="23" t="str">
        <f>INDEX($J$20:$J$1603,MATCH($AH1830,$B$20:$B$1603,0))</f>
        <v>Yes</v>
      </c>
    </row>
    <row r="1831" spans="33:47" x14ac:dyDescent="0.25">
      <c r="AG1831" t="s">
        <v>3623</v>
      </c>
      <c r="AH1831" t="s">
        <v>195</v>
      </c>
      <c r="AI1831" t="s">
        <v>205</v>
      </c>
      <c r="AJ1831">
        <v>45276</v>
      </c>
      <c r="AK1831" t="s">
        <v>50</v>
      </c>
      <c r="AL1831" t="s">
        <v>18</v>
      </c>
      <c r="AM1831">
        <v>135</v>
      </c>
      <c r="AN1831">
        <v>110.7</v>
      </c>
      <c r="AO1831" s="24" t="str">
        <f>INDEX('Step 2-12'!$Z:$Z,MATCH('Step 2-12'!$AH1831,'Step 2-12'!$R:$R,0))</f>
        <v>Affiliate</v>
      </c>
      <c r="AP1831" s="24" t="str">
        <f>INDEX('Step 2-12'!$V:$V,MATCH('Step 2-12'!$AH1831,'Step 2-12'!$R:$R,0))</f>
        <v>Europe</v>
      </c>
      <c r="AQ1831" s="24" t="str">
        <f>INDEX('Step 2-12'!$W:$W,MATCH('Step 2-12'!$AH1831,'Step 2-12'!$R:$R,0))</f>
        <v>Healthcare</v>
      </c>
      <c r="AR1831" s="24" t="str">
        <f>INDEX('Step 2-12'!$X:$X,MATCH('Step 2-12'!$AH1831,'Step 2-12'!$R:$R,0))</f>
        <v>Mid-Market</v>
      </c>
      <c r="AS1831" s="23" t="str">
        <f>INDEX('Step 2-12'!$AA:$AA,MATCH('Step 2-12'!$AH1831,'Step 2-12'!$R:$R,0))</f>
        <v>Basic</v>
      </c>
      <c r="AT1831" s="23" t="str">
        <f>INDEX('Step 2-12'!$AB:$AB,MATCH('Step 2-12'!$AH1831,'Step 2-12'!$R:$R,0))</f>
        <v>Monthly</v>
      </c>
      <c r="AU1831" s="23" t="str">
        <f>INDEX($J$20:$J$1603,MATCH($AH1831,$B$20:$B$1603,0))</f>
        <v>Yes</v>
      </c>
    </row>
    <row r="1832" spans="33:47" x14ac:dyDescent="0.25">
      <c r="AG1832" t="s">
        <v>3624</v>
      </c>
      <c r="AH1832" t="s">
        <v>195</v>
      </c>
      <c r="AI1832" t="s">
        <v>206</v>
      </c>
      <c r="AJ1832">
        <v>45277</v>
      </c>
      <c r="AK1832" t="s">
        <v>50</v>
      </c>
      <c r="AL1832" t="s">
        <v>18</v>
      </c>
      <c r="AM1832">
        <v>135</v>
      </c>
      <c r="AN1832">
        <v>110.7</v>
      </c>
      <c r="AO1832" s="24" t="str">
        <f>INDEX('Step 2-12'!$Z:$Z,MATCH('Step 2-12'!$AH1832,'Step 2-12'!$R:$R,0))</f>
        <v>Affiliate</v>
      </c>
      <c r="AP1832" s="24" t="str">
        <f>INDEX('Step 2-12'!$V:$V,MATCH('Step 2-12'!$AH1832,'Step 2-12'!$R:$R,0))</f>
        <v>Europe</v>
      </c>
      <c r="AQ1832" s="24" t="str">
        <f>INDEX('Step 2-12'!$W:$W,MATCH('Step 2-12'!$AH1832,'Step 2-12'!$R:$R,0))</f>
        <v>Healthcare</v>
      </c>
      <c r="AR1832" s="24" t="str">
        <f>INDEX('Step 2-12'!$X:$X,MATCH('Step 2-12'!$AH1832,'Step 2-12'!$R:$R,0))</f>
        <v>Mid-Market</v>
      </c>
      <c r="AS1832" s="23" t="str">
        <f>INDEX('Step 2-12'!$AA:$AA,MATCH('Step 2-12'!$AH1832,'Step 2-12'!$R:$R,0))</f>
        <v>Basic</v>
      </c>
      <c r="AT1832" s="23" t="str">
        <f>INDEX('Step 2-12'!$AB:$AB,MATCH('Step 2-12'!$AH1832,'Step 2-12'!$R:$R,0))</f>
        <v>Monthly</v>
      </c>
      <c r="AU1832" s="23" t="str">
        <f>INDEX($J$20:$J$1603,MATCH($AH1832,$B$20:$B$1603,0))</f>
        <v>Yes</v>
      </c>
    </row>
    <row r="1833" spans="33:47" x14ac:dyDescent="0.25">
      <c r="AG1833" t="s">
        <v>3625</v>
      </c>
      <c r="AH1833" t="s">
        <v>195</v>
      </c>
      <c r="AI1833" t="s">
        <v>207</v>
      </c>
      <c r="AJ1833">
        <v>45308</v>
      </c>
      <c r="AK1833" t="s">
        <v>50</v>
      </c>
      <c r="AL1833" t="s">
        <v>18</v>
      </c>
      <c r="AM1833">
        <v>135</v>
      </c>
      <c r="AN1833">
        <v>110.7</v>
      </c>
      <c r="AO1833" s="24" t="str">
        <f>INDEX('Step 2-12'!$Z:$Z,MATCH('Step 2-12'!$AH1833,'Step 2-12'!$R:$R,0))</f>
        <v>Affiliate</v>
      </c>
      <c r="AP1833" s="24" t="str">
        <f>INDEX('Step 2-12'!$V:$V,MATCH('Step 2-12'!$AH1833,'Step 2-12'!$R:$R,0))</f>
        <v>Europe</v>
      </c>
      <c r="AQ1833" s="24" t="str">
        <f>INDEX('Step 2-12'!$W:$W,MATCH('Step 2-12'!$AH1833,'Step 2-12'!$R:$R,0))</f>
        <v>Healthcare</v>
      </c>
      <c r="AR1833" s="24" t="str">
        <f>INDEX('Step 2-12'!$X:$X,MATCH('Step 2-12'!$AH1833,'Step 2-12'!$R:$R,0))</f>
        <v>Mid-Market</v>
      </c>
      <c r="AS1833" s="23" t="str">
        <f>INDEX('Step 2-12'!$AA:$AA,MATCH('Step 2-12'!$AH1833,'Step 2-12'!$R:$R,0))</f>
        <v>Basic</v>
      </c>
      <c r="AT1833" s="23" t="str">
        <f>INDEX('Step 2-12'!$AB:$AB,MATCH('Step 2-12'!$AH1833,'Step 2-12'!$R:$R,0))</f>
        <v>Monthly</v>
      </c>
      <c r="AU1833" s="23" t="str">
        <f>INDEX($J$20:$J$1603,MATCH($AH1833,$B$20:$B$1603,0))</f>
        <v>Yes</v>
      </c>
    </row>
    <row r="1834" spans="33:47" x14ac:dyDescent="0.25">
      <c r="AG1834" t="s">
        <v>3626</v>
      </c>
      <c r="AH1834" t="s">
        <v>195</v>
      </c>
      <c r="AI1834" t="s">
        <v>208</v>
      </c>
      <c r="AJ1834">
        <v>45339</v>
      </c>
      <c r="AK1834" t="s">
        <v>50</v>
      </c>
      <c r="AL1834" t="s">
        <v>18</v>
      </c>
      <c r="AM1834">
        <v>135</v>
      </c>
      <c r="AN1834">
        <v>110.7</v>
      </c>
      <c r="AO1834" s="24" t="str">
        <f>INDEX('Step 2-12'!$Z:$Z,MATCH('Step 2-12'!$AH1834,'Step 2-12'!$R:$R,0))</f>
        <v>Affiliate</v>
      </c>
      <c r="AP1834" s="24" t="str">
        <f>INDEX('Step 2-12'!$V:$V,MATCH('Step 2-12'!$AH1834,'Step 2-12'!$R:$R,0))</f>
        <v>Europe</v>
      </c>
      <c r="AQ1834" s="24" t="str">
        <f>INDEX('Step 2-12'!$W:$W,MATCH('Step 2-12'!$AH1834,'Step 2-12'!$R:$R,0))</f>
        <v>Healthcare</v>
      </c>
      <c r="AR1834" s="24" t="str">
        <f>INDEX('Step 2-12'!$X:$X,MATCH('Step 2-12'!$AH1834,'Step 2-12'!$R:$R,0))</f>
        <v>Mid-Market</v>
      </c>
      <c r="AS1834" s="23" t="str">
        <f>INDEX('Step 2-12'!$AA:$AA,MATCH('Step 2-12'!$AH1834,'Step 2-12'!$R:$R,0))</f>
        <v>Basic</v>
      </c>
      <c r="AT1834" s="23" t="str">
        <f>INDEX('Step 2-12'!$AB:$AB,MATCH('Step 2-12'!$AH1834,'Step 2-12'!$R:$R,0))</f>
        <v>Monthly</v>
      </c>
      <c r="AU1834" s="23" t="str">
        <f>INDEX($J$20:$J$1603,MATCH($AH1834,$B$20:$B$1603,0))</f>
        <v>Yes</v>
      </c>
    </row>
    <row r="1835" spans="33:47" x14ac:dyDescent="0.25">
      <c r="AG1835" t="s">
        <v>3627</v>
      </c>
      <c r="AH1835" t="s">
        <v>195</v>
      </c>
      <c r="AI1835" t="s">
        <v>208</v>
      </c>
      <c r="AJ1835">
        <v>45368</v>
      </c>
      <c r="AK1835" t="s">
        <v>50</v>
      </c>
      <c r="AL1835" t="s">
        <v>18</v>
      </c>
      <c r="AM1835">
        <v>135</v>
      </c>
      <c r="AN1835">
        <v>110.7</v>
      </c>
      <c r="AO1835" s="24" t="str">
        <f>INDEX('Step 2-12'!$Z:$Z,MATCH('Step 2-12'!$AH1835,'Step 2-12'!$R:$R,0))</f>
        <v>Affiliate</v>
      </c>
      <c r="AP1835" s="24" t="str">
        <f>INDEX('Step 2-12'!$V:$V,MATCH('Step 2-12'!$AH1835,'Step 2-12'!$R:$R,0))</f>
        <v>Europe</v>
      </c>
      <c r="AQ1835" s="24" t="str">
        <f>INDEX('Step 2-12'!$W:$W,MATCH('Step 2-12'!$AH1835,'Step 2-12'!$R:$R,0))</f>
        <v>Healthcare</v>
      </c>
      <c r="AR1835" s="24" t="str">
        <f>INDEX('Step 2-12'!$X:$X,MATCH('Step 2-12'!$AH1835,'Step 2-12'!$R:$R,0))</f>
        <v>Mid-Market</v>
      </c>
      <c r="AS1835" s="23" t="str">
        <f>INDEX('Step 2-12'!$AA:$AA,MATCH('Step 2-12'!$AH1835,'Step 2-12'!$R:$R,0))</f>
        <v>Basic</v>
      </c>
      <c r="AT1835" s="23" t="str">
        <f>INDEX('Step 2-12'!$AB:$AB,MATCH('Step 2-12'!$AH1835,'Step 2-12'!$R:$R,0))</f>
        <v>Monthly</v>
      </c>
      <c r="AU1835" s="23" t="str">
        <f>INDEX($J$20:$J$1603,MATCH($AH1835,$B$20:$B$1603,0))</f>
        <v>Yes</v>
      </c>
    </row>
    <row r="1836" spans="33:47" x14ac:dyDescent="0.25">
      <c r="AG1836" t="s">
        <v>3628</v>
      </c>
      <c r="AH1836" t="s">
        <v>195</v>
      </c>
      <c r="AI1836" t="s">
        <v>209</v>
      </c>
      <c r="AJ1836">
        <v>45370</v>
      </c>
      <c r="AK1836" t="s">
        <v>50</v>
      </c>
      <c r="AL1836" t="s">
        <v>18</v>
      </c>
      <c r="AM1836">
        <v>135</v>
      </c>
      <c r="AN1836">
        <v>110.7</v>
      </c>
      <c r="AO1836" s="24" t="str">
        <f>INDEX('Step 2-12'!$Z:$Z,MATCH('Step 2-12'!$AH1836,'Step 2-12'!$R:$R,0))</f>
        <v>Affiliate</v>
      </c>
      <c r="AP1836" s="24" t="str">
        <f>INDEX('Step 2-12'!$V:$V,MATCH('Step 2-12'!$AH1836,'Step 2-12'!$R:$R,0))</f>
        <v>Europe</v>
      </c>
      <c r="AQ1836" s="24" t="str">
        <f>INDEX('Step 2-12'!$W:$W,MATCH('Step 2-12'!$AH1836,'Step 2-12'!$R:$R,0))</f>
        <v>Healthcare</v>
      </c>
      <c r="AR1836" s="24" t="str">
        <f>INDEX('Step 2-12'!$X:$X,MATCH('Step 2-12'!$AH1836,'Step 2-12'!$R:$R,0))</f>
        <v>Mid-Market</v>
      </c>
      <c r="AS1836" s="23" t="str">
        <f>INDEX('Step 2-12'!$AA:$AA,MATCH('Step 2-12'!$AH1836,'Step 2-12'!$R:$R,0))</f>
        <v>Basic</v>
      </c>
      <c r="AT1836" s="23" t="str">
        <f>INDEX('Step 2-12'!$AB:$AB,MATCH('Step 2-12'!$AH1836,'Step 2-12'!$R:$R,0))</f>
        <v>Monthly</v>
      </c>
      <c r="AU1836" s="23" t="str">
        <f>INDEX($J$20:$J$1603,MATCH($AH1836,$B$20:$B$1603,0))</f>
        <v>Yes</v>
      </c>
    </row>
    <row r="1837" spans="33:47" x14ac:dyDescent="0.25">
      <c r="AG1837" t="s">
        <v>3629</v>
      </c>
      <c r="AH1837" t="s">
        <v>780</v>
      </c>
      <c r="AI1837" t="s">
        <v>779</v>
      </c>
      <c r="AJ1837">
        <v>45470</v>
      </c>
      <c r="AK1837" t="s">
        <v>17</v>
      </c>
      <c r="AL1837" t="s">
        <v>18</v>
      </c>
      <c r="AM1837">
        <v>75</v>
      </c>
      <c r="AN1837">
        <v>60</v>
      </c>
      <c r="AO1837" s="24" t="str">
        <f>INDEX('Step 2-12'!$Z:$Z,MATCH('Step 2-12'!$AH1837,'Step 2-12'!$R:$R,0))</f>
        <v>Social Media</v>
      </c>
      <c r="AP1837" s="24" t="str">
        <f>INDEX('Step 2-12'!$V:$V,MATCH('Step 2-12'!$AH1837,'Step 2-12'!$R:$R,0))</f>
        <v>North America</v>
      </c>
      <c r="AQ1837" s="24" t="str">
        <f>INDEX('Step 2-12'!$W:$W,MATCH('Step 2-12'!$AH1837,'Step 2-12'!$R:$R,0))</f>
        <v>Healthcare</v>
      </c>
      <c r="AR1837" s="24" t="str">
        <f>INDEX('Step 2-12'!$X:$X,MATCH('Step 2-12'!$AH1837,'Step 2-12'!$R:$R,0))</f>
        <v>SMBs</v>
      </c>
      <c r="AS1837" s="23" t="str">
        <f>INDEX('Step 2-12'!$AA:$AA,MATCH('Step 2-12'!$AH1837,'Step 2-12'!$R:$R,0))</f>
        <v>Basic</v>
      </c>
      <c r="AT1837" s="23" t="str">
        <f>INDEX('Step 2-12'!$AB:$AB,MATCH('Step 2-12'!$AH1837,'Step 2-12'!$R:$R,0))</f>
        <v>Monthly</v>
      </c>
      <c r="AU1837" s="23" t="str">
        <f>INDEX($J$20:$J$1603,MATCH($AH1837,$B$20:$B$1603,0))</f>
        <v/>
      </c>
    </row>
    <row r="1838" spans="33:47" x14ac:dyDescent="0.25">
      <c r="AG1838" t="s">
        <v>3630</v>
      </c>
      <c r="AH1838" t="s">
        <v>780</v>
      </c>
      <c r="AI1838" t="s">
        <v>779</v>
      </c>
      <c r="AJ1838">
        <v>45500</v>
      </c>
      <c r="AK1838" t="s">
        <v>17</v>
      </c>
      <c r="AL1838" t="s">
        <v>18</v>
      </c>
      <c r="AM1838">
        <v>75</v>
      </c>
      <c r="AN1838">
        <v>60</v>
      </c>
      <c r="AO1838" s="24" t="str">
        <f>INDEX('Step 2-12'!$Z:$Z,MATCH('Step 2-12'!$AH1838,'Step 2-12'!$R:$R,0))</f>
        <v>Social Media</v>
      </c>
      <c r="AP1838" s="24" t="str">
        <f>INDEX('Step 2-12'!$V:$V,MATCH('Step 2-12'!$AH1838,'Step 2-12'!$R:$R,0))</f>
        <v>North America</v>
      </c>
      <c r="AQ1838" s="24" t="str">
        <f>INDEX('Step 2-12'!$W:$W,MATCH('Step 2-12'!$AH1838,'Step 2-12'!$R:$R,0))</f>
        <v>Healthcare</v>
      </c>
      <c r="AR1838" s="24" t="str">
        <f>INDEX('Step 2-12'!$X:$X,MATCH('Step 2-12'!$AH1838,'Step 2-12'!$R:$R,0))</f>
        <v>SMBs</v>
      </c>
      <c r="AS1838" s="23" t="str">
        <f>INDEX('Step 2-12'!$AA:$AA,MATCH('Step 2-12'!$AH1838,'Step 2-12'!$R:$R,0))</f>
        <v>Basic</v>
      </c>
      <c r="AT1838" s="23" t="str">
        <f>INDEX('Step 2-12'!$AB:$AB,MATCH('Step 2-12'!$AH1838,'Step 2-12'!$R:$R,0))</f>
        <v>Monthly</v>
      </c>
      <c r="AU1838" s="23" t="str">
        <f>INDEX($J$20:$J$1603,MATCH($AH1838,$B$20:$B$1603,0))</f>
        <v/>
      </c>
    </row>
    <row r="1839" spans="33:47" x14ac:dyDescent="0.25">
      <c r="AG1839" t="s">
        <v>3631</v>
      </c>
      <c r="AH1839" t="s">
        <v>780</v>
      </c>
      <c r="AI1839" t="s">
        <v>781</v>
      </c>
      <c r="AJ1839">
        <v>45501</v>
      </c>
      <c r="AK1839" t="s">
        <v>17</v>
      </c>
      <c r="AL1839" t="s">
        <v>18</v>
      </c>
      <c r="AM1839">
        <v>75</v>
      </c>
      <c r="AN1839">
        <v>60</v>
      </c>
      <c r="AO1839" s="24" t="str">
        <f>INDEX('Step 2-12'!$Z:$Z,MATCH('Step 2-12'!$AH1839,'Step 2-12'!$R:$R,0))</f>
        <v>Social Media</v>
      </c>
      <c r="AP1839" s="24" t="str">
        <f>INDEX('Step 2-12'!$V:$V,MATCH('Step 2-12'!$AH1839,'Step 2-12'!$R:$R,0))</f>
        <v>North America</v>
      </c>
      <c r="AQ1839" s="24" t="str">
        <f>INDEX('Step 2-12'!$W:$W,MATCH('Step 2-12'!$AH1839,'Step 2-12'!$R:$R,0))</f>
        <v>Healthcare</v>
      </c>
      <c r="AR1839" s="24" t="str">
        <f>INDEX('Step 2-12'!$X:$X,MATCH('Step 2-12'!$AH1839,'Step 2-12'!$R:$R,0))</f>
        <v>SMBs</v>
      </c>
      <c r="AS1839" s="23" t="str">
        <f>INDEX('Step 2-12'!$AA:$AA,MATCH('Step 2-12'!$AH1839,'Step 2-12'!$R:$R,0))</f>
        <v>Basic</v>
      </c>
      <c r="AT1839" s="23" t="str">
        <f>INDEX('Step 2-12'!$AB:$AB,MATCH('Step 2-12'!$AH1839,'Step 2-12'!$R:$R,0))</f>
        <v>Monthly</v>
      </c>
      <c r="AU1839" s="23" t="str">
        <f>INDEX($J$20:$J$1603,MATCH($AH1839,$B$20:$B$1603,0))</f>
        <v/>
      </c>
    </row>
    <row r="1840" spans="33:47" x14ac:dyDescent="0.25">
      <c r="AG1840" t="s">
        <v>3632</v>
      </c>
      <c r="AH1840" t="s">
        <v>780</v>
      </c>
      <c r="AI1840" t="s">
        <v>782</v>
      </c>
      <c r="AJ1840">
        <v>45532</v>
      </c>
      <c r="AK1840" t="s">
        <v>50</v>
      </c>
      <c r="AL1840" t="s">
        <v>18</v>
      </c>
      <c r="AM1840">
        <v>135</v>
      </c>
      <c r="AN1840">
        <v>110.7</v>
      </c>
      <c r="AO1840" s="24" t="str">
        <f>INDEX('Step 2-12'!$Z:$Z,MATCH('Step 2-12'!$AH1840,'Step 2-12'!$R:$R,0))</f>
        <v>Social Media</v>
      </c>
      <c r="AP1840" s="24" t="str">
        <f>INDEX('Step 2-12'!$V:$V,MATCH('Step 2-12'!$AH1840,'Step 2-12'!$R:$R,0))</f>
        <v>North America</v>
      </c>
      <c r="AQ1840" s="24" t="str">
        <f>INDEX('Step 2-12'!$W:$W,MATCH('Step 2-12'!$AH1840,'Step 2-12'!$R:$R,0))</f>
        <v>Healthcare</v>
      </c>
      <c r="AR1840" s="24" t="str">
        <f>INDEX('Step 2-12'!$X:$X,MATCH('Step 2-12'!$AH1840,'Step 2-12'!$R:$R,0))</f>
        <v>SMBs</v>
      </c>
      <c r="AS1840" s="23" t="str">
        <f>INDEX('Step 2-12'!$AA:$AA,MATCH('Step 2-12'!$AH1840,'Step 2-12'!$R:$R,0))</f>
        <v>Basic</v>
      </c>
      <c r="AT1840" s="23" t="str">
        <f>INDEX('Step 2-12'!$AB:$AB,MATCH('Step 2-12'!$AH1840,'Step 2-12'!$R:$R,0))</f>
        <v>Monthly</v>
      </c>
      <c r="AU1840" s="23" t="str">
        <f>INDEX($J$20:$J$1603,MATCH($AH1840,$B$20:$B$1603,0))</f>
        <v/>
      </c>
    </row>
    <row r="1841" spans="33:47" x14ac:dyDescent="0.25">
      <c r="AG1841" t="s">
        <v>3633</v>
      </c>
      <c r="AH1841" t="s">
        <v>780</v>
      </c>
      <c r="AI1841" t="s">
        <v>783</v>
      </c>
      <c r="AJ1841">
        <v>45563</v>
      </c>
      <c r="AK1841" t="s">
        <v>50</v>
      </c>
      <c r="AL1841" t="s">
        <v>18</v>
      </c>
      <c r="AM1841">
        <v>135</v>
      </c>
      <c r="AN1841">
        <v>110.7</v>
      </c>
      <c r="AO1841" s="24" t="str">
        <f>INDEX('Step 2-12'!$Z:$Z,MATCH('Step 2-12'!$AH1841,'Step 2-12'!$R:$R,0))</f>
        <v>Social Media</v>
      </c>
      <c r="AP1841" s="24" t="str">
        <f>INDEX('Step 2-12'!$V:$V,MATCH('Step 2-12'!$AH1841,'Step 2-12'!$R:$R,0))</f>
        <v>North America</v>
      </c>
      <c r="AQ1841" s="24" t="str">
        <f>INDEX('Step 2-12'!$W:$W,MATCH('Step 2-12'!$AH1841,'Step 2-12'!$R:$R,0))</f>
        <v>Healthcare</v>
      </c>
      <c r="AR1841" s="24" t="str">
        <f>INDEX('Step 2-12'!$X:$X,MATCH('Step 2-12'!$AH1841,'Step 2-12'!$R:$R,0))</f>
        <v>SMBs</v>
      </c>
      <c r="AS1841" s="23" t="str">
        <f>INDEX('Step 2-12'!$AA:$AA,MATCH('Step 2-12'!$AH1841,'Step 2-12'!$R:$R,0))</f>
        <v>Basic</v>
      </c>
      <c r="AT1841" s="23" t="str">
        <f>INDEX('Step 2-12'!$AB:$AB,MATCH('Step 2-12'!$AH1841,'Step 2-12'!$R:$R,0))</f>
        <v>Monthly</v>
      </c>
      <c r="AU1841" s="23" t="str">
        <f>INDEX($J$20:$J$1603,MATCH($AH1841,$B$20:$B$1603,0))</f>
        <v/>
      </c>
    </row>
    <row r="1842" spans="33:47" x14ac:dyDescent="0.25">
      <c r="AG1842" t="s">
        <v>3634</v>
      </c>
      <c r="AH1842" t="s">
        <v>780</v>
      </c>
      <c r="AI1842" t="s">
        <v>783</v>
      </c>
      <c r="AJ1842">
        <v>45593</v>
      </c>
      <c r="AK1842" t="s">
        <v>50</v>
      </c>
      <c r="AL1842" t="s">
        <v>18</v>
      </c>
      <c r="AM1842">
        <v>135</v>
      </c>
      <c r="AN1842">
        <v>110.7</v>
      </c>
      <c r="AO1842" s="24" t="str">
        <f>INDEX('Step 2-12'!$Z:$Z,MATCH('Step 2-12'!$AH1842,'Step 2-12'!$R:$R,0))</f>
        <v>Social Media</v>
      </c>
      <c r="AP1842" s="24" t="str">
        <f>INDEX('Step 2-12'!$V:$V,MATCH('Step 2-12'!$AH1842,'Step 2-12'!$R:$R,0))</f>
        <v>North America</v>
      </c>
      <c r="AQ1842" s="24" t="str">
        <f>INDEX('Step 2-12'!$W:$W,MATCH('Step 2-12'!$AH1842,'Step 2-12'!$R:$R,0))</f>
        <v>Healthcare</v>
      </c>
      <c r="AR1842" s="24" t="str">
        <f>INDEX('Step 2-12'!$X:$X,MATCH('Step 2-12'!$AH1842,'Step 2-12'!$R:$R,0))</f>
        <v>SMBs</v>
      </c>
      <c r="AS1842" s="23" t="str">
        <f>INDEX('Step 2-12'!$AA:$AA,MATCH('Step 2-12'!$AH1842,'Step 2-12'!$R:$R,0))</f>
        <v>Basic</v>
      </c>
      <c r="AT1842" s="23" t="str">
        <f>INDEX('Step 2-12'!$AB:$AB,MATCH('Step 2-12'!$AH1842,'Step 2-12'!$R:$R,0))</f>
        <v>Monthly</v>
      </c>
      <c r="AU1842" s="23" t="str">
        <f>INDEX($J$20:$J$1603,MATCH($AH1842,$B$20:$B$1603,0))</f>
        <v/>
      </c>
    </row>
    <row r="1843" spans="33:47" x14ac:dyDescent="0.25">
      <c r="AG1843" t="s">
        <v>3635</v>
      </c>
      <c r="AH1843" t="s">
        <v>780</v>
      </c>
      <c r="AI1843" t="s">
        <v>784</v>
      </c>
      <c r="AJ1843">
        <v>45594</v>
      </c>
      <c r="AK1843" t="s">
        <v>50</v>
      </c>
      <c r="AL1843" t="s">
        <v>18</v>
      </c>
      <c r="AM1843">
        <v>135</v>
      </c>
      <c r="AN1843">
        <v>110.7</v>
      </c>
      <c r="AO1843" s="24" t="str">
        <f>INDEX('Step 2-12'!$Z:$Z,MATCH('Step 2-12'!$AH1843,'Step 2-12'!$R:$R,0))</f>
        <v>Social Media</v>
      </c>
      <c r="AP1843" s="24" t="str">
        <f>INDEX('Step 2-12'!$V:$V,MATCH('Step 2-12'!$AH1843,'Step 2-12'!$R:$R,0))</f>
        <v>North America</v>
      </c>
      <c r="AQ1843" s="24" t="str">
        <f>INDEX('Step 2-12'!$W:$W,MATCH('Step 2-12'!$AH1843,'Step 2-12'!$R:$R,0))</f>
        <v>Healthcare</v>
      </c>
      <c r="AR1843" s="24" t="str">
        <f>INDEX('Step 2-12'!$X:$X,MATCH('Step 2-12'!$AH1843,'Step 2-12'!$R:$R,0))</f>
        <v>SMBs</v>
      </c>
      <c r="AS1843" s="23" t="str">
        <f>INDEX('Step 2-12'!$AA:$AA,MATCH('Step 2-12'!$AH1843,'Step 2-12'!$R:$R,0))</f>
        <v>Basic</v>
      </c>
      <c r="AT1843" s="23" t="str">
        <f>INDEX('Step 2-12'!$AB:$AB,MATCH('Step 2-12'!$AH1843,'Step 2-12'!$R:$R,0))</f>
        <v>Monthly</v>
      </c>
      <c r="AU1843" s="23" t="str">
        <f>INDEX($J$20:$J$1603,MATCH($AH1843,$B$20:$B$1603,0))</f>
        <v/>
      </c>
    </row>
    <row r="1844" spans="33:47" x14ac:dyDescent="0.25">
      <c r="AG1844" t="s">
        <v>3636</v>
      </c>
      <c r="AH1844" t="s">
        <v>780</v>
      </c>
      <c r="AI1844" t="s">
        <v>785</v>
      </c>
      <c r="AJ1844">
        <v>45625</v>
      </c>
      <c r="AK1844" t="s">
        <v>50</v>
      </c>
      <c r="AL1844" t="s">
        <v>18</v>
      </c>
      <c r="AM1844">
        <v>135</v>
      </c>
      <c r="AN1844">
        <v>110.7</v>
      </c>
      <c r="AO1844" s="24" t="str">
        <f>INDEX('Step 2-12'!$Z:$Z,MATCH('Step 2-12'!$AH1844,'Step 2-12'!$R:$R,0))</f>
        <v>Social Media</v>
      </c>
      <c r="AP1844" s="24" t="str">
        <f>INDEX('Step 2-12'!$V:$V,MATCH('Step 2-12'!$AH1844,'Step 2-12'!$R:$R,0))</f>
        <v>North America</v>
      </c>
      <c r="AQ1844" s="24" t="str">
        <f>INDEX('Step 2-12'!$W:$W,MATCH('Step 2-12'!$AH1844,'Step 2-12'!$R:$R,0))</f>
        <v>Healthcare</v>
      </c>
      <c r="AR1844" s="24" t="str">
        <f>INDEX('Step 2-12'!$X:$X,MATCH('Step 2-12'!$AH1844,'Step 2-12'!$R:$R,0))</f>
        <v>SMBs</v>
      </c>
      <c r="AS1844" s="23" t="str">
        <f>INDEX('Step 2-12'!$AA:$AA,MATCH('Step 2-12'!$AH1844,'Step 2-12'!$R:$R,0))</f>
        <v>Basic</v>
      </c>
      <c r="AT1844" s="23" t="str">
        <f>INDEX('Step 2-12'!$AB:$AB,MATCH('Step 2-12'!$AH1844,'Step 2-12'!$R:$R,0))</f>
        <v>Monthly</v>
      </c>
      <c r="AU1844" s="23" t="str">
        <f>INDEX($J$20:$J$1603,MATCH($AH1844,$B$20:$B$1603,0))</f>
        <v/>
      </c>
    </row>
    <row r="1845" spans="33:47" x14ac:dyDescent="0.25">
      <c r="AG1845" t="s">
        <v>3637</v>
      </c>
      <c r="AH1845" t="s">
        <v>780</v>
      </c>
      <c r="AI1845" t="s">
        <v>785</v>
      </c>
      <c r="AJ1845">
        <v>45655</v>
      </c>
      <c r="AK1845" t="s">
        <v>50</v>
      </c>
      <c r="AL1845" t="s">
        <v>18</v>
      </c>
      <c r="AM1845">
        <v>135</v>
      </c>
      <c r="AN1845">
        <v>110.7</v>
      </c>
      <c r="AO1845" s="24" t="str">
        <f>INDEX('Step 2-12'!$Z:$Z,MATCH('Step 2-12'!$AH1845,'Step 2-12'!$R:$R,0))</f>
        <v>Social Media</v>
      </c>
      <c r="AP1845" s="24" t="str">
        <f>INDEX('Step 2-12'!$V:$V,MATCH('Step 2-12'!$AH1845,'Step 2-12'!$R:$R,0))</f>
        <v>North America</v>
      </c>
      <c r="AQ1845" s="24" t="str">
        <f>INDEX('Step 2-12'!$W:$W,MATCH('Step 2-12'!$AH1845,'Step 2-12'!$R:$R,0))</f>
        <v>Healthcare</v>
      </c>
      <c r="AR1845" s="24" t="str">
        <f>INDEX('Step 2-12'!$X:$X,MATCH('Step 2-12'!$AH1845,'Step 2-12'!$R:$R,0))</f>
        <v>SMBs</v>
      </c>
      <c r="AS1845" s="23" t="str">
        <f>INDEX('Step 2-12'!$AA:$AA,MATCH('Step 2-12'!$AH1845,'Step 2-12'!$R:$R,0))</f>
        <v>Basic</v>
      </c>
      <c r="AT1845" s="23" t="str">
        <f>INDEX('Step 2-12'!$AB:$AB,MATCH('Step 2-12'!$AH1845,'Step 2-12'!$R:$R,0))</f>
        <v>Monthly</v>
      </c>
      <c r="AU1845" s="23" t="str">
        <f>INDEX($J$20:$J$1603,MATCH($AH1845,$B$20:$B$1603,0))</f>
        <v/>
      </c>
    </row>
    <row r="1846" spans="33:47" x14ac:dyDescent="0.25">
      <c r="AG1846" t="s">
        <v>3638</v>
      </c>
      <c r="AH1846" t="s">
        <v>780</v>
      </c>
      <c r="AI1846" t="s">
        <v>786</v>
      </c>
      <c r="AJ1846">
        <v>45656</v>
      </c>
      <c r="AK1846" t="s">
        <v>50</v>
      </c>
      <c r="AL1846" t="s">
        <v>18</v>
      </c>
      <c r="AM1846">
        <v>135</v>
      </c>
      <c r="AN1846">
        <v>110.7</v>
      </c>
      <c r="AO1846" s="24" t="str">
        <f>INDEX('Step 2-12'!$Z:$Z,MATCH('Step 2-12'!$AH1846,'Step 2-12'!$R:$R,0))</f>
        <v>Social Media</v>
      </c>
      <c r="AP1846" s="24" t="str">
        <f>INDEX('Step 2-12'!$V:$V,MATCH('Step 2-12'!$AH1846,'Step 2-12'!$R:$R,0))</f>
        <v>North America</v>
      </c>
      <c r="AQ1846" s="24" t="str">
        <f>INDEX('Step 2-12'!$W:$W,MATCH('Step 2-12'!$AH1846,'Step 2-12'!$R:$R,0))</f>
        <v>Healthcare</v>
      </c>
      <c r="AR1846" s="24" t="str">
        <f>INDEX('Step 2-12'!$X:$X,MATCH('Step 2-12'!$AH1846,'Step 2-12'!$R:$R,0))</f>
        <v>SMBs</v>
      </c>
      <c r="AS1846" s="23" t="str">
        <f>INDEX('Step 2-12'!$AA:$AA,MATCH('Step 2-12'!$AH1846,'Step 2-12'!$R:$R,0))</f>
        <v>Basic</v>
      </c>
      <c r="AT1846" s="23" t="str">
        <f>INDEX('Step 2-12'!$AB:$AB,MATCH('Step 2-12'!$AH1846,'Step 2-12'!$R:$R,0))</f>
        <v>Monthly</v>
      </c>
      <c r="AU1846" s="23" t="str">
        <f>INDEX($J$20:$J$1603,MATCH($AH1846,$B$20:$B$1603,0))</f>
        <v/>
      </c>
    </row>
    <row r="1847" spans="33:47" x14ac:dyDescent="0.25">
      <c r="AG1847" t="s">
        <v>3639</v>
      </c>
      <c r="AH1847" t="s">
        <v>68</v>
      </c>
      <c r="AI1847" t="s">
        <v>67</v>
      </c>
      <c r="AJ1847">
        <v>45488</v>
      </c>
      <c r="AK1847" t="s">
        <v>17</v>
      </c>
      <c r="AL1847" t="s">
        <v>18</v>
      </c>
      <c r="AM1847">
        <v>75</v>
      </c>
      <c r="AN1847">
        <v>60</v>
      </c>
      <c r="AO1847" s="24" t="str">
        <f>INDEX('Step 2-12'!$Z:$Z,MATCH('Step 2-12'!$AH1847,'Step 2-12'!$R:$R,0))</f>
        <v>Paid Search</v>
      </c>
      <c r="AP1847" s="24" t="str">
        <f>INDEX('Step 2-12'!$V:$V,MATCH('Step 2-12'!$AH1847,'Step 2-12'!$R:$R,0))</f>
        <v>Europe</v>
      </c>
      <c r="AQ1847" s="24" t="str">
        <f>INDEX('Step 2-12'!$W:$W,MATCH('Step 2-12'!$AH1847,'Step 2-12'!$R:$R,0))</f>
        <v>Other</v>
      </c>
      <c r="AR1847" s="24" t="str">
        <f>INDEX('Step 2-12'!$X:$X,MATCH('Step 2-12'!$AH1847,'Step 2-12'!$R:$R,0))</f>
        <v>SMBs</v>
      </c>
      <c r="AS1847" s="23" t="str">
        <f>INDEX('Step 2-12'!$AA:$AA,MATCH('Step 2-12'!$AH1847,'Step 2-12'!$R:$R,0))</f>
        <v>Basic</v>
      </c>
      <c r="AT1847" s="23" t="str">
        <f>INDEX('Step 2-12'!$AB:$AB,MATCH('Step 2-12'!$AH1847,'Step 2-12'!$R:$R,0))</f>
        <v>Monthly</v>
      </c>
      <c r="AU1847" s="23" t="str">
        <f>INDEX($J$20:$J$1603,MATCH($AH1847,$B$20:$B$1603,0))</f>
        <v/>
      </c>
    </row>
    <row r="1848" spans="33:47" x14ac:dyDescent="0.25">
      <c r="AG1848" t="s">
        <v>3640</v>
      </c>
      <c r="AH1848" t="s">
        <v>68</v>
      </c>
      <c r="AI1848" t="s">
        <v>69</v>
      </c>
      <c r="AJ1848">
        <v>45519</v>
      </c>
      <c r="AK1848" t="s">
        <v>17</v>
      </c>
      <c r="AL1848" t="s">
        <v>18</v>
      </c>
      <c r="AM1848">
        <v>75</v>
      </c>
      <c r="AN1848">
        <v>60</v>
      </c>
      <c r="AO1848" s="24" t="str">
        <f>INDEX('Step 2-12'!$Z:$Z,MATCH('Step 2-12'!$AH1848,'Step 2-12'!$R:$R,0))</f>
        <v>Paid Search</v>
      </c>
      <c r="AP1848" s="24" t="str">
        <f>INDEX('Step 2-12'!$V:$V,MATCH('Step 2-12'!$AH1848,'Step 2-12'!$R:$R,0))</f>
        <v>Europe</v>
      </c>
      <c r="AQ1848" s="24" t="str">
        <f>INDEX('Step 2-12'!$W:$W,MATCH('Step 2-12'!$AH1848,'Step 2-12'!$R:$R,0))</f>
        <v>Other</v>
      </c>
      <c r="AR1848" s="24" t="str">
        <f>INDEX('Step 2-12'!$X:$X,MATCH('Step 2-12'!$AH1848,'Step 2-12'!$R:$R,0))</f>
        <v>SMBs</v>
      </c>
      <c r="AS1848" s="23" t="str">
        <f>INDEX('Step 2-12'!$AA:$AA,MATCH('Step 2-12'!$AH1848,'Step 2-12'!$R:$R,0))</f>
        <v>Basic</v>
      </c>
      <c r="AT1848" s="23" t="str">
        <f>INDEX('Step 2-12'!$AB:$AB,MATCH('Step 2-12'!$AH1848,'Step 2-12'!$R:$R,0))</f>
        <v>Monthly</v>
      </c>
      <c r="AU1848" s="23" t="str">
        <f>INDEX($J$20:$J$1603,MATCH($AH1848,$B$20:$B$1603,0))</f>
        <v/>
      </c>
    </row>
    <row r="1849" spans="33:47" x14ac:dyDescent="0.25">
      <c r="AG1849" t="s">
        <v>3641</v>
      </c>
      <c r="AH1849" t="s">
        <v>918</v>
      </c>
      <c r="AI1849" t="s">
        <v>917</v>
      </c>
      <c r="AJ1849">
        <v>45062</v>
      </c>
      <c r="AK1849" t="s">
        <v>50</v>
      </c>
      <c r="AL1849" t="s">
        <v>18</v>
      </c>
      <c r="AM1849">
        <v>135</v>
      </c>
      <c r="AN1849">
        <v>110.7</v>
      </c>
      <c r="AO1849" s="24" t="str">
        <f>INDEX('Step 2-12'!$Z:$Z,MATCH('Step 2-12'!$AH1849,'Step 2-12'!$R:$R,0))</f>
        <v>Social Media</v>
      </c>
      <c r="AP1849" s="24" t="str">
        <f>INDEX('Step 2-12'!$V:$V,MATCH('Step 2-12'!$AH1849,'Step 2-12'!$R:$R,0))</f>
        <v>Asia-Pacific</v>
      </c>
      <c r="AQ1849" s="24" t="str">
        <f>INDEX('Step 2-12'!$W:$W,MATCH('Step 2-12'!$AH1849,'Step 2-12'!$R:$R,0))</f>
        <v>Retail</v>
      </c>
      <c r="AR1849" s="24" t="str">
        <f>INDEX('Step 2-12'!$X:$X,MATCH('Step 2-12'!$AH1849,'Step 2-12'!$R:$R,0))</f>
        <v>SMBs</v>
      </c>
      <c r="AS1849" s="23" t="str">
        <f>INDEX('Step 2-12'!$AA:$AA,MATCH('Step 2-12'!$AH1849,'Step 2-12'!$R:$R,0))</f>
        <v>Pro</v>
      </c>
      <c r="AT1849" s="23" t="str">
        <f>INDEX('Step 2-12'!$AB:$AB,MATCH('Step 2-12'!$AH1849,'Step 2-12'!$R:$R,0))</f>
        <v>Monthly</v>
      </c>
      <c r="AU1849" s="23" t="str">
        <f>INDEX($J$20:$J$1603,MATCH($AH1849,$B$20:$B$1603,0))</f>
        <v/>
      </c>
    </row>
    <row r="1850" spans="33:47" x14ac:dyDescent="0.25">
      <c r="AG1850" t="s">
        <v>3642</v>
      </c>
      <c r="AH1850" t="s">
        <v>918</v>
      </c>
      <c r="AI1850" t="s">
        <v>919</v>
      </c>
      <c r="AJ1850">
        <v>45093</v>
      </c>
      <c r="AK1850" t="s">
        <v>50</v>
      </c>
      <c r="AL1850" t="s">
        <v>18</v>
      </c>
      <c r="AM1850">
        <v>135</v>
      </c>
      <c r="AN1850">
        <v>110.7</v>
      </c>
      <c r="AO1850" s="24" t="str">
        <f>INDEX('Step 2-12'!$Z:$Z,MATCH('Step 2-12'!$AH1850,'Step 2-12'!$R:$R,0))</f>
        <v>Social Media</v>
      </c>
      <c r="AP1850" s="24" t="str">
        <f>INDEX('Step 2-12'!$V:$V,MATCH('Step 2-12'!$AH1850,'Step 2-12'!$R:$R,0))</f>
        <v>Asia-Pacific</v>
      </c>
      <c r="AQ1850" s="24" t="str">
        <f>INDEX('Step 2-12'!$W:$W,MATCH('Step 2-12'!$AH1850,'Step 2-12'!$R:$R,0))</f>
        <v>Retail</v>
      </c>
      <c r="AR1850" s="24" t="str">
        <f>INDEX('Step 2-12'!$X:$X,MATCH('Step 2-12'!$AH1850,'Step 2-12'!$R:$R,0))</f>
        <v>SMBs</v>
      </c>
      <c r="AS1850" s="23" t="str">
        <f>INDEX('Step 2-12'!$AA:$AA,MATCH('Step 2-12'!$AH1850,'Step 2-12'!$R:$R,0))</f>
        <v>Pro</v>
      </c>
      <c r="AT1850" s="23" t="str">
        <f>INDEX('Step 2-12'!$AB:$AB,MATCH('Step 2-12'!$AH1850,'Step 2-12'!$R:$R,0))</f>
        <v>Monthly</v>
      </c>
      <c r="AU1850" s="23" t="str">
        <f>INDEX($J$20:$J$1603,MATCH($AH1850,$B$20:$B$1603,0))</f>
        <v/>
      </c>
    </row>
    <row r="1851" spans="33:47" x14ac:dyDescent="0.25">
      <c r="AG1851" t="s">
        <v>3643</v>
      </c>
      <c r="AH1851" t="s">
        <v>918</v>
      </c>
      <c r="AI1851" t="s">
        <v>919</v>
      </c>
      <c r="AJ1851">
        <v>45123</v>
      </c>
      <c r="AK1851" t="s">
        <v>50</v>
      </c>
      <c r="AL1851" t="s">
        <v>18</v>
      </c>
      <c r="AM1851">
        <v>135</v>
      </c>
      <c r="AN1851">
        <v>110.7</v>
      </c>
      <c r="AO1851" s="24" t="str">
        <f>INDEX('Step 2-12'!$Z:$Z,MATCH('Step 2-12'!$AH1851,'Step 2-12'!$R:$R,0))</f>
        <v>Social Media</v>
      </c>
      <c r="AP1851" s="24" t="str">
        <f>INDEX('Step 2-12'!$V:$V,MATCH('Step 2-12'!$AH1851,'Step 2-12'!$R:$R,0))</f>
        <v>Asia-Pacific</v>
      </c>
      <c r="AQ1851" s="24" t="str">
        <f>INDEX('Step 2-12'!$W:$W,MATCH('Step 2-12'!$AH1851,'Step 2-12'!$R:$R,0))</f>
        <v>Retail</v>
      </c>
      <c r="AR1851" s="24" t="str">
        <f>INDEX('Step 2-12'!$X:$X,MATCH('Step 2-12'!$AH1851,'Step 2-12'!$R:$R,0))</f>
        <v>SMBs</v>
      </c>
      <c r="AS1851" s="23" t="str">
        <f>INDEX('Step 2-12'!$AA:$AA,MATCH('Step 2-12'!$AH1851,'Step 2-12'!$R:$R,0))</f>
        <v>Pro</v>
      </c>
      <c r="AT1851" s="23" t="str">
        <f>INDEX('Step 2-12'!$AB:$AB,MATCH('Step 2-12'!$AH1851,'Step 2-12'!$R:$R,0))</f>
        <v>Monthly</v>
      </c>
      <c r="AU1851" s="23" t="str">
        <f>INDEX($J$20:$J$1603,MATCH($AH1851,$B$20:$B$1603,0))</f>
        <v/>
      </c>
    </row>
    <row r="1852" spans="33:47" x14ac:dyDescent="0.25">
      <c r="AG1852" t="s">
        <v>3644</v>
      </c>
      <c r="AH1852" t="s">
        <v>918</v>
      </c>
      <c r="AI1852" t="s">
        <v>920</v>
      </c>
      <c r="AJ1852">
        <v>45124</v>
      </c>
      <c r="AK1852" t="s">
        <v>50</v>
      </c>
      <c r="AL1852" t="s">
        <v>18</v>
      </c>
      <c r="AM1852">
        <v>135</v>
      </c>
      <c r="AN1852">
        <v>110.7</v>
      </c>
      <c r="AO1852" s="24" t="str">
        <f>INDEX('Step 2-12'!$Z:$Z,MATCH('Step 2-12'!$AH1852,'Step 2-12'!$R:$R,0))</f>
        <v>Social Media</v>
      </c>
      <c r="AP1852" s="24" t="str">
        <f>INDEX('Step 2-12'!$V:$V,MATCH('Step 2-12'!$AH1852,'Step 2-12'!$R:$R,0))</f>
        <v>Asia-Pacific</v>
      </c>
      <c r="AQ1852" s="24" t="str">
        <f>INDEX('Step 2-12'!$W:$W,MATCH('Step 2-12'!$AH1852,'Step 2-12'!$R:$R,0))</f>
        <v>Retail</v>
      </c>
      <c r="AR1852" s="24" t="str">
        <f>INDEX('Step 2-12'!$X:$X,MATCH('Step 2-12'!$AH1852,'Step 2-12'!$R:$R,0))</f>
        <v>SMBs</v>
      </c>
      <c r="AS1852" s="23" t="str">
        <f>INDEX('Step 2-12'!$AA:$AA,MATCH('Step 2-12'!$AH1852,'Step 2-12'!$R:$R,0))</f>
        <v>Pro</v>
      </c>
      <c r="AT1852" s="23" t="str">
        <f>INDEX('Step 2-12'!$AB:$AB,MATCH('Step 2-12'!$AH1852,'Step 2-12'!$R:$R,0))</f>
        <v>Monthly</v>
      </c>
      <c r="AU1852" s="23" t="str">
        <f>INDEX($J$20:$J$1603,MATCH($AH1852,$B$20:$B$1603,0))</f>
        <v/>
      </c>
    </row>
    <row r="1853" spans="33:47" x14ac:dyDescent="0.25">
      <c r="AG1853" t="s">
        <v>3645</v>
      </c>
      <c r="AH1853" t="s">
        <v>918</v>
      </c>
      <c r="AI1853" t="s">
        <v>921</v>
      </c>
      <c r="AJ1853">
        <v>45155</v>
      </c>
      <c r="AK1853" t="s">
        <v>50</v>
      </c>
      <c r="AL1853" t="s">
        <v>18</v>
      </c>
      <c r="AM1853">
        <v>135</v>
      </c>
      <c r="AN1853">
        <v>110.7</v>
      </c>
      <c r="AO1853" s="24" t="str">
        <f>INDEX('Step 2-12'!$Z:$Z,MATCH('Step 2-12'!$AH1853,'Step 2-12'!$R:$R,0))</f>
        <v>Social Media</v>
      </c>
      <c r="AP1853" s="24" t="str">
        <f>INDEX('Step 2-12'!$V:$V,MATCH('Step 2-12'!$AH1853,'Step 2-12'!$R:$R,0))</f>
        <v>Asia-Pacific</v>
      </c>
      <c r="AQ1853" s="24" t="str">
        <f>INDEX('Step 2-12'!$W:$W,MATCH('Step 2-12'!$AH1853,'Step 2-12'!$R:$R,0))</f>
        <v>Retail</v>
      </c>
      <c r="AR1853" s="24" t="str">
        <f>INDEX('Step 2-12'!$X:$X,MATCH('Step 2-12'!$AH1853,'Step 2-12'!$R:$R,0))</f>
        <v>SMBs</v>
      </c>
      <c r="AS1853" s="23" t="str">
        <f>INDEX('Step 2-12'!$AA:$AA,MATCH('Step 2-12'!$AH1853,'Step 2-12'!$R:$R,0))</f>
        <v>Pro</v>
      </c>
      <c r="AT1853" s="23" t="str">
        <f>INDEX('Step 2-12'!$AB:$AB,MATCH('Step 2-12'!$AH1853,'Step 2-12'!$R:$R,0))</f>
        <v>Monthly</v>
      </c>
      <c r="AU1853" s="23" t="str">
        <f>INDEX($J$20:$J$1603,MATCH($AH1853,$B$20:$B$1603,0))</f>
        <v/>
      </c>
    </row>
    <row r="1854" spans="33:47" x14ac:dyDescent="0.25">
      <c r="AG1854" t="s">
        <v>3646</v>
      </c>
      <c r="AH1854" t="s">
        <v>918</v>
      </c>
      <c r="AI1854" t="s">
        <v>922</v>
      </c>
      <c r="AJ1854">
        <v>45186</v>
      </c>
      <c r="AK1854" t="s">
        <v>50</v>
      </c>
      <c r="AL1854" t="s">
        <v>18</v>
      </c>
      <c r="AM1854">
        <v>135</v>
      </c>
      <c r="AN1854">
        <v>110.7</v>
      </c>
      <c r="AO1854" s="24" t="str">
        <f>INDEX('Step 2-12'!$Z:$Z,MATCH('Step 2-12'!$AH1854,'Step 2-12'!$R:$R,0))</f>
        <v>Social Media</v>
      </c>
      <c r="AP1854" s="24" t="str">
        <f>INDEX('Step 2-12'!$V:$V,MATCH('Step 2-12'!$AH1854,'Step 2-12'!$R:$R,0))</f>
        <v>Asia-Pacific</v>
      </c>
      <c r="AQ1854" s="24" t="str">
        <f>INDEX('Step 2-12'!$W:$W,MATCH('Step 2-12'!$AH1854,'Step 2-12'!$R:$R,0))</f>
        <v>Retail</v>
      </c>
      <c r="AR1854" s="24" t="str">
        <f>INDEX('Step 2-12'!$X:$X,MATCH('Step 2-12'!$AH1854,'Step 2-12'!$R:$R,0))</f>
        <v>SMBs</v>
      </c>
      <c r="AS1854" s="23" t="str">
        <f>INDEX('Step 2-12'!$AA:$AA,MATCH('Step 2-12'!$AH1854,'Step 2-12'!$R:$R,0))</f>
        <v>Pro</v>
      </c>
      <c r="AT1854" s="23" t="str">
        <f>INDEX('Step 2-12'!$AB:$AB,MATCH('Step 2-12'!$AH1854,'Step 2-12'!$R:$R,0))</f>
        <v>Monthly</v>
      </c>
      <c r="AU1854" s="23" t="str">
        <f>INDEX($J$20:$J$1603,MATCH($AH1854,$B$20:$B$1603,0))</f>
        <v/>
      </c>
    </row>
    <row r="1855" spans="33:47" x14ac:dyDescent="0.25">
      <c r="AG1855" t="s">
        <v>3647</v>
      </c>
      <c r="AH1855" t="s">
        <v>918</v>
      </c>
      <c r="AI1855" t="s">
        <v>922</v>
      </c>
      <c r="AJ1855">
        <v>45216</v>
      </c>
      <c r="AK1855" t="s">
        <v>50</v>
      </c>
      <c r="AL1855" t="s">
        <v>18</v>
      </c>
      <c r="AM1855">
        <v>135</v>
      </c>
      <c r="AN1855">
        <v>110.7</v>
      </c>
      <c r="AO1855" s="24" t="str">
        <f>INDEX('Step 2-12'!$Z:$Z,MATCH('Step 2-12'!$AH1855,'Step 2-12'!$R:$R,0))</f>
        <v>Social Media</v>
      </c>
      <c r="AP1855" s="24" t="str">
        <f>INDEX('Step 2-12'!$V:$V,MATCH('Step 2-12'!$AH1855,'Step 2-12'!$R:$R,0))</f>
        <v>Asia-Pacific</v>
      </c>
      <c r="AQ1855" s="24" t="str">
        <f>INDEX('Step 2-12'!$W:$W,MATCH('Step 2-12'!$AH1855,'Step 2-12'!$R:$R,0))</f>
        <v>Retail</v>
      </c>
      <c r="AR1855" s="24" t="str">
        <f>INDEX('Step 2-12'!$X:$X,MATCH('Step 2-12'!$AH1855,'Step 2-12'!$R:$R,0))</f>
        <v>SMBs</v>
      </c>
      <c r="AS1855" s="23" t="str">
        <f>INDEX('Step 2-12'!$AA:$AA,MATCH('Step 2-12'!$AH1855,'Step 2-12'!$R:$R,0))</f>
        <v>Pro</v>
      </c>
      <c r="AT1855" s="23" t="str">
        <f>INDEX('Step 2-12'!$AB:$AB,MATCH('Step 2-12'!$AH1855,'Step 2-12'!$R:$R,0))</f>
        <v>Monthly</v>
      </c>
      <c r="AU1855" s="23" t="str">
        <f>INDEX($J$20:$J$1603,MATCH($AH1855,$B$20:$B$1603,0))</f>
        <v/>
      </c>
    </row>
    <row r="1856" spans="33:47" x14ac:dyDescent="0.25">
      <c r="AG1856" t="s">
        <v>3648</v>
      </c>
      <c r="AH1856" t="s">
        <v>918</v>
      </c>
      <c r="AI1856" t="s">
        <v>923</v>
      </c>
      <c r="AJ1856">
        <v>45217</v>
      </c>
      <c r="AK1856" t="s">
        <v>17</v>
      </c>
      <c r="AL1856" t="s">
        <v>18</v>
      </c>
      <c r="AM1856">
        <v>75</v>
      </c>
      <c r="AN1856">
        <v>60</v>
      </c>
      <c r="AO1856" s="24" t="str">
        <f>INDEX('Step 2-12'!$Z:$Z,MATCH('Step 2-12'!$AH1856,'Step 2-12'!$R:$R,0))</f>
        <v>Social Media</v>
      </c>
      <c r="AP1856" s="24" t="str">
        <f>INDEX('Step 2-12'!$V:$V,MATCH('Step 2-12'!$AH1856,'Step 2-12'!$R:$R,0))</f>
        <v>Asia-Pacific</v>
      </c>
      <c r="AQ1856" s="24" t="str">
        <f>INDEX('Step 2-12'!$W:$W,MATCH('Step 2-12'!$AH1856,'Step 2-12'!$R:$R,0))</f>
        <v>Retail</v>
      </c>
      <c r="AR1856" s="24" t="str">
        <f>INDEX('Step 2-12'!$X:$X,MATCH('Step 2-12'!$AH1856,'Step 2-12'!$R:$R,0))</f>
        <v>SMBs</v>
      </c>
      <c r="AS1856" s="23" t="str">
        <f>INDEX('Step 2-12'!$AA:$AA,MATCH('Step 2-12'!$AH1856,'Step 2-12'!$R:$R,0))</f>
        <v>Pro</v>
      </c>
      <c r="AT1856" s="23" t="str">
        <f>INDEX('Step 2-12'!$AB:$AB,MATCH('Step 2-12'!$AH1856,'Step 2-12'!$R:$R,0))</f>
        <v>Monthly</v>
      </c>
      <c r="AU1856" s="23" t="str">
        <f>INDEX($J$20:$J$1603,MATCH($AH1856,$B$20:$B$1603,0))</f>
        <v/>
      </c>
    </row>
    <row r="1857" spans="33:47" x14ac:dyDescent="0.25">
      <c r="AG1857" t="s">
        <v>3649</v>
      </c>
      <c r="AH1857" t="s">
        <v>918</v>
      </c>
      <c r="AI1857" t="s">
        <v>924</v>
      </c>
      <c r="AJ1857">
        <v>45248</v>
      </c>
      <c r="AK1857" t="s">
        <v>17</v>
      </c>
      <c r="AL1857" t="s">
        <v>18</v>
      </c>
      <c r="AM1857">
        <v>75</v>
      </c>
      <c r="AN1857">
        <v>60</v>
      </c>
      <c r="AO1857" s="24" t="str">
        <f>INDEX('Step 2-12'!$Z:$Z,MATCH('Step 2-12'!$AH1857,'Step 2-12'!$R:$R,0))</f>
        <v>Social Media</v>
      </c>
      <c r="AP1857" s="24" t="str">
        <f>INDEX('Step 2-12'!$V:$V,MATCH('Step 2-12'!$AH1857,'Step 2-12'!$R:$R,0))</f>
        <v>Asia-Pacific</v>
      </c>
      <c r="AQ1857" s="24" t="str">
        <f>INDEX('Step 2-12'!$W:$W,MATCH('Step 2-12'!$AH1857,'Step 2-12'!$R:$R,0))</f>
        <v>Retail</v>
      </c>
      <c r="AR1857" s="24" t="str">
        <f>INDEX('Step 2-12'!$X:$X,MATCH('Step 2-12'!$AH1857,'Step 2-12'!$R:$R,0))</f>
        <v>SMBs</v>
      </c>
      <c r="AS1857" s="23" t="str">
        <f>INDEX('Step 2-12'!$AA:$AA,MATCH('Step 2-12'!$AH1857,'Step 2-12'!$R:$R,0))</f>
        <v>Pro</v>
      </c>
      <c r="AT1857" s="23" t="str">
        <f>INDEX('Step 2-12'!$AB:$AB,MATCH('Step 2-12'!$AH1857,'Step 2-12'!$R:$R,0))</f>
        <v>Monthly</v>
      </c>
      <c r="AU1857" s="23" t="str">
        <f>INDEX($J$20:$J$1603,MATCH($AH1857,$B$20:$B$1603,0))</f>
        <v/>
      </c>
    </row>
    <row r="1858" spans="33:47" x14ac:dyDescent="0.25">
      <c r="AG1858" t="s">
        <v>3650</v>
      </c>
      <c r="AH1858" t="s">
        <v>918</v>
      </c>
      <c r="AI1858" t="s">
        <v>924</v>
      </c>
      <c r="AJ1858">
        <v>45278</v>
      </c>
      <c r="AK1858" t="s">
        <v>17</v>
      </c>
      <c r="AL1858" t="s">
        <v>18</v>
      </c>
      <c r="AM1858">
        <v>75</v>
      </c>
      <c r="AN1858">
        <v>60</v>
      </c>
      <c r="AO1858" s="24" t="str">
        <f>INDEX('Step 2-12'!$Z:$Z,MATCH('Step 2-12'!$AH1858,'Step 2-12'!$R:$R,0))</f>
        <v>Social Media</v>
      </c>
      <c r="AP1858" s="24" t="str">
        <f>INDEX('Step 2-12'!$V:$V,MATCH('Step 2-12'!$AH1858,'Step 2-12'!$R:$R,0))</f>
        <v>Asia-Pacific</v>
      </c>
      <c r="AQ1858" s="24" t="str">
        <f>INDEX('Step 2-12'!$W:$W,MATCH('Step 2-12'!$AH1858,'Step 2-12'!$R:$R,0))</f>
        <v>Retail</v>
      </c>
      <c r="AR1858" s="24" t="str">
        <f>INDEX('Step 2-12'!$X:$X,MATCH('Step 2-12'!$AH1858,'Step 2-12'!$R:$R,0))</f>
        <v>SMBs</v>
      </c>
      <c r="AS1858" s="23" t="str">
        <f>INDEX('Step 2-12'!$AA:$AA,MATCH('Step 2-12'!$AH1858,'Step 2-12'!$R:$R,0))</f>
        <v>Pro</v>
      </c>
      <c r="AT1858" s="23" t="str">
        <f>INDEX('Step 2-12'!$AB:$AB,MATCH('Step 2-12'!$AH1858,'Step 2-12'!$R:$R,0))</f>
        <v>Monthly</v>
      </c>
      <c r="AU1858" s="23" t="str">
        <f>INDEX($J$20:$J$1603,MATCH($AH1858,$B$20:$B$1603,0))</f>
        <v/>
      </c>
    </row>
    <row r="1859" spans="33:47" x14ac:dyDescent="0.25">
      <c r="AG1859" t="s">
        <v>3651</v>
      </c>
      <c r="AH1859" t="s">
        <v>918</v>
      </c>
      <c r="AI1859" t="s">
        <v>925</v>
      </c>
      <c r="AJ1859">
        <v>45279</v>
      </c>
      <c r="AK1859" t="s">
        <v>17</v>
      </c>
      <c r="AL1859" t="s">
        <v>18</v>
      </c>
      <c r="AM1859">
        <v>75</v>
      </c>
      <c r="AN1859">
        <v>60</v>
      </c>
      <c r="AO1859" s="24" t="str">
        <f>INDEX('Step 2-12'!$Z:$Z,MATCH('Step 2-12'!$AH1859,'Step 2-12'!$R:$R,0))</f>
        <v>Social Media</v>
      </c>
      <c r="AP1859" s="24" t="str">
        <f>INDEX('Step 2-12'!$V:$V,MATCH('Step 2-12'!$AH1859,'Step 2-12'!$R:$R,0))</f>
        <v>Asia-Pacific</v>
      </c>
      <c r="AQ1859" s="24" t="str">
        <f>INDEX('Step 2-12'!$W:$W,MATCH('Step 2-12'!$AH1859,'Step 2-12'!$R:$R,0))</f>
        <v>Retail</v>
      </c>
      <c r="AR1859" s="24" t="str">
        <f>INDEX('Step 2-12'!$X:$X,MATCH('Step 2-12'!$AH1859,'Step 2-12'!$R:$R,0))</f>
        <v>SMBs</v>
      </c>
      <c r="AS1859" s="23" t="str">
        <f>INDEX('Step 2-12'!$AA:$AA,MATCH('Step 2-12'!$AH1859,'Step 2-12'!$R:$R,0))</f>
        <v>Pro</v>
      </c>
      <c r="AT1859" s="23" t="str">
        <f>INDEX('Step 2-12'!$AB:$AB,MATCH('Step 2-12'!$AH1859,'Step 2-12'!$R:$R,0))</f>
        <v>Monthly</v>
      </c>
      <c r="AU1859" s="23" t="str">
        <f>INDEX($J$20:$J$1603,MATCH($AH1859,$B$20:$B$1603,0))</f>
        <v/>
      </c>
    </row>
    <row r="1860" spans="33:47" x14ac:dyDescent="0.25">
      <c r="AG1860" t="s">
        <v>3652</v>
      </c>
      <c r="AH1860" t="s">
        <v>918</v>
      </c>
      <c r="AI1860" t="s">
        <v>926</v>
      </c>
      <c r="AJ1860">
        <v>45310</v>
      </c>
      <c r="AK1860" t="s">
        <v>17</v>
      </c>
      <c r="AL1860" t="s">
        <v>18</v>
      </c>
      <c r="AM1860">
        <v>75</v>
      </c>
      <c r="AN1860">
        <v>60</v>
      </c>
      <c r="AO1860" s="24" t="str">
        <f>INDEX('Step 2-12'!$Z:$Z,MATCH('Step 2-12'!$AH1860,'Step 2-12'!$R:$R,0))</f>
        <v>Social Media</v>
      </c>
      <c r="AP1860" s="24" t="str">
        <f>INDEX('Step 2-12'!$V:$V,MATCH('Step 2-12'!$AH1860,'Step 2-12'!$R:$R,0))</f>
        <v>Asia-Pacific</v>
      </c>
      <c r="AQ1860" s="24" t="str">
        <f>INDEX('Step 2-12'!$W:$W,MATCH('Step 2-12'!$AH1860,'Step 2-12'!$R:$R,0))</f>
        <v>Retail</v>
      </c>
      <c r="AR1860" s="24" t="str">
        <f>INDEX('Step 2-12'!$X:$X,MATCH('Step 2-12'!$AH1860,'Step 2-12'!$R:$R,0))</f>
        <v>SMBs</v>
      </c>
      <c r="AS1860" s="23" t="str">
        <f>INDEX('Step 2-12'!$AA:$AA,MATCH('Step 2-12'!$AH1860,'Step 2-12'!$R:$R,0))</f>
        <v>Pro</v>
      </c>
      <c r="AT1860" s="23" t="str">
        <f>INDEX('Step 2-12'!$AB:$AB,MATCH('Step 2-12'!$AH1860,'Step 2-12'!$R:$R,0))</f>
        <v>Monthly</v>
      </c>
      <c r="AU1860" s="23" t="str">
        <f>INDEX($J$20:$J$1603,MATCH($AH1860,$B$20:$B$1603,0))</f>
        <v/>
      </c>
    </row>
    <row r="1861" spans="33:47" x14ac:dyDescent="0.25">
      <c r="AG1861" t="s">
        <v>3653</v>
      </c>
      <c r="AH1861" t="s">
        <v>918</v>
      </c>
      <c r="AI1861" t="s">
        <v>927</v>
      </c>
      <c r="AJ1861">
        <v>45341</v>
      </c>
      <c r="AK1861" t="s">
        <v>17</v>
      </c>
      <c r="AL1861" t="s">
        <v>18</v>
      </c>
      <c r="AM1861">
        <v>75</v>
      </c>
      <c r="AN1861">
        <v>60</v>
      </c>
      <c r="AO1861" s="24" t="str">
        <f>INDEX('Step 2-12'!$Z:$Z,MATCH('Step 2-12'!$AH1861,'Step 2-12'!$R:$R,0))</f>
        <v>Social Media</v>
      </c>
      <c r="AP1861" s="24" t="str">
        <f>INDEX('Step 2-12'!$V:$V,MATCH('Step 2-12'!$AH1861,'Step 2-12'!$R:$R,0))</f>
        <v>Asia-Pacific</v>
      </c>
      <c r="AQ1861" s="24" t="str">
        <f>INDEX('Step 2-12'!$W:$W,MATCH('Step 2-12'!$AH1861,'Step 2-12'!$R:$R,0))</f>
        <v>Retail</v>
      </c>
      <c r="AR1861" s="24" t="str">
        <f>INDEX('Step 2-12'!$X:$X,MATCH('Step 2-12'!$AH1861,'Step 2-12'!$R:$R,0))</f>
        <v>SMBs</v>
      </c>
      <c r="AS1861" s="23" t="str">
        <f>INDEX('Step 2-12'!$AA:$AA,MATCH('Step 2-12'!$AH1861,'Step 2-12'!$R:$R,0))</f>
        <v>Pro</v>
      </c>
      <c r="AT1861" s="23" t="str">
        <f>INDEX('Step 2-12'!$AB:$AB,MATCH('Step 2-12'!$AH1861,'Step 2-12'!$R:$R,0))</f>
        <v>Monthly</v>
      </c>
      <c r="AU1861" s="23" t="str">
        <f>INDEX($J$20:$J$1603,MATCH($AH1861,$B$20:$B$1603,0))</f>
        <v/>
      </c>
    </row>
    <row r="1862" spans="33:47" x14ac:dyDescent="0.25">
      <c r="AG1862" t="s">
        <v>3654</v>
      </c>
      <c r="AH1862" t="s">
        <v>918</v>
      </c>
      <c r="AI1862" t="s">
        <v>927</v>
      </c>
      <c r="AJ1862">
        <v>45370</v>
      </c>
      <c r="AK1862" t="s">
        <v>17</v>
      </c>
      <c r="AL1862" t="s">
        <v>18</v>
      </c>
      <c r="AM1862">
        <v>75</v>
      </c>
      <c r="AN1862">
        <v>60</v>
      </c>
      <c r="AO1862" s="24" t="str">
        <f>INDEX('Step 2-12'!$Z:$Z,MATCH('Step 2-12'!$AH1862,'Step 2-12'!$R:$R,0))</f>
        <v>Social Media</v>
      </c>
      <c r="AP1862" s="24" t="str">
        <f>INDEX('Step 2-12'!$V:$V,MATCH('Step 2-12'!$AH1862,'Step 2-12'!$R:$R,0))</f>
        <v>Asia-Pacific</v>
      </c>
      <c r="AQ1862" s="24" t="str">
        <f>INDEX('Step 2-12'!$W:$W,MATCH('Step 2-12'!$AH1862,'Step 2-12'!$R:$R,0))</f>
        <v>Retail</v>
      </c>
      <c r="AR1862" s="24" t="str">
        <f>INDEX('Step 2-12'!$X:$X,MATCH('Step 2-12'!$AH1862,'Step 2-12'!$R:$R,0))</f>
        <v>SMBs</v>
      </c>
      <c r="AS1862" s="23" t="str">
        <f>INDEX('Step 2-12'!$AA:$AA,MATCH('Step 2-12'!$AH1862,'Step 2-12'!$R:$R,0))</f>
        <v>Pro</v>
      </c>
      <c r="AT1862" s="23" t="str">
        <f>INDEX('Step 2-12'!$AB:$AB,MATCH('Step 2-12'!$AH1862,'Step 2-12'!$R:$R,0))</f>
        <v>Monthly</v>
      </c>
      <c r="AU1862" s="23" t="str">
        <f>INDEX($J$20:$J$1603,MATCH($AH1862,$B$20:$B$1603,0))</f>
        <v/>
      </c>
    </row>
    <row r="1863" spans="33:47" x14ac:dyDescent="0.25">
      <c r="AG1863" t="s">
        <v>3655</v>
      </c>
      <c r="AH1863" t="s">
        <v>918</v>
      </c>
      <c r="AI1863" t="s">
        <v>928</v>
      </c>
      <c r="AJ1863">
        <v>45372</v>
      </c>
      <c r="AK1863" t="s">
        <v>17</v>
      </c>
      <c r="AL1863" t="s">
        <v>18</v>
      </c>
      <c r="AM1863">
        <v>75</v>
      </c>
      <c r="AN1863">
        <v>60</v>
      </c>
      <c r="AO1863" s="24" t="str">
        <f>INDEX('Step 2-12'!$Z:$Z,MATCH('Step 2-12'!$AH1863,'Step 2-12'!$R:$R,0))</f>
        <v>Social Media</v>
      </c>
      <c r="AP1863" s="24" t="str">
        <f>INDEX('Step 2-12'!$V:$V,MATCH('Step 2-12'!$AH1863,'Step 2-12'!$R:$R,0))</f>
        <v>Asia-Pacific</v>
      </c>
      <c r="AQ1863" s="24" t="str">
        <f>INDEX('Step 2-12'!$W:$W,MATCH('Step 2-12'!$AH1863,'Step 2-12'!$R:$R,0))</f>
        <v>Retail</v>
      </c>
      <c r="AR1863" s="24" t="str">
        <f>INDEX('Step 2-12'!$X:$X,MATCH('Step 2-12'!$AH1863,'Step 2-12'!$R:$R,0))</f>
        <v>SMBs</v>
      </c>
      <c r="AS1863" s="23" t="str">
        <f>INDEX('Step 2-12'!$AA:$AA,MATCH('Step 2-12'!$AH1863,'Step 2-12'!$R:$R,0))</f>
        <v>Pro</v>
      </c>
      <c r="AT1863" s="23" t="str">
        <f>INDEX('Step 2-12'!$AB:$AB,MATCH('Step 2-12'!$AH1863,'Step 2-12'!$R:$R,0))</f>
        <v>Monthly</v>
      </c>
      <c r="AU1863" s="23" t="str">
        <f>INDEX($J$20:$J$1603,MATCH($AH1863,$B$20:$B$1603,0))</f>
        <v/>
      </c>
    </row>
    <row r="1864" spans="33:47" x14ac:dyDescent="0.25">
      <c r="AG1864" t="s">
        <v>3656</v>
      </c>
      <c r="AH1864" t="s">
        <v>918</v>
      </c>
      <c r="AI1864" t="s">
        <v>929</v>
      </c>
      <c r="AJ1864">
        <v>45403</v>
      </c>
      <c r="AK1864" t="s">
        <v>17</v>
      </c>
      <c r="AL1864" t="s">
        <v>18</v>
      </c>
      <c r="AM1864">
        <v>75</v>
      </c>
      <c r="AN1864">
        <v>60</v>
      </c>
      <c r="AO1864" s="24" t="str">
        <f>INDEX('Step 2-12'!$Z:$Z,MATCH('Step 2-12'!$AH1864,'Step 2-12'!$R:$R,0))</f>
        <v>Social Media</v>
      </c>
      <c r="AP1864" s="24" t="str">
        <f>INDEX('Step 2-12'!$V:$V,MATCH('Step 2-12'!$AH1864,'Step 2-12'!$R:$R,0))</f>
        <v>Asia-Pacific</v>
      </c>
      <c r="AQ1864" s="24" t="str">
        <f>INDEX('Step 2-12'!$W:$W,MATCH('Step 2-12'!$AH1864,'Step 2-12'!$R:$R,0))</f>
        <v>Retail</v>
      </c>
      <c r="AR1864" s="24" t="str">
        <f>INDEX('Step 2-12'!$X:$X,MATCH('Step 2-12'!$AH1864,'Step 2-12'!$R:$R,0))</f>
        <v>SMBs</v>
      </c>
      <c r="AS1864" s="23" t="str">
        <f>INDEX('Step 2-12'!$AA:$AA,MATCH('Step 2-12'!$AH1864,'Step 2-12'!$R:$R,0))</f>
        <v>Pro</v>
      </c>
      <c r="AT1864" s="23" t="str">
        <f>INDEX('Step 2-12'!$AB:$AB,MATCH('Step 2-12'!$AH1864,'Step 2-12'!$R:$R,0))</f>
        <v>Monthly</v>
      </c>
      <c r="AU1864" s="23" t="str">
        <f>INDEX($J$20:$J$1603,MATCH($AH1864,$B$20:$B$1603,0))</f>
        <v/>
      </c>
    </row>
    <row r="1865" spans="33:47" x14ac:dyDescent="0.25">
      <c r="AG1865" t="s">
        <v>3657</v>
      </c>
      <c r="AH1865" t="s">
        <v>918</v>
      </c>
      <c r="AI1865" t="s">
        <v>929</v>
      </c>
      <c r="AJ1865">
        <v>45433</v>
      </c>
      <c r="AK1865" t="s">
        <v>17</v>
      </c>
      <c r="AL1865" t="s">
        <v>18</v>
      </c>
      <c r="AM1865">
        <v>75</v>
      </c>
      <c r="AN1865">
        <v>60</v>
      </c>
      <c r="AO1865" s="24" t="str">
        <f>INDEX('Step 2-12'!$Z:$Z,MATCH('Step 2-12'!$AH1865,'Step 2-12'!$R:$R,0))</f>
        <v>Social Media</v>
      </c>
      <c r="AP1865" s="24" t="str">
        <f>INDEX('Step 2-12'!$V:$V,MATCH('Step 2-12'!$AH1865,'Step 2-12'!$R:$R,0))</f>
        <v>Asia-Pacific</v>
      </c>
      <c r="AQ1865" s="24" t="str">
        <f>INDEX('Step 2-12'!$W:$W,MATCH('Step 2-12'!$AH1865,'Step 2-12'!$R:$R,0))</f>
        <v>Retail</v>
      </c>
      <c r="AR1865" s="24" t="str">
        <f>INDEX('Step 2-12'!$X:$X,MATCH('Step 2-12'!$AH1865,'Step 2-12'!$R:$R,0))</f>
        <v>SMBs</v>
      </c>
      <c r="AS1865" s="23" t="str">
        <f>INDEX('Step 2-12'!$AA:$AA,MATCH('Step 2-12'!$AH1865,'Step 2-12'!$R:$R,0))</f>
        <v>Pro</v>
      </c>
      <c r="AT1865" s="23" t="str">
        <f>INDEX('Step 2-12'!$AB:$AB,MATCH('Step 2-12'!$AH1865,'Step 2-12'!$R:$R,0))</f>
        <v>Monthly</v>
      </c>
      <c r="AU1865" s="23" t="str">
        <f>INDEX($J$20:$J$1603,MATCH($AH1865,$B$20:$B$1603,0))</f>
        <v/>
      </c>
    </row>
    <row r="1866" spans="33:47" x14ac:dyDescent="0.25">
      <c r="AG1866" t="s">
        <v>3658</v>
      </c>
      <c r="AH1866" t="s">
        <v>918</v>
      </c>
      <c r="AI1866" t="s">
        <v>930</v>
      </c>
      <c r="AJ1866">
        <v>45434</v>
      </c>
      <c r="AK1866" t="s">
        <v>17</v>
      </c>
      <c r="AL1866" t="s">
        <v>18</v>
      </c>
      <c r="AM1866">
        <v>75</v>
      </c>
      <c r="AN1866">
        <v>60</v>
      </c>
      <c r="AO1866" s="24" t="str">
        <f>INDEX('Step 2-12'!$Z:$Z,MATCH('Step 2-12'!$AH1866,'Step 2-12'!$R:$R,0))</f>
        <v>Social Media</v>
      </c>
      <c r="AP1866" s="24" t="str">
        <f>INDEX('Step 2-12'!$V:$V,MATCH('Step 2-12'!$AH1866,'Step 2-12'!$R:$R,0))</f>
        <v>Asia-Pacific</v>
      </c>
      <c r="AQ1866" s="24" t="str">
        <f>INDEX('Step 2-12'!$W:$W,MATCH('Step 2-12'!$AH1866,'Step 2-12'!$R:$R,0))</f>
        <v>Retail</v>
      </c>
      <c r="AR1866" s="24" t="str">
        <f>INDEX('Step 2-12'!$X:$X,MATCH('Step 2-12'!$AH1866,'Step 2-12'!$R:$R,0))</f>
        <v>SMBs</v>
      </c>
      <c r="AS1866" s="23" t="str">
        <f>INDEX('Step 2-12'!$AA:$AA,MATCH('Step 2-12'!$AH1866,'Step 2-12'!$R:$R,0))</f>
        <v>Pro</v>
      </c>
      <c r="AT1866" s="23" t="str">
        <f>INDEX('Step 2-12'!$AB:$AB,MATCH('Step 2-12'!$AH1866,'Step 2-12'!$R:$R,0))</f>
        <v>Monthly</v>
      </c>
      <c r="AU1866" s="23" t="str">
        <f>INDEX($J$20:$J$1603,MATCH($AH1866,$B$20:$B$1603,0))</f>
        <v/>
      </c>
    </row>
    <row r="1867" spans="33:47" x14ac:dyDescent="0.25">
      <c r="AG1867" t="s">
        <v>3659</v>
      </c>
      <c r="AH1867" t="s">
        <v>918</v>
      </c>
      <c r="AI1867" t="s">
        <v>931</v>
      </c>
      <c r="AJ1867">
        <v>45465</v>
      </c>
      <c r="AK1867" t="s">
        <v>17</v>
      </c>
      <c r="AL1867" t="s">
        <v>18</v>
      </c>
      <c r="AM1867">
        <v>75</v>
      </c>
      <c r="AN1867">
        <v>60</v>
      </c>
      <c r="AO1867" s="24" t="str">
        <f>INDEX('Step 2-12'!$Z:$Z,MATCH('Step 2-12'!$AH1867,'Step 2-12'!$R:$R,0))</f>
        <v>Social Media</v>
      </c>
      <c r="AP1867" s="24" t="str">
        <f>INDEX('Step 2-12'!$V:$V,MATCH('Step 2-12'!$AH1867,'Step 2-12'!$R:$R,0))</f>
        <v>Asia-Pacific</v>
      </c>
      <c r="AQ1867" s="24" t="str">
        <f>INDEX('Step 2-12'!$W:$W,MATCH('Step 2-12'!$AH1867,'Step 2-12'!$R:$R,0))</f>
        <v>Retail</v>
      </c>
      <c r="AR1867" s="24" t="str">
        <f>INDEX('Step 2-12'!$X:$X,MATCH('Step 2-12'!$AH1867,'Step 2-12'!$R:$R,0))</f>
        <v>SMBs</v>
      </c>
      <c r="AS1867" s="23" t="str">
        <f>INDEX('Step 2-12'!$AA:$AA,MATCH('Step 2-12'!$AH1867,'Step 2-12'!$R:$R,0))</f>
        <v>Pro</v>
      </c>
      <c r="AT1867" s="23" t="str">
        <f>INDEX('Step 2-12'!$AB:$AB,MATCH('Step 2-12'!$AH1867,'Step 2-12'!$R:$R,0))</f>
        <v>Monthly</v>
      </c>
      <c r="AU1867" s="23" t="str">
        <f>INDEX($J$20:$J$1603,MATCH($AH1867,$B$20:$B$1603,0))</f>
        <v/>
      </c>
    </row>
    <row r="1868" spans="33:47" x14ac:dyDescent="0.25">
      <c r="AG1868" t="s">
        <v>3660</v>
      </c>
      <c r="AH1868" t="s">
        <v>918</v>
      </c>
      <c r="AI1868" t="s">
        <v>931</v>
      </c>
      <c r="AJ1868">
        <v>45495</v>
      </c>
      <c r="AK1868" t="s">
        <v>17</v>
      </c>
      <c r="AL1868" t="s">
        <v>18</v>
      </c>
      <c r="AM1868">
        <v>75</v>
      </c>
      <c r="AN1868">
        <v>60</v>
      </c>
      <c r="AO1868" s="24" t="str">
        <f>INDEX('Step 2-12'!$Z:$Z,MATCH('Step 2-12'!$AH1868,'Step 2-12'!$R:$R,0))</f>
        <v>Social Media</v>
      </c>
      <c r="AP1868" s="24" t="str">
        <f>INDEX('Step 2-12'!$V:$V,MATCH('Step 2-12'!$AH1868,'Step 2-12'!$R:$R,0))</f>
        <v>Asia-Pacific</v>
      </c>
      <c r="AQ1868" s="24" t="str">
        <f>INDEX('Step 2-12'!$W:$W,MATCH('Step 2-12'!$AH1868,'Step 2-12'!$R:$R,0))</f>
        <v>Retail</v>
      </c>
      <c r="AR1868" s="24" t="str">
        <f>INDEX('Step 2-12'!$X:$X,MATCH('Step 2-12'!$AH1868,'Step 2-12'!$R:$R,0))</f>
        <v>SMBs</v>
      </c>
      <c r="AS1868" s="23" t="str">
        <f>INDEX('Step 2-12'!$AA:$AA,MATCH('Step 2-12'!$AH1868,'Step 2-12'!$R:$R,0))</f>
        <v>Pro</v>
      </c>
      <c r="AT1868" s="23" t="str">
        <f>INDEX('Step 2-12'!$AB:$AB,MATCH('Step 2-12'!$AH1868,'Step 2-12'!$R:$R,0))</f>
        <v>Monthly</v>
      </c>
      <c r="AU1868" s="23" t="str">
        <f>INDEX($J$20:$J$1603,MATCH($AH1868,$B$20:$B$1603,0))</f>
        <v/>
      </c>
    </row>
    <row r="1869" spans="33:47" x14ac:dyDescent="0.25">
      <c r="AG1869" t="s">
        <v>3661</v>
      </c>
      <c r="AH1869" t="s">
        <v>918</v>
      </c>
      <c r="AI1869" t="s">
        <v>932</v>
      </c>
      <c r="AJ1869">
        <v>45496</v>
      </c>
      <c r="AK1869" t="s">
        <v>17</v>
      </c>
      <c r="AL1869" t="s">
        <v>18</v>
      </c>
      <c r="AM1869">
        <v>75</v>
      </c>
      <c r="AN1869">
        <v>60</v>
      </c>
      <c r="AO1869" s="24" t="str">
        <f>INDEX('Step 2-12'!$Z:$Z,MATCH('Step 2-12'!$AH1869,'Step 2-12'!$R:$R,0))</f>
        <v>Social Media</v>
      </c>
      <c r="AP1869" s="24" t="str">
        <f>INDEX('Step 2-12'!$V:$V,MATCH('Step 2-12'!$AH1869,'Step 2-12'!$R:$R,0))</f>
        <v>Asia-Pacific</v>
      </c>
      <c r="AQ1869" s="24" t="str">
        <f>INDEX('Step 2-12'!$W:$W,MATCH('Step 2-12'!$AH1869,'Step 2-12'!$R:$R,0))</f>
        <v>Retail</v>
      </c>
      <c r="AR1869" s="24" t="str">
        <f>INDEX('Step 2-12'!$X:$X,MATCH('Step 2-12'!$AH1869,'Step 2-12'!$R:$R,0))</f>
        <v>SMBs</v>
      </c>
      <c r="AS1869" s="23" t="str">
        <f>INDEX('Step 2-12'!$AA:$AA,MATCH('Step 2-12'!$AH1869,'Step 2-12'!$R:$R,0))</f>
        <v>Pro</v>
      </c>
      <c r="AT1869" s="23" t="str">
        <f>INDEX('Step 2-12'!$AB:$AB,MATCH('Step 2-12'!$AH1869,'Step 2-12'!$R:$R,0))</f>
        <v>Monthly</v>
      </c>
      <c r="AU1869" s="23" t="str">
        <f>INDEX($J$20:$J$1603,MATCH($AH1869,$B$20:$B$1603,0))</f>
        <v/>
      </c>
    </row>
    <row r="1870" spans="33:47" x14ac:dyDescent="0.25">
      <c r="AG1870" t="s">
        <v>3662</v>
      </c>
      <c r="AH1870" t="s">
        <v>918</v>
      </c>
      <c r="AI1870" t="s">
        <v>933</v>
      </c>
      <c r="AJ1870">
        <v>45527</v>
      </c>
      <c r="AK1870" t="s">
        <v>17</v>
      </c>
      <c r="AL1870" t="s">
        <v>18</v>
      </c>
      <c r="AM1870">
        <v>75</v>
      </c>
      <c r="AN1870">
        <v>60</v>
      </c>
      <c r="AO1870" s="24" t="str">
        <f>INDEX('Step 2-12'!$Z:$Z,MATCH('Step 2-12'!$AH1870,'Step 2-12'!$R:$R,0))</f>
        <v>Social Media</v>
      </c>
      <c r="AP1870" s="24" t="str">
        <f>INDEX('Step 2-12'!$V:$V,MATCH('Step 2-12'!$AH1870,'Step 2-12'!$R:$R,0))</f>
        <v>Asia-Pacific</v>
      </c>
      <c r="AQ1870" s="24" t="str">
        <f>INDEX('Step 2-12'!$W:$W,MATCH('Step 2-12'!$AH1870,'Step 2-12'!$R:$R,0))</f>
        <v>Retail</v>
      </c>
      <c r="AR1870" s="24" t="str">
        <f>INDEX('Step 2-12'!$X:$X,MATCH('Step 2-12'!$AH1870,'Step 2-12'!$R:$R,0))</f>
        <v>SMBs</v>
      </c>
      <c r="AS1870" s="23" t="str">
        <f>INDEX('Step 2-12'!$AA:$AA,MATCH('Step 2-12'!$AH1870,'Step 2-12'!$R:$R,0))</f>
        <v>Pro</v>
      </c>
      <c r="AT1870" s="23" t="str">
        <f>INDEX('Step 2-12'!$AB:$AB,MATCH('Step 2-12'!$AH1870,'Step 2-12'!$R:$R,0))</f>
        <v>Monthly</v>
      </c>
      <c r="AU1870" s="23" t="str">
        <f>INDEX($J$20:$J$1603,MATCH($AH1870,$B$20:$B$1603,0))</f>
        <v/>
      </c>
    </row>
    <row r="1871" spans="33:47" x14ac:dyDescent="0.25">
      <c r="AG1871" t="s">
        <v>3663</v>
      </c>
      <c r="AH1871" t="s">
        <v>918</v>
      </c>
      <c r="AI1871" t="s">
        <v>934</v>
      </c>
      <c r="AJ1871">
        <v>45558</v>
      </c>
      <c r="AK1871" t="s">
        <v>50</v>
      </c>
      <c r="AL1871" t="s">
        <v>18</v>
      </c>
      <c r="AM1871">
        <v>135</v>
      </c>
      <c r="AN1871">
        <v>110.7</v>
      </c>
      <c r="AO1871" s="24" t="str">
        <f>INDEX('Step 2-12'!$Z:$Z,MATCH('Step 2-12'!$AH1871,'Step 2-12'!$R:$R,0))</f>
        <v>Social Media</v>
      </c>
      <c r="AP1871" s="24" t="str">
        <f>INDEX('Step 2-12'!$V:$V,MATCH('Step 2-12'!$AH1871,'Step 2-12'!$R:$R,0))</f>
        <v>Asia-Pacific</v>
      </c>
      <c r="AQ1871" s="24" t="str">
        <f>INDEX('Step 2-12'!$W:$W,MATCH('Step 2-12'!$AH1871,'Step 2-12'!$R:$R,0))</f>
        <v>Retail</v>
      </c>
      <c r="AR1871" s="24" t="str">
        <f>INDEX('Step 2-12'!$X:$X,MATCH('Step 2-12'!$AH1871,'Step 2-12'!$R:$R,0))</f>
        <v>SMBs</v>
      </c>
      <c r="AS1871" s="23" t="str">
        <f>INDEX('Step 2-12'!$AA:$AA,MATCH('Step 2-12'!$AH1871,'Step 2-12'!$R:$R,0))</f>
        <v>Pro</v>
      </c>
      <c r="AT1871" s="23" t="str">
        <f>INDEX('Step 2-12'!$AB:$AB,MATCH('Step 2-12'!$AH1871,'Step 2-12'!$R:$R,0))</f>
        <v>Monthly</v>
      </c>
      <c r="AU1871" s="23" t="str">
        <f>INDEX($J$20:$J$1603,MATCH($AH1871,$B$20:$B$1603,0))</f>
        <v/>
      </c>
    </row>
    <row r="1872" spans="33:47" x14ac:dyDescent="0.25">
      <c r="AG1872" t="s">
        <v>3664</v>
      </c>
      <c r="AH1872" t="s">
        <v>918</v>
      </c>
      <c r="AI1872" t="s">
        <v>934</v>
      </c>
      <c r="AJ1872">
        <v>45588</v>
      </c>
      <c r="AK1872" t="s">
        <v>50</v>
      </c>
      <c r="AL1872" t="s">
        <v>18</v>
      </c>
      <c r="AM1872">
        <v>135</v>
      </c>
      <c r="AN1872">
        <v>110.7</v>
      </c>
      <c r="AO1872" s="24" t="str">
        <f>INDEX('Step 2-12'!$Z:$Z,MATCH('Step 2-12'!$AH1872,'Step 2-12'!$R:$R,0))</f>
        <v>Social Media</v>
      </c>
      <c r="AP1872" s="24" t="str">
        <f>INDEX('Step 2-12'!$V:$V,MATCH('Step 2-12'!$AH1872,'Step 2-12'!$R:$R,0))</f>
        <v>Asia-Pacific</v>
      </c>
      <c r="AQ1872" s="24" t="str">
        <f>INDEX('Step 2-12'!$W:$W,MATCH('Step 2-12'!$AH1872,'Step 2-12'!$R:$R,0))</f>
        <v>Retail</v>
      </c>
      <c r="AR1872" s="24" t="str">
        <f>INDEX('Step 2-12'!$X:$X,MATCH('Step 2-12'!$AH1872,'Step 2-12'!$R:$R,0))</f>
        <v>SMBs</v>
      </c>
      <c r="AS1872" s="23" t="str">
        <f>INDEX('Step 2-12'!$AA:$AA,MATCH('Step 2-12'!$AH1872,'Step 2-12'!$R:$R,0))</f>
        <v>Pro</v>
      </c>
      <c r="AT1872" s="23" t="str">
        <f>INDEX('Step 2-12'!$AB:$AB,MATCH('Step 2-12'!$AH1872,'Step 2-12'!$R:$R,0))</f>
        <v>Monthly</v>
      </c>
      <c r="AU1872" s="23" t="str">
        <f>INDEX($J$20:$J$1603,MATCH($AH1872,$B$20:$B$1603,0))</f>
        <v/>
      </c>
    </row>
    <row r="1873" spans="33:47" x14ac:dyDescent="0.25">
      <c r="AG1873" t="s">
        <v>3665</v>
      </c>
      <c r="AH1873" t="s">
        <v>918</v>
      </c>
      <c r="AI1873" t="s">
        <v>935</v>
      </c>
      <c r="AJ1873">
        <v>45589</v>
      </c>
      <c r="AK1873" t="s">
        <v>50</v>
      </c>
      <c r="AL1873" t="s">
        <v>18</v>
      </c>
      <c r="AM1873">
        <v>135</v>
      </c>
      <c r="AN1873">
        <v>110.7</v>
      </c>
      <c r="AO1873" s="24" t="str">
        <f>INDEX('Step 2-12'!$Z:$Z,MATCH('Step 2-12'!$AH1873,'Step 2-12'!$R:$R,0))</f>
        <v>Social Media</v>
      </c>
      <c r="AP1873" s="24" t="str">
        <f>INDEX('Step 2-12'!$V:$V,MATCH('Step 2-12'!$AH1873,'Step 2-12'!$R:$R,0))</f>
        <v>Asia-Pacific</v>
      </c>
      <c r="AQ1873" s="24" t="str">
        <f>INDEX('Step 2-12'!$W:$W,MATCH('Step 2-12'!$AH1873,'Step 2-12'!$R:$R,0))</f>
        <v>Retail</v>
      </c>
      <c r="AR1873" s="24" t="str">
        <f>INDEX('Step 2-12'!$X:$X,MATCH('Step 2-12'!$AH1873,'Step 2-12'!$R:$R,0))</f>
        <v>SMBs</v>
      </c>
      <c r="AS1873" s="23" t="str">
        <f>INDEX('Step 2-12'!$AA:$AA,MATCH('Step 2-12'!$AH1873,'Step 2-12'!$R:$R,0))</f>
        <v>Pro</v>
      </c>
      <c r="AT1873" s="23" t="str">
        <f>INDEX('Step 2-12'!$AB:$AB,MATCH('Step 2-12'!$AH1873,'Step 2-12'!$R:$R,0))</f>
        <v>Monthly</v>
      </c>
      <c r="AU1873" s="23" t="str">
        <f>INDEX($J$20:$J$1603,MATCH($AH1873,$B$20:$B$1603,0))</f>
        <v/>
      </c>
    </row>
    <row r="1874" spans="33:47" x14ac:dyDescent="0.25">
      <c r="AG1874" t="s">
        <v>3666</v>
      </c>
      <c r="AH1874" t="s">
        <v>918</v>
      </c>
      <c r="AI1874" t="s">
        <v>936</v>
      </c>
      <c r="AJ1874">
        <v>45620</v>
      </c>
      <c r="AK1874" t="s">
        <v>17</v>
      </c>
      <c r="AL1874" t="s">
        <v>18</v>
      </c>
      <c r="AM1874">
        <v>75</v>
      </c>
      <c r="AN1874">
        <v>60</v>
      </c>
      <c r="AO1874" s="24" t="str">
        <f>INDEX('Step 2-12'!$Z:$Z,MATCH('Step 2-12'!$AH1874,'Step 2-12'!$R:$R,0))</f>
        <v>Social Media</v>
      </c>
      <c r="AP1874" s="24" t="str">
        <f>INDEX('Step 2-12'!$V:$V,MATCH('Step 2-12'!$AH1874,'Step 2-12'!$R:$R,0))</f>
        <v>Asia-Pacific</v>
      </c>
      <c r="AQ1874" s="24" t="str">
        <f>INDEX('Step 2-12'!$W:$W,MATCH('Step 2-12'!$AH1874,'Step 2-12'!$R:$R,0))</f>
        <v>Retail</v>
      </c>
      <c r="AR1874" s="24" t="str">
        <f>INDEX('Step 2-12'!$X:$X,MATCH('Step 2-12'!$AH1874,'Step 2-12'!$R:$R,0))</f>
        <v>SMBs</v>
      </c>
      <c r="AS1874" s="23" t="str">
        <f>INDEX('Step 2-12'!$AA:$AA,MATCH('Step 2-12'!$AH1874,'Step 2-12'!$R:$R,0))</f>
        <v>Pro</v>
      </c>
      <c r="AT1874" s="23" t="str">
        <f>INDEX('Step 2-12'!$AB:$AB,MATCH('Step 2-12'!$AH1874,'Step 2-12'!$R:$R,0))</f>
        <v>Monthly</v>
      </c>
      <c r="AU1874" s="23" t="str">
        <f>INDEX($J$20:$J$1603,MATCH($AH1874,$B$20:$B$1603,0))</f>
        <v/>
      </c>
    </row>
    <row r="1875" spans="33:47" x14ac:dyDescent="0.25">
      <c r="AG1875" t="s">
        <v>3667</v>
      </c>
      <c r="AH1875" t="s">
        <v>918</v>
      </c>
      <c r="AI1875" t="s">
        <v>936</v>
      </c>
      <c r="AJ1875">
        <v>45650</v>
      </c>
      <c r="AK1875" t="s">
        <v>17</v>
      </c>
      <c r="AL1875" t="s">
        <v>18</v>
      </c>
      <c r="AM1875">
        <v>75</v>
      </c>
      <c r="AN1875">
        <v>60</v>
      </c>
      <c r="AO1875" s="24" t="str">
        <f>INDEX('Step 2-12'!$Z:$Z,MATCH('Step 2-12'!$AH1875,'Step 2-12'!$R:$R,0))</f>
        <v>Social Media</v>
      </c>
      <c r="AP1875" s="24" t="str">
        <f>INDEX('Step 2-12'!$V:$V,MATCH('Step 2-12'!$AH1875,'Step 2-12'!$R:$R,0))</f>
        <v>Asia-Pacific</v>
      </c>
      <c r="AQ1875" s="24" t="str">
        <f>INDEX('Step 2-12'!$W:$W,MATCH('Step 2-12'!$AH1875,'Step 2-12'!$R:$R,0))</f>
        <v>Retail</v>
      </c>
      <c r="AR1875" s="24" t="str">
        <f>INDEX('Step 2-12'!$X:$X,MATCH('Step 2-12'!$AH1875,'Step 2-12'!$R:$R,0))</f>
        <v>SMBs</v>
      </c>
      <c r="AS1875" s="23" t="str">
        <f>INDEX('Step 2-12'!$AA:$AA,MATCH('Step 2-12'!$AH1875,'Step 2-12'!$R:$R,0))</f>
        <v>Pro</v>
      </c>
      <c r="AT1875" s="23" t="str">
        <f>INDEX('Step 2-12'!$AB:$AB,MATCH('Step 2-12'!$AH1875,'Step 2-12'!$R:$R,0))</f>
        <v>Monthly</v>
      </c>
      <c r="AU1875" s="23" t="str">
        <f>INDEX($J$20:$J$1603,MATCH($AH1875,$B$20:$B$1603,0))</f>
        <v/>
      </c>
    </row>
    <row r="1876" spans="33:47" x14ac:dyDescent="0.25">
      <c r="AG1876" t="s">
        <v>3668</v>
      </c>
      <c r="AH1876" t="s">
        <v>918</v>
      </c>
      <c r="AI1876" t="s">
        <v>937</v>
      </c>
      <c r="AJ1876">
        <v>45651</v>
      </c>
      <c r="AK1876" t="s">
        <v>17</v>
      </c>
      <c r="AL1876" t="s">
        <v>18</v>
      </c>
      <c r="AM1876">
        <v>75</v>
      </c>
      <c r="AN1876">
        <v>60</v>
      </c>
      <c r="AO1876" s="24" t="str">
        <f>INDEX('Step 2-12'!$Z:$Z,MATCH('Step 2-12'!$AH1876,'Step 2-12'!$R:$R,0))</f>
        <v>Social Media</v>
      </c>
      <c r="AP1876" s="24" t="str">
        <f>INDEX('Step 2-12'!$V:$V,MATCH('Step 2-12'!$AH1876,'Step 2-12'!$R:$R,0))</f>
        <v>Asia-Pacific</v>
      </c>
      <c r="AQ1876" s="24" t="str">
        <f>INDEX('Step 2-12'!$W:$W,MATCH('Step 2-12'!$AH1876,'Step 2-12'!$R:$R,0))</f>
        <v>Retail</v>
      </c>
      <c r="AR1876" s="24" t="str">
        <f>INDEX('Step 2-12'!$X:$X,MATCH('Step 2-12'!$AH1876,'Step 2-12'!$R:$R,0))</f>
        <v>SMBs</v>
      </c>
      <c r="AS1876" s="23" t="str">
        <f>INDEX('Step 2-12'!$AA:$AA,MATCH('Step 2-12'!$AH1876,'Step 2-12'!$R:$R,0))</f>
        <v>Pro</v>
      </c>
      <c r="AT1876" s="23" t="str">
        <f>INDEX('Step 2-12'!$AB:$AB,MATCH('Step 2-12'!$AH1876,'Step 2-12'!$R:$R,0))</f>
        <v>Monthly</v>
      </c>
      <c r="AU1876" s="23" t="str">
        <f>INDEX($J$20:$J$1603,MATCH($AH1876,$B$20:$B$1603,0))</f>
        <v/>
      </c>
    </row>
    <row r="1877" spans="33:47" x14ac:dyDescent="0.25">
      <c r="AG1877" t="s">
        <v>3669</v>
      </c>
      <c r="AH1877" t="s">
        <v>1019</v>
      </c>
      <c r="AI1877" t="s">
        <v>1018</v>
      </c>
      <c r="AJ1877">
        <v>45258</v>
      </c>
      <c r="AK1877" t="s">
        <v>50</v>
      </c>
      <c r="AL1877" t="s">
        <v>18</v>
      </c>
      <c r="AM1877">
        <v>135</v>
      </c>
      <c r="AN1877">
        <v>110.7</v>
      </c>
      <c r="AO1877" s="24" t="str">
        <f>INDEX('Step 2-12'!$Z:$Z,MATCH('Step 2-12'!$AH1877,'Step 2-12'!$R:$R,0))</f>
        <v>Email</v>
      </c>
      <c r="AP1877" s="24" t="str">
        <f>INDEX('Step 2-12'!$V:$V,MATCH('Step 2-12'!$AH1877,'Step 2-12'!$R:$R,0))</f>
        <v>North America</v>
      </c>
      <c r="AQ1877" s="24" t="str">
        <f>INDEX('Step 2-12'!$W:$W,MATCH('Step 2-12'!$AH1877,'Step 2-12'!$R:$R,0))</f>
        <v>Retail</v>
      </c>
      <c r="AR1877" s="24" t="str">
        <f>INDEX('Step 2-12'!$X:$X,MATCH('Step 2-12'!$AH1877,'Step 2-12'!$R:$R,0))</f>
        <v>SMBs</v>
      </c>
      <c r="AS1877" s="23" t="str">
        <f>INDEX('Step 2-12'!$AA:$AA,MATCH('Step 2-12'!$AH1877,'Step 2-12'!$R:$R,0))</f>
        <v>Pro</v>
      </c>
      <c r="AT1877" s="23" t="str">
        <f>INDEX('Step 2-12'!$AB:$AB,MATCH('Step 2-12'!$AH1877,'Step 2-12'!$R:$R,0))</f>
        <v>Monthly</v>
      </c>
      <c r="AU1877" s="23" t="str">
        <f>INDEX($J$20:$J$1603,MATCH($AH1877,$B$20:$B$1603,0))</f>
        <v/>
      </c>
    </row>
    <row r="1878" spans="33:47" x14ac:dyDescent="0.25">
      <c r="AG1878" t="s">
        <v>3670</v>
      </c>
      <c r="AH1878" t="s">
        <v>1305</v>
      </c>
      <c r="AI1878" t="s">
        <v>1304</v>
      </c>
      <c r="AJ1878">
        <v>45631</v>
      </c>
      <c r="AK1878" t="s">
        <v>50</v>
      </c>
      <c r="AL1878" t="s">
        <v>51</v>
      </c>
      <c r="AM1878">
        <v>1440</v>
      </c>
      <c r="AN1878">
        <v>1180.8</v>
      </c>
      <c r="AO1878" s="24" t="str">
        <f>INDEX('Step 2-12'!$Z:$Z,MATCH('Step 2-12'!$AH1878,'Step 2-12'!$R:$R,0))</f>
        <v>Content</v>
      </c>
      <c r="AP1878" s="24" t="str">
        <f>INDEX('Step 2-12'!$V:$V,MATCH('Step 2-12'!$AH1878,'Step 2-12'!$R:$R,0))</f>
        <v>North America</v>
      </c>
      <c r="AQ1878" s="24" t="str">
        <f>INDEX('Step 2-12'!$W:$W,MATCH('Step 2-12'!$AH1878,'Step 2-12'!$R:$R,0))</f>
        <v>Healthcare</v>
      </c>
      <c r="AR1878" s="24" t="str">
        <f>INDEX('Step 2-12'!$X:$X,MATCH('Step 2-12'!$AH1878,'Step 2-12'!$R:$R,0))</f>
        <v>SMBs</v>
      </c>
      <c r="AS1878" s="23" t="str">
        <f>INDEX('Step 2-12'!$AA:$AA,MATCH('Step 2-12'!$AH1878,'Step 2-12'!$R:$R,0))</f>
        <v>Pro</v>
      </c>
      <c r="AT1878" s="23" t="str">
        <f>INDEX('Step 2-12'!$AB:$AB,MATCH('Step 2-12'!$AH1878,'Step 2-12'!$R:$R,0))</f>
        <v>Monthly</v>
      </c>
      <c r="AU1878" s="23" t="str">
        <f>INDEX($J$20:$J$1603,MATCH($AH1878,$B$20:$B$1603,0))</f>
        <v/>
      </c>
    </row>
    <row r="1879" spans="33:47" x14ac:dyDescent="0.25">
      <c r="AG1879" t="s">
        <v>3671</v>
      </c>
      <c r="AH1879" t="s">
        <v>334</v>
      </c>
      <c r="AI1879" t="s">
        <v>333</v>
      </c>
      <c r="AJ1879">
        <v>44922</v>
      </c>
      <c r="AK1879" t="s">
        <v>17</v>
      </c>
      <c r="AL1879" t="s">
        <v>18</v>
      </c>
      <c r="AM1879">
        <v>75</v>
      </c>
      <c r="AN1879">
        <v>60</v>
      </c>
      <c r="AO1879" s="24" t="str">
        <f>INDEX('Step 2-12'!$Z:$Z,MATCH('Step 2-12'!$AH1879,'Step 2-12'!$R:$R,0))</f>
        <v>Paid Search</v>
      </c>
      <c r="AP1879" s="24" t="str">
        <f>INDEX('Step 2-12'!$V:$V,MATCH('Step 2-12'!$AH1879,'Step 2-12'!$R:$R,0))</f>
        <v>Europe</v>
      </c>
      <c r="AQ1879" s="24" t="str">
        <f>INDEX('Step 2-12'!$W:$W,MATCH('Step 2-12'!$AH1879,'Step 2-12'!$R:$R,0))</f>
        <v>Tech</v>
      </c>
      <c r="AR1879" s="24" t="str">
        <f>INDEX('Step 2-12'!$X:$X,MATCH('Step 2-12'!$AH1879,'Step 2-12'!$R:$R,0))</f>
        <v>SMBs</v>
      </c>
      <c r="AS1879" s="23" t="str">
        <f>INDEX('Step 2-12'!$AA:$AA,MATCH('Step 2-12'!$AH1879,'Step 2-12'!$R:$R,0))</f>
        <v>Basic</v>
      </c>
      <c r="AT1879" s="23" t="str">
        <f>INDEX('Step 2-12'!$AB:$AB,MATCH('Step 2-12'!$AH1879,'Step 2-12'!$R:$R,0))</f>
        <v>Monthly</v>
      </c>
      <c r="AU1879" s="23" t="str">
        <f>INDEX($J$20:$J$1603,MATCH($AH1879,$B$20:$B$1603,0))</f>
        <v>Yes</v>
      </c>
    </row>
    <row r="1880" spans="33:47" x14ac:dyDescent="0.25">
      <c r="AG1880" t="s">
        <v>3672</v>
      </c>
      <c r="AH1880" t="s">
        <v>334</v>
      </c>
      <c r="AI1880" t="s">
        <v>335</v>
      </c>
      <c r="AJ1880">
        <v>44953</v>
      </c>
      <c r="AK1880" t="s">
        <v>17</v>
      </c>
      <c r="AL1880" t="s">
        <v>18</v>
      </c>
      <c r="AM1880">
        <v>75</v>
      </c>
      <c r="AN1880">
        <v>60</v>
      </c>
      <c r="AO1880" s="24" t="str">
        <f>INDEX('Step 2-12'!$Z:$Z,MATCH('Step 2-12'!$AH1880,'Step 2-12'!$R:$R,0))</f>
        <v>Paid Search</v>
      </c>
      <c r="AP1880" s="24" t="str">
        <f>INDEX('Step 2-12'!$V:$V,MATCH('Step 2-12'!$AH1880,'Step 2-12'!$R:$R,0))</f>
        <v>Europe</v>
      </c>
      <c r="AQ1880" s="24" t="str">
        <f>INDEX('Step 2-12'!$W:$W,MATCH('Step 2-12'!$AH1880,'Step 2-12'!$R:$R,0))</f>
        <v>Tech</v>
      </c>
      <c r="AR1880" s="24" t="str">
        <f>INDEX('Step 2-12'!$X:$X,MATCH('Step 2-12'!$AH1880,'Step 2-12'!$R:$R,0))</f>
        <v>SMBs</v>
      </c>
      <c r="AS1880" s="23" t="str">
        <f>INDEX('Step 2-12'!$AA:$AA,MATCH('Step 2-12'!$AH1880,'Step 2-12'!$R:$R,0))</f>
        <v>Basic</v>
      </c>
      <c r="AT1880" s="23" t="str">
        <f>INDEX('Step 2-12'!$AB:$AB,MATCH('Step 2-12'!$AH1880,'Step 2-12'!$R:$R,0))</f>
        <v>Monthly</v>
      </c>
      <c r="AU1880" s="23" t="str">
        <f>INDEX($J$20:$J$1603,MATCH($AH1880,$B$20:$B$1603,0))</f>
        <v>Yes</v>
      </c>
    </row>
    <row r="1881" spans="33:47" x14ac:dyDescent="0.25">
      <c r="AG1881" t="s">
        <v>3673</v>
      </c>
      <c r="AH1881" t="s">
        <v>334</v>
      </c>
      <c r="AI1881" t="s">
        <v>336</v>
      </c>
      <c r="AJ1881">
        <v>44984</v>
      </c>
      <c r="AK1881" t="s">
        <v>50</v>
      </c>
      <c r="AL1881" t="s">
        <v>18</v>
      </c>
      <c r="AM1881">
        <v>135</v>
      </c>
      <c r="AN1881">
        <v>110.7</v>
      </c>
      <c r="AO1881" s="24" t="str">
        <f>INDEX('Step 2-12'!$Z:$Z,MATCH('Step 2-12'!$AH1881,'Step 2-12'!$R:$R,0))</f>
        <v>Paid Search</v>
      </c>
      <c r="AP1881" s="24" t="str">
        <f>INDEX('Step 2-12'!$V:$V,MATCH('Step 2-12'!$AH1881,'Step 2-12'!$R:$R,0))</f>
        <v>Europe</v>
      </c>
      <c r="AQ1881" s="24" t="str">
        <f>INDEX('Step 2-12'!$W:$W,MATCH('Step 2-12'!$AH1881,'Step 2-12'!$R:$R,0))</f>
        <v>Tech</v>
      </c>
      <c r="AR1881" s="24" t="str">
        <f>INDEX('Step 2-12'!$X:$X,MATCH('Step 2-12'!$AH1881,'Step 2-12'!$R:$R,0))</f>
        <v>SMBs</v>
      </c>
      <c r="AS1881" s="23" t="str">
        <f>INDEX('Step 2-12'!$AA:$AA,MATCH('Step 2-12'!$AH1881,'Step 2-12'!$R:$R,0))</f>
        <v>Basic</v>
      </c>
      <c r="AT1881" s="23" t="str">
        <f>INDEX('Step 2-12'!$AB:$AB,MATCH('Step 2-12'!$AH1881,'Step 2-12'!$R:$R,0))</f>
        <v>Monthly</v>
      </c>
      <c r="AU1881" s="23" t="str">
        <f>INDEX($J$20:$J$1603,MATCH($AH1881,$B$20:$B$1603,0))</f>
        <v>Yes</v>
      </c>
    </row>
    <row r="1882" spans="33:47" x14ac:dyDescent="0.25">
      <c r="AG1882" t="s">
        <v>3674</v>
      </c>
      <c r="AH1882" t="s">
        <v>334</v>
      </c>
      <c r="AI1882" t="s">
        <v>336</v>
      </c>
      <c r="AJ1882">
        <v>45012</v>
      </c>
      <c r="AK1882" t="s">
        <v>50</v>
      </c>
      <c r="AL1882" t="s">
        <v>18</v>
      </c>
      <c r="AM1882">
        <v>135</v>
      </c>
      <c r="AN1882">
        <v>110.7</v>
      </c>
      <c r="AO1882" s="24" t="str">
        <f>INDEX('Step 2-12'!$Z:$Z,MATCH('Step 2-12'!$AH1882,'Step 2-12'!$R:$R,0))</f>
        <v>Paid Search</v>
      </c>
      <c r="AP1882" s="24" t="str">
        <f>INDEX('Step 2-12'!$V:$V,MATCH('Step 2-12'!$AH1882,'Step 2-12'!$R:$R,0))</f>
        <v>Europe</v>
      </c>
      <c r="AQ1882" s="24" t="str">
        <f>INDEX('Step 2-12'!$W:$W,MATCH('Step 2-12'!$AH1882,'Step 2-12'!$R:$R,0))</f>
        <v>Tech</v>
      </c>
      <c r="AR1882" s="24" t="str">
        <f>INDEX('Step 2-12'!$X:$X,MATCH('Step 2-12'!$AH1882,'Step 2-12'!$R:$R,0))</f>
        <v>SMBs</v>
      </c>
      <c r="AS1882" s="23" t="str">
        <f>INDEX('Step 2-12'!$AA:$AA,MATCH('Step 2-12'!$AH1882,'Step 2-12'!$R:$R,0))</f>
        <v>Basic</v>
      </c>
      <c r="AT1882" s="23" t="str">
        <f>INDEX('Step 2-12'!$AB:$AB,MATCH('Step 2-12'!$AH1882,'Step 2-12'!$R:$R,0))</f>
        <v>Monthly</v>
      </c>
      <c r="AU1882" s="23" t="str">
        <f>INDEX($J$20:$J$1603,MATCH($AH1882,$B$20:$B$1603,0))</f>
        <v>Yes</v>
      </c>
    </row>
    <row r="1883" spans="33:47" x14ac:dyDescent="0.25">
      <c r="AG1883" t="s">
        <v>3675</v>
      </c>
      <c r="AH1883" t="s">
        <v>334</v>
      </c>
      <c r="AI1883" t="s">
        <v>337</v>
      </c>
      <c r="AJ1883">
        <v>45015</v>
      </c>
      <c r="AK1883" t="s">
        <v>50</v>
      </c>
      <c r="AL1883" t="s">
        <v>18</v>
      </c>
      <c r="AM1883">
        <v>135</v>
      </c>
      <c r="AN1883">
        <v>110.7</v>
      </c>
      <c r="AO1883" s="24" t="str">
        <f>INDEX('Step 2-12'!$Z:$Z,MATCH('Step 2-12'!$AH1883,'Step 2-12'!$R:$R,0))</f>
        <v>Paid Search</v>
      </c>
      <c r="AP1883" s="24" t="str">
        <f>INDEX('Step 2-12'!$V:$V,MATCH('Step 2-12'!$AH1883,'Step 2-12'!$R:$R,0))</f>
        <v>Europe</v>
      </c>
      <c r="AQ1883" s="24" t="str">
        <f>INDEX('Step 2-12'!$W:$W,MATCH('Step 2-12'!$AH1883,'Step 2-12'!$R:$R,0))</f>
        <v>Tech</v>
      </c>
      <c r="AR1883" s="24" t="str">
        <f>INDEX('Step 2-12'!$X:$X,MATCH('Step 2-12'!$AH1883,'Step 2-12'!$R:$R,0))</f>
        <v>SMBs</v>
      </c>
      <c r="AS1883" s="23" t="str">
        <f>INDEX('Step 2-12'!$AA:$AA,MATCH('Step 2-12'!$AH1883,'Step 2-12'!$R:$R,0))</f>
        <v>Basic</v>
      </c>
      <c r="AT1883" s="23" t="str">
        <f>INDEX('Step 2-12'!$AB:$AB,MATCH('Step 2-12'!$AH1883,'Step 2-12'!$R:$R,0))</f>
        <v>Monthly</v>
      </c>
      <c r="AU1883" s="23" t="str">
        <f>INDEX($J$20:$J$1603,MATCH($AH1883,$B$20:$B$1603,0))</f>
        <v>Yes</v>
      </c>
    </row>
    <row r="1884" spans="33:47" x14ac:dyDescent="0.25">
      <c r="AG1884" t="s">
        <v>3676</v>
      </c>
      <c r="AH1884" t="s">
        <v>334</v>
      </c>
      <c r="AI1884" t="s">
        <v>338</v>
      </c>
      <c r="AJ1884">
        <v>45046</v>
      </c>
      <c r="AK1884" t="s">
        <v>50</v>
      </c>
      <c r="AL1884" t="s">
        <v>18</v>
      </c>
      <c r="AM1884">
        <v>135</v>
      </c>
      <c r="AN1884">
        <v>110.7</v>
      </c>
      <c r="AO1884" s="24" t="str">
        <f>INDEX('Step 2-12'!$Z:$Z,MATCH('Step 2-12'!$AH1884,'Step 2-12'!$R:$R,0))</f>
        <v>Paid Search</v>
      </c>
      <c r="AP1884" s="24" t="str">
        <f>INDEX('Step 2-12'!$V:$V,MATCH('Step 2-12'!$AH1884,'Step 2-12'!$R:$R,0))</f>
        <v>Europe</v>
      </c>
      <c r="AQ1884" s="24" t="str">
        <f>INDEX('Step 2-12'!$W:$W,MATCH('Step 2-12'!$AH1884,'Step 2-12'!$R:$R,0))</f>
        <v>Tech</v>
      </c>
      <c r="AR1884" s="24" t="str">
        <f>INDEX('Step 2-12'!$X:$X,MATCH('Step 2-12'!$AH1884,'Step 2-12'!$R:$R,0))</f>
        <v>SMBs</v>
      </c>
      <c r="AS1884" s="23" t="str">
        <f>INDEX('Step 2-12'!$AA:$AA,MATCH('Step 2-12'!$AH1884,'Step 2-12'!$R:$R,0))</f>
        <v>Basic</v>
      </c>
      <c r="AT1884" s="23" t="str">
        <f>INDEX('Step 2-12'!$AB:$AB,MATCH('Step 2-12'!$AH1884,'Step 2-12'!$R:$R,0))</f>
        <v>Monthly</v>
      </c>
      <c r="AU1884" s="23" t="str">
        <f>INDEX($J$20:$J$1603,MATCH($AH1884,$B$20:$B$1603,0))</f>
        <v>Yes</v>
      </c>
    </row>
    <row r="1885" spans="33:47" x14ac:dyDescent="0.25">
      <c r="AG1885" t="s">
        <v>3677</v>
      </c>
      <c r="AH1885" t="s">
        <v>334</v>
      </c>
      <c r="AI1885" t="s">
        <v>338</v>
      </c>
      <c r="AJ1885">
        <v>45076</v>
      </c>
      <c r="AK1885" t="s">
        <v>50</v>
      </c>
      <c r="AL1885" t="s">
        <v>18</v>
      </c>
      <c r="AM1885">
        <v>135</v>
      </c>
      <c r="AN1885">
        <v>110.7</v>
      </c>
      <c r="AO1885" s="24" t="str">
        <f>INDEX('Step 2-12'!$Z:$Z,MATCH('Step 2-12'!$AH1885,'Step 2-12'!$R:$R,0))</f>
        <v>Paid Search</v>
      </c>
      <c r="AP1885" s="24" t="str">
        <f>INDEX('Step 2-12'!$V:$V,MATCH('Step 2-12'!$AH1885,'Step 2-12'!$R:$R,0))</f>
        <v>Europe</v>
      </c>
      <c r="AQ1885" s="24" t="str">
        <f>INDEX('Step 2-12'!$W:$W,MATCH('Step 2-12'!$AH1885,'Step 2-12'!$R:$R,0))</f>
        <v>Tech</v>
      </c>
      <c r="AR1885" s="24" t="str">
        <f>INDEX('Step 2-12'!$X:$X,MATCH('Step 2-12'!$AH1885,'Step 2-12'!$R:$R,0))</f>
        <v>SMBs</v>
      </c>
      <c r="AS1885" s="23" t="str">
        <f>INDEX('Step 2-12'!$AA:$AA,MATCH('Step 2-12'!$AH1885,'Step 2-12'!$R:$R,0))</f>
        <v>Basic</v>
      </c>
      <c r="AT1885" s="23" t="str">
        <f>INDEX('Step 2-12'!$AB:$AB,MATCH('Step 2-12'!$AH1885,'Step 2-12'!$R:$R,0))</f>
        <v>Monthly</v>
      </c>
      <c r="AU1885" s="23" t="str">
        <f>INDEX($J$20:$J$1603,MATCH($AH1885,$B$20:$B$1603,0))</f>
        <v>Yes</v>
      </c>
    </row>
    <row r="1886" spans="33:47" x14ac:dyDescent="0.25">
      <c r="AG1886" t="s">
        <v>3678</v>
      </c>
      <c r="AH1886" t="s">
        <v>334</v>
      </c>
      <c r="AI1886" t="s">
        <v>339</v>
      </c>
      <c r="AJ1886">
        <v>45077</v>
      </c>
      <c r="AK1886" t="s">
        <v>50</v>
      </c>
      <c r="AL1886" t="s">
        <v>18</v>
      </c>
      <c r="AM1886">
        <v>135</v>
      </c>
      <c r="AN1886">
        <v>110.7</v>
      </c>
      <c r="AO1886" s="24" t="str">
        <f>INDEX('Step 2-12'!$Z:$Z,MATCH('Step 2-12'!$AH1886,'Step 2-12'!$R:$R,0))</f>
        <v>Paid Search</v>
      </c>
      <c r="AP1886" s="24" t="str">
        <f>INDEX('Step 2-12'!$V:$V,MATCH('Step 2-12'!$AH1886,'Step 2-12'!$R:$R,0))</f>
        <v>Europe</v>
      </c>
      <c r="AQ1886" s="24" t="str">
        <f>INDEX('Step 2-12'!$W:$W,MATCH('Step 2-12'!$AH1886,'Step 2-12'!$R:$R,0))</f>
        <v>Tech</v>
      </c>
      <c r="AR1886" s="24" t="str">
        <f>INDEX('Step 2-12'!$X:$X,MATCH('Step 2-12'!$AH1886,'Step 2-12'!$R:$R,0))</f>
        <v>SMBs</v>
      </c>
      <c r="AS1886" s="23" t="str">
        <f>INDEX('Step 2-12'!$AA:$AA,MATCH('Step 2-12'!$AH1886,'Step 2-12'!$R:$R,0))</f>
        <v>Basic</v>
      </c>
      <c r="AT1886" s="23" t="str">
        <f>INDEX('Step 2-12'!$AB:$AB,MATCH('Step 2-12'!$AH1886,'Step 2-12'!$R:$R,0))</f>
        <v>Monthly</v>
      </c>
      <c r="AU1886" s="23" t="str">
        <f>INDEX($J$20:$J$1603,MATCH($AH1886,$B$20:$B$1603,0))</f>
        <v>Yes</v>
      </c>
    </row>
    <row r="1887" spans="33:47" x14ac:dyDescent="0.25">
      <c r="AG1887" t="s">
        <v>3679</v>
      </c>
      <c r="AH1887" t="s">
        <v>334</v>
      </c>
      <c r="AI1887" t="s">
        <v>339</v>
      </c>
      <c r="AJ1887">
        <v>45107</v>
      </c>
      <c r="AK1887" t="s">
        <v>50</v>
      </c>
      <c r="AL1887" t="s">
        <v>18</v>
      </c>
      <c r="AM1887">
        <v>135</v>
      </c>
      <c r="AN1887">
        <v>110.7</v>
      </c>
      <c r="AO1887" s="24" t="str">
        <f>INDEX('Step 2-12'!$Z:$Z,MATCH('Step 2-12'!$AH1887,'Step 2-12'!$R:$R,0))</f>
        <v>Paid Search</v>
      </c>
      <c r="AP1887" s="24" t="str">
        <f>INDEX('Step 2-12'!$V:$V,MATCH('Step 2-12'!$AH1887,'Step 2-12'!$R:$R,0))</f>
        <v>Europe</v>
      </c>
      <c r="AQ1887" s="24" t="str">
        <f>INDEX('Step 2-12'!$W:$W,MATCH('Step 2-12'!$AH1887,'Step 2-12'!$R:$R,0))</f>
        <v>Tech</v>
      </c>
      <c r="AR1887" s="24" t="str">
        <f>INDEX('Step 2-12'!$X:$X,MATCH('Step 2-12'!$AH1887,'Step 2-12'!$R:$R,0))</f>
        <v>SMBs</v>
      </c>
      <c r="AS1887" s="23" t="str">
        <f>INDEX('Step 2-12'!$AA:$AA,MATCH('Step 2-12'!$AH1887,'Step 2-12'!$R:$R,0))</f>
        <v>Basic</v>
      </c>
      <c r="AT1887" s="23" t="str">
        <f>INDEX('Step 2-12'!$AB:$AB,MATCH('Step 2-12'!$AH1887,'Step 2-12'!$R:$R,0))</f>
        <v>Monthly</v>
      </c>
      <c r="AU1887" s="23" t="str">
        <f>INDEX($J$20:$J$1603,MATCH($AH1887,$B$20:$B$1603,0))</f>
        <v>Yes</v>
      </c>
    </row>
    <row r="1888" spans="33:47" x14ac:dyDescent="0.25">
      <c r="AG1888" t="s">
        <v>3680</v>
      </c>
      <c r="AH1888" t="s">
        <v>334</v>
      </c>
      <c r="AI1888" t="s">
        <v>340</v>
      </c>
      <c r="AJ1888">
        <v>45108</v>
      </c>
      <c r="AK1888" t="s">
        <v>50</v>
      </c>
      <c r="AL1888" t="s">
        <v>18</v>
      </c>
      <c r="AM1888">
        <v>135</v>
      </c>
      <c r="AN1888">
        <v>110.7</v>
      </c>
      <c r="AO1888" s="24" t="str">
        <f>INDEX('Step 2-12'!$Z:$Z,MATCH('Step 2-12'!$AH1888,'Step 2-12'!$R:$R,0))</f>
        <v>Paid Search</v>
      </c>
      <c r="AP1888" s="24" t="str">
        <f>INDEX('Step 2-12'!$V:$V,MATCH('Step 2-12'!$AH1888,'Step 2-12'!$R:$R,0))</f>
        <v>Europe</v>
      </c>
      <c r="AQ1888" s="24" t="str">
        <f>INDEX('Step 2-12'!$W:$W,MATCH('Step 2-12'!$AH1888,'Step 2-12'!$R:$R,0))</f>
        <v>Tech</v>
      </c>
      <c r="AR1888" s="24" t="str">
        <f>INDEX('Step 2-12'!$X:$X,MATCH('Step 2-12'!$AH1888,'Step 2-12'!$R:$R,0))</f>
        <v>SMBs</v>
      </c>
      <c r="AS1888" s="23" t="str">
        <f>INDEX('Step 2-12'!$AA:$AA,MATCH('Step 2-12'!$AH1888,'Step 2-12'!$R:$R,0))</f>
        <v>Basic</v>
      </c>
      <c r="AT1888" s="23" t="str">
        <f>INDEX('Step 2-12'!$AB:$AB,MATCH('Step 2-12'!$AH1888,'Step 2-12'!$R:$R,0))</f>
        <v>Monthly</v>
      </c>
      <c r="AU1888" s="23" t="str">
        <f>INDEX($J$20:$J$1603,MATCH($AH1888,$B$20:$B$1603,0))</f>
        <v>Yes</v>
      </c>
    </row>
    <row r="1889" spans="33:47" x14ac:dyDescent="0.25">
      <c r="AG1889" t="s">
        <v>3681</v>
      </c>
      <c r="AH1889" t="s">
        <v>334</v>
      </c>
      <c r="AI1889" t="s">
        <v>341</v>
      </c>
      <c r="AJ1889">
        <v>45139</v>
      </c>
      <c r="AK1889" t="s">
        <v>50</v>
      </c>
      <c r="AL1889" t="s">
        <v>18</v>
      </c>
      <c r="AM1889">
        <v>135</v>
      </c>
      <c r="AN1889">
        <v>110.7</v>
      </c>
      <c r="AO1889" s="24" t="str">
        <f>INDEX('Step 2-12'!$Z:$Z,MATCH('Step 2-12'!$AH1889,'Step 2-12'!$R:$R,0))</f>
        <v>Paid Search</v>
      </c>
      <c r="AP1889" s="24" t="str">
        <f>INDEX('Step 2-12'!$V:$V,MATCH('Step 2-12'!$AH1889,'Step 2-12'!$R:$R,0))</f>
        <v>Europe</v>
      </c>
      <c r="AQ1889" s="24" t="str">
        <f>INDEX('Step 2-12'!$W:$W,MATCH('Step 2-12'!$AH1889,'Step 2-12'!$R:$R,0))</f>
        <v>Tech</v>
      </c>
      <c r="AR1889" s="24" t="str">
        <f>INDEX('Step 2-12'!$X:$X,MATCH('Step 2-12'!$AH1889,'Step 2-12'!$R:$R,0))</f>
        <v>SMBs</v>
      </c>
      <c r="AS1889" s="23" t="str">
        <f>INDEX('Step 2-12'!$AA:$AA,MATCH('Step 2-12'!$AH1889,'Step 2-12'!$R:$R,0))</f>
        <v>Basic</v>
      </c>
      <c r="AT1889" s="23" t="str">
        <f>INDEX('Step 2-12'!$AB:$AB,MATCH('Step 2-12'!$AH1889,'Step 2-12'!$R:$R,0))</f>
        <v>Monthly</v>
      </c>
      <c r="AU1889" s="23" t="str">
        <f>INDEX($J$20:$J$1603,MATCH($AH1889,$B$20:$B$1603,0))</f>
        <v>Yes</v>
      </c>
    </row>
    <row r="1890" spans="33:47" x14ac:dyDescent="0.25">
      <c r="AG1890" t="s">
        <v>3682</v>
      </c>
      <c r="AH1890" t="s">
        <v>334</v>
      </c>
      <c r="AI1890" t="s">
        <v>342</v>
      </c>
      <c r="AJ1890">
        <v>45170</v>
      </c>
      <c r="AK1890" t="s">
        <v>50</v>
      </c>
      <c r="AL1890" t="s">
        <v>18</v>
      </c>
      <c r="AM1890">
        <v>135</v>
      </c>
      <c r="AN1890">
        <v>110.7</v>
      </c>
      <c r="AO1890" s="24" t="str">
        <f>INDEX('Step 2-12'!$Z:$Z,MATCH('Step 2-12'!$AH1890,'Step 2-12'!$R:$R,0))</f>
        <v>Paid Search</v>
      </c>
      <c r="AP1890" s="24" t="str">
        <f>INDEX('Step 2-12'!$V:$V,MATCH('Step 2-12'!$AH1890,'Step 2-12'!$R:$R,0))</f>
        <v>Europe</v>
      </c>
      <c r="AQ1890" s="24" t="str">
        <f>INDEX('Step 2-12'!$W:$W,MATCH('Step 2-12'!$AH1890,'Step 2-12'!$R:$R,0))</f>
        <v>Tech</v>
      </c>
      <c r="AR1890" s="24" t="str">
        <f>INDEX('Step 2-12'!$X:$X,MATCH('Step 2-12'!$AH1890,'Step 2-12'!$R:$R,0))</f>
        <v>SMBs</v>
      </c>
      <c r="AS1890" s="23" t="str">
        <f>INDEX('Step 2-12'!$AA:$AA,MATCH('Step 2-12'!$AH1890,'Step 2-12'!$R:$R,0))</f>
        <v>Basic</v>
      </c>
      <c r="AT1890" s="23" t="str">
        <f>INDEX('Step 2-12'!$AB:$AB,MATCH('Step 2-12'!$AH1890,'Step 2-12'!$R:$R,0))</f>
        <v>Monthly</v>
      </c>
      <c r="AU1890" s="23" t="str">
        <f>INDEX($J$20:$J$1603,MATCH($AH1890,$B$20:$B$1603,0))</f>
        <v>Yes</v>
      </c>
    </row>
    <row r="1891" spans="33:47" x14ac:dyDescent="0.25">
      <c r="AG1891" t="s">
        <v>3683</v>
      </c>
      <c r="AH1891" t="s">
        <v>334</v>
      </c>
      <c r="AI1891" t="s">
        <v>342</v>
      </c>
      <c r="AJ1891">
        <v>45200</v>
      </c>
      <c r="AK1891" t="s">
        <v>50</v>
      </c>
      <c r="AL1891" t="s">
        <v>18</v>
      </c>
      <c r="AM1891">
        <v>135</v>
      </c>
      <c r="AN1891">
        <v>110.7</v>
      </c>
      <c r="AO1891" s="24" t="str">
        <f>INDEX('Step 2-12'!$Z:$Z,MATCH('Step 2-12'!$AH1891,'Step 2-12'!$R:$R,0))</f>
        <v>Paid Search</v>
      </c>
      <c r="AP1891" s="24" t="str">
        <f>INDEX('Step 2-12'!$V:$V,MATCH('Step 2-12'!$AH1891,'Step 2-12'!$R:$R,0))</f>
        <v>Europe</v>
      </c>
      <c r="AQ1891" s="24" t="str">
        <f>INDEX('Step 2-12'!$W:$W,MATCH('Step 2-12'!$AH1891,'Step 2-12'!$R:$R,0))</f>
        <v>Tech</v>
      </c>
      <c r="AR1891" s="24" t="str">
        <f>INDEX('Step 2-12'!$X:$X,MATCH('Step 2-12'!$AH1891,'Step 2-12'!$R:$R,0))</f>
        <v>SMBs</v>
      </c>
      <c r="AS1891" s="23" t="str">
        <f>INDEX('Step 2-12'!$AA:$AA,MATCH('Step 2-12'!$AH1891,'Step 2-12'!$R:$R,0))</f>
        <v>Basic</v>
      </c>
      <c r="AT1891" s="23" t="str">
        <f>INDEX('Step 2-12'!$AB:$AB,MATCH('Step 2-12'!$AH1891,'Step 2-12'!$R:$R,0))</f>
        <v>Monthly</v>
      </c>
      <c r="AU1891" s="23" t="str">
        <f>INDEX($J$20:$J$1603,MATCH($AH1891,$B$20:$B$1603,0))</f>
        <v>Yes</v>
      </c>
    </row>
    <row r="1892" spans="33:47" x14ac:dyDescent="0.25">
      <c r="AG1892" t="s">
        <v>3684</v>
      </c>
      <c r="AH1892" t="s">
        <v>334</v>
      </c>
      <c r="AI1892" t="s">
        <v>343</v>
      </c>
      <c r="AJ1892">
        <v>45201</v>
      </c>
      <c r="AK1892" t="s">
        <v>50</v>
      </c>
      <c r="AL1892" t="s">
        <v>18</v>
      </c>
      <c r="AM1892">
        <v>135</v>
      </c>
      <c r="AN1892">
        <v>110.7</v>
      </c>
      <c r="AO1892" s="24" t="str">
        <f>INDEX('Step 2-12'!$Z:$Z,MATCH('Step 2-12'!$AH1892,'Step 2-12'!$R:$R,0))</f>
        <v>Paid Search</v>
      </c>
      <c r="AP1892" s="24" t="str">
        <f>INDEX('Step 2-12'!$V:$V,MATCH('Step 2-12'!$AH1892,'Step 2-12'!$R:$R,0))</f>
        <v>Europe</v>
      </c>
      <c r="AQ1892" s="24" t="str">
        <f>INDEX('Step 2-12'!$W:$W,MATCH('Step 2-12'!$AH1892,'Step 2-12'!$R:$R,0))</f>
        <v>Tech</v>
      </c>
      <c r="AR1892" s="24" t="str">
        <f>INDEX('Step 2-12'!$X:$X,MATCH('Step 2-12'!$AH1892,'Step 2-12'!$R:$R,0))</f>
        <v>SMBs</v>
      </c>
      <c r="AS1892" s="23" t="str">
        <f>INDEX('Step 2-12'!$AA:$AA,MATCH('Step 2-12'!$AH1892,'Step 2-12'!$R:$R,0))</f>
        <v>Basic</v>
      </c>
      <c r="AT1892" s="23" t="str">
        <f>INDEX('Step 2-12'!$AB:$AB,MATCH('Step 2-12'!$AH1892,'Step 2-12'!$R:$R,0))</f>
        <v>Monthly</v>
      </c>
      <c r="AU1892" s="23" t="str">
        <f>INDEX($J$20:$J$1603,MATCH($AH1892,$B$20:$B$1603,0))</f>
        <v>Yes</v>
      </c>
    </row>
    <row r="1893" spans="33:47" x14ac:dyDescent="0.25">
      <c r="AG1893" t="s">
        <v>3685</v>
      </c>
      <c r="AH1893" t="s">
        <v>334</v>
      </c>
      <c r="AI1893" t="s">
        <v>344</v>
      </c>
      <c r="AJ1893">
        <v>45232</v>
      </c>
      <c r="AK1893" t="s">
        <v>50</v>
      </c>
      <c r="AL1893" t="s">
        <v>18</v>
      </c>
      <c r="AM1893">
        <v>135</v>
      </c>
      <c r="AN1893">
        <v>110.7</v>
      </c>
      <c r="AO1893" s="24" t="str">
        <f>INDEX('Step 2-12'!$Z:$Z,MATCH('Step 2-12'!$AH1893,'Step 2-12'!$R:$R,0))</f>
        <v>Paid Search</v>
      </c>
      <c r="AP1893" s="24" t="str">
        <f>INDEX('Step 2-12'!$V:$V,MATCH('Step 2-12'!$AH1893,'Step 2-12'!$R:$R,0))</f>
        <v>Europe</v>
      </c>
      <c r="AQ1893" s="24" t="str">
        <f>INDEX('Step 2-12'!$W:$W,MATCH('Step 2-12'!$AH1893,'Step 2-12'!$R:$R,0))</f>
        <v>Tech</v>
      </c>
      <c r="AR1893" s="24" t="str">
        <f>INDEX('Step 2-12'!$X:$X,MATCH('Step 2-12'!$AH1893,'Step 2-12'!$R:$R,0))</f>
        <v>SMBs</v>
      </c>
      <c r="AS1893" s="23" t="str">
        <f>INDEX('Step 2-12'!$AA:$AA,MATCH('Step 2-12'!$AH1893,'Step 2-12'!$R:$R,0))</f>
        <v>Basic</v>
      </c>
      <c r="AT1893" s="23" t="str">
        <f>INDEX('Step 2-12'!$AB:$AB,MATCH('Step 2-12'!$AH1893,'Step 2-12'!$R:$R,0))</f>
        <v>Monthly</v>
      </c>
      <c r="AU1893" s="23" t="str">
        <f>INDEX($J$20:$J$1603,MATCH($AH1893,$B$20:$B$1603,0))</f>
        <v>Yes</v>
      </c>
    </row>
    <row r="1894" spans="33:47" x14ac:dyDescent="0.25">
      <c r="AG1894" t="s">
        <v>3686</v>
      </c>
      <c r="AH1894" t="s">
        <v>334</v>
      </c>
      <c r="AI1894" t="s">
        <v>344</v>
      </c>
      <c r="AJ1894">
        <v>45262</v>
      </c>
      <c r="AK1894" t="s">
        <v>50</v>
      </c>
      <c r="AL1894" t="s">
        <v>18</v>
      </c>
      <c r="AM1894">
        <v>135</v>
      </c>
      <c r="AN1894">
        <v>110.7</v>
      </c>
      <c r="AO1894" s="24" t="str">
        <f>INDEX('Step 2-12'!$Z:$Z,MATCH('Step 2-12'!$AH1894,'Step 2-12'!$R:$R,0))</f>
        <v>Paid Search</v>
      </c>
      <c r="AP1894" s="24" t="str">
        <f>INDEX('Step 2-12'!$V:$V,MATCH('Step 2-12'!$AH1894,'Step 2-12'!$R:$R,0))</f>
        <v>Europe</v>
      </c>
      <c r="AQ1894" s="24" t="str">
        <f>INDEX('Step 2-12'!$W:$W,MATCH('Step 2-12'!$AH1894,'Step 2-12'!$R:$R,0))</f>
        <v>Tech</v>
      </c>
      <c r="AR1894" s="24" t="str">
        <f>INDEX('Step 2-12'!$X:$X,MATCH('Step 2-12'!$AH1894,'Step 2-12'!$R:$R,0))</f>
        <v>SMBs</v>
      </c>
      <c r="AS1894" s="23" t="str">
        <f>INDEX('Step 2-12'!$AA:$AA,MATCH('Step 2-12'!$AH1894,'Step 2-12'!$R:$R,0))</f>
        <v>Basic</v>
      </c>
      <c r="AT1894" s="23" t="str">
        <f>INDEX('Step 2-12'!$AB:$AB,MATCH('Step 2-12'!$AH1894,'Step 2-12'!$R:$R,0))</f>
        <v>Monthly</v>
      </c>
      <c r="AU1894" s="23" t="str">
        <f>INDEX($J$20:$J$1603,MATCH($AH1894,$B$20:$B$1603,0))</f>
        <v>Yes</v>
      </c>
    </row>
    <row r="1895" spans="33:47" x14ac:dyDescent="0.25">
      <c r="AG1895" t="s">
        <v>3687</v>
      </c>
      <c r="AH1895" t="s">
        <v>334</v>
      </c>
      <c r="AI1895" t="s">
        <v>345</v>
      </c>
      <c r="AJ1895">
        <v>45263</v>
      </c>
      <c r="AK1895" t="s">
        <v>50</v>
      </c>
      <c r="AL1895" t="s">
        <v>18</v>
      </c>
      <c r="AM1895">
        <v>135</v>
      </c>
      <c r="AN1895">
        <v>110.7</v>
      </c>
      <c r="AO1895" s="24" t="str">
        <f>INDEX('Step 2-12'!$Z:$Z,MATCH('Step 2-12'!$AH1895,'Step 2-12'!$R:$R,0))</f>
        <v>Paid Search</v>
      </c>
      <c r="AP1895" s="24" t="str">
        <f>INDEX('Step 2-12'!$V:$V,MATCH('Step 2-12'!$AH1895,'Step 2-12'!$R:$R,0))</f>
        <v>Europe</v>
      </c>
      <c r="AQ1895" s="24" t="str">
        <f>INDEX('Step 2-12'!$W:$W,MATCH('Step 2-12'!$AH1895,'Step 2-12'!$R:$R,0))</f>
        <v>Tech</v>
      </c>
      <c r="AR1895" s="24" t="str">
        <f>INDEX('Step 2-12'!$X:$X,MATCH('Step 2-12'!$AH1895,'Step 2-12'!$R:$R,0))</f>
        <v>SMBs</v>
      </c>
      <c r="AS1895" s="23" t="str">
        <f>INDEX('Step 2-12'!$AA:$AA,MATCH('Step 2-12'!$AH1895,'Step 2-12'!$R:$R,0))</f>
        <v>Basic</v>
      </c>
      <c r="AT1895" s="23" t="str">
        <f>INDEX('Step 2-12'!$AB:$AB,MATCH('Step 2-12'!$AH1895,'Step 2-12'!$R:$R,0))</f>
        <v>Monthly</v>
      </c>
      <c r="AU1895" s="23" t="str">
        <f>INDEX($J$20:$J$1603,MATCH($AH1895,$B$20:$B$1603,0))</f>
        <v>Yes</v>
      </c>
    </row>
    <row r="1896" spans="33:47" x14ac:dyDescent="0.25">
      <c r="AG1896" t="s">
        <v>3688</v>
      </c>
      <c r="AH1896" t="s">
        <v>334</v>
      </c>
      <c r="AI1896" t="s">
        <v>346</v>
      </c>
      <c r="AJ1896">
        <v>45294</v>
      </c>
      <c r="AK1896" t="s">
        <v>50</v>
      </c>
      <c r="AL1896" t="s">
        <v>18</v>
      </c>
      <c r="AM1896">
        <v>135</v>
      </c>
      <c r="AN1896">
        <v>110.7</v>
      </c>
      <c r="AO1896" s="24" t="str">
        <f>INDEX('Step 2-12'!$Z:$Z,MATCH('Step 2-12'!$AH1896,'Step 2-12'!$R:$R,0))</f>
        <v>Paid Search</v>
      </c>
      <c r="AP1896" s="24" t="str">
        <f>INDEX('Step 2-12'!$V:$V,MATCH('Step 2-12'!$AH1896,'Step 2-12'!$R:$R,0))</f>
        <v>Europe</v>
      </c>
      <c r="AQ1896" s="24" t="str">
        <f>INDEX('Step 2-12'!$W:$W,MATCH('Step 2-12'!$AH1896,'Step 2-12'!$R:$R,0))</f>
        <v>Tech</v>
      </c>
      <c r="AR1896" s="24" t="str">
        <f>INDEX('Step 2-12'!$X:$X,MATCH('Step 2-12'!$AH1896,'Step 2-12'!$R:$R,0))</f>
        <v>SMBs</v>
      </c>
      <c r="AS1896" s="23" t="str">
        <f>INDEX('Step 2-12'!$AA:$AA,MATCH('Step 2-12'!$AH1896,'Step 2-12'!$R:$R,0))</f>
        <v>Basic</v>
      </c>
      <c r="AT1896" s="23" t="str">
        <f>INDEX('Step 2-12'!$AB:$AB,MATCH('Step 2-12'!$AH1896,'Step 2-12'!$R:$R,0))</f>
        <v>Monthly</v>
      </c>
      <c r="AU1896" s="23" t="str">
        <f>INDEX($J$20:$J$1603,MATCH($AH1896,$B$20:$B$1603,0))</f>
        <v>Yes</v>
      </c>
    </row>
    <row r="1897" spans="33:47" x14ac:dyDescent="0.25">
      <c r="AG1897" t="s">
        <v>3689</v>
      </c>
      <c r="AH1897" t="s">
        <v>334</v>
      </c>
      <c r="AI1897" t="s">
        <v>347</v>
      </c>
      <c r="AJ1897">
        <v>45325</v>
      </c>
      <c r="AK1897" t="s">
        <v>50</v>
      </c>
      <c r="AL1897" t="s">
        <v>18</v>
      </c>
      <c r="AM1897">
        <v>135</v>
      </c>
      <c r="AN1897">
        <v>110.7</v>
      </c>
      <c r="AO1897" s="24" t="str">
        <f>INDEX('Step 2-12'!$Z:$Z,MATCH('Step 2-12'!$AH1897,'Step 2-12'!$R:$R,0))</f>
        <v>Paid Search</v>
      </c>
      <c r="AP1897" s="24" t="str">
        <f>INDEX('Step 2-12'!$V:$V,MATCH('Step 2-12'!$AH1897,'Step 2-12'!$R:$R,0))</f>
        <v>Europe</v>
      </c>
      <c r="AQ1897" s="24" t="str">
        <f>INDEX('Step 2-12'!$W:$W,MATCH('Step 2-12'!$AH1897,'Step 2-12'!$R:$R,0))</f>
        <v>Tech</v>
      </c>
      <c r="AR1897" s="24" t="str">
        <f>INDEX('Step 2-12'!$X:$X,MATCH('Step 2-12'!$AH1897,'Step 2-12'!$R:$R,0))</f>
        <v>SMBs</v>
      </c>
      <c r="AS1897" s="23" t="str">
        <f>INDEX('Step 2-12'!$AA:$AA,MATCH('Step 2-12'!$AH1897,'Step 2-12'!$R:$R,0))</f>
        <v>Basic</v>
      </c>
      <c r="AT1897" s="23" t="str">
        <f>INDEX('Step 2-12'!$AB:$AB,MATCH('Step 2-12'!$AH1897,'Step 2-12'!$R:$R,0))</f>
        <v>Monthly</v>
      </c>
      <c r="AU1897" s="23" t="str">
        <f>INDEX($J$20:$J$1603,MATCH($AH1897,$B$20:$B$1603,0))</f>
        <v>Yes</v>
      </c>
    </row>
    <row r="1898" spans="33:47" x14ac:dyDescent="0.25">
      <c r="AG1898" t="s">
        <v>3690</v>
      </c>
      <c r="AH1898" t="s">
        <v>1386</v>
      </c>
      <c r="AI1898" t="s">
        <v>1385</v>
      </c>
      <c r="AJ1898">
        <v>45182</v>
      </c>
      <c r="AK1898" t="s">
        <v>17</v>
      </c>
      <c r="AL1898" t="s">
        <v>51</v>
      </c>
      <c r="AM1898">
        <v>600</v>
      </c>
      <c r="AN1898">
        <v>480</v>
      </c>
      <c r="AO1898" s="24" t="str">
        <f>INDEX('Step 2-12'!$Z:$Z,MATCH('Step 2-12'!$AH1898,'Step 2-12'!$R:$R,0))</f>
        <v>Paid Search</v>
      </c>
      <c r="AP1898" s="24" t="str">
        <f>INDEX('Step 2-12'!$V:$V,MATCH('Step 2-12'!$AH1898,'Step 2-12'!$R:$R,0))</f>
        <v>North America</v>
      </c>
      <c r="AQ1898" s="24" t="str">
        <f>INDEX('Step 2-12'!$W:$W,MATCH('Step 2-12'!$AH1898,'Step 2-12'!$R:$R,0))</f>
        <v>Tech</v>
      </c>
      <c r="AR1898" s="24" t="str">
        <f>INDEX('Step 2-12'!$X:$X,MATCH('Step 2-12'!$AH1898,'Step 2-12'!$R:$R,0))</f>
        <v>SMBs</v>
      </c>
      <c r="AS1898" s="23" t="str">
        <f>INDEX('Step 2-12'!$AA:$AA,MATCH('Step 2-12'!$AH1898,'Step 2-12'!$R:$R,0))</f>
        <v>Basic</v>
      </c>
      <c r="AT1898" s="23" t="str">
        <f>INDEX('Step 2-12'!$AB:$AB,MATCH('Step 2-12'!$AH1898,'Step 2-12'!$R:$R,0))</f>
        <v>Annual</v>
      </c>
      <c r="AU1898" s="23" t="str">
        <f>INDEX($J$20:$J$1603,MATCH($AH1898,$B$20:$B$1603,0))</f>
        <v/>
      </c>
    </row>
    <row r="1899" spans="33:47" x14ac:dyDescent="0.25">
      <c r="AG1899" t="s">
        <v>3691</v>
      </c>
      <c r="AH1899" t="s">
        <v>1382</v>
      </c>
      <c r="AI1899" t="s">
        <v>1381</v>
      </c>
      <c r="AJ1899">
        <v>45302</v>
      </c>
      <c r="AK1899" t="s">
        <v>17</v>
      </c>
      <c r="AL1899" t="s">
        <v>51</v>
      </c>
      <c r="AM1899">
        <v>600</v>
      </c>
      <c r="AN1899">
        <v>480</v>
      </c>
      <c r="AO1899" s="24" t="str">
        <f>INDEX('Step 2-12'!$Z:$Z,MATCH('Step 2-12'!$AH1899,'Step 2-12'!$R:$R,0))</f>
        <v>Paid Search</v>
      </c>
      <c r="AP1899" s="24" t="str">
        <f>INDEX('Step 2-12'!$V:$V,MATCH('Step 2-12'!$AH1899,'Step 2-12'!$R:$R,0))</f>
        <v>Asia-Pacific</v>
      </c>
      <c r="AQ1899" s="24" t="str">
        <f>INDEX('Step 2-12'!$W:$W,MATCH('Step 2-12'!$AH1899,'Step 2-12'!$R:$R,0))</f>
        <v>Retail</v>
      </c>
      <c r="AR1899" s="24" t="str">
        <f>INDEX('Step 2-12'!$X:$X,MATCH('Step 2-12'!$AH1899,'Step 2-12'!$R:$R,0))</f>
        <v>SMBs</v>
      </c>
      <c r="AS1899" s="23" t="str">
        <f>INDEX('Step 2-12'!$AA:$AA,MATCH('Step 2-12'!$AH1899,'Step 2-12'!$R:$R,0))</f>
        <v>Pro</v>
      </c>
      <c r="AT1899" s="23" t="str">
        <f>INDEX('Step 2-12'!$AB:$AB,MATCH('Step 2-12'!$AH1899,'Step 2-12'!$R:$R,0))</f>
        <v>Monthly</v>
      </c>
      <c r="AU1899" s="23" t="str">
        <f>INDEX($J$20:$J$1603,MATCH($AH1899,$B$20:$B$1603,0))</f>
        <v/>
      </c>
    </row>
    <row r="1900" spans="33:47" x14ac:dyDescent="0.25">
      <c r="AG1900" t="s">
        <v>3692</v>
      </c>
      <c r="AH1900" t="s">
        <v>483</v>
      </c>
      <c r="AI1900" t="s">
        <v>482</v>
      </c>
      <c r="AJ1900">
        <v>44942</v>
      </c>
      <c r="AK1900" t="s">
        <v>17</v>
      </c>
      <c r="AL1900" t="s">
        <v>18</v>
      </c>
      <c r="AM1900">
        <v>75</v>
      </c>
      <c r="AN1900">
        <v>60</v>
      </c>
      <c r="AO1900" s="24" t="str">
        <f>INDEX('Step 2-12'!$Z:$Z,MATCH('Step 2-12'!$AH1900,'Step 2-12'!$R:$R,0))</f>
        <v>Paid Search</v>
      </c>
      <c r="AP1900" s="24" t="str">
        <f>INDEX('Step 2-12'!$V:$V,MATCH('Step 2-12'!$AH1900,'Step 2-12'!$R:$R,0))</f>
        <v>Asia-Pacific</v>
      </c>
      <c r="AQ1900" s="24" t="str">
        <f>INDEX('Step 2-12'!$W:$W,MATCH('Step 2-12'!$AH1900,'Step 2-12'!$R:$R,0))</f>
        <v>Education</v>
      </c>
      <c r="AR1900" s="24" t="str">
        <f>INDEX('Step 2-12'!$X:$X,MATCH('Step 2-12'!$AH1900,'Step 2-12'!$R:$R,0))</f>
        <v>SMBs</v>
      </c>
      <c r="AS1900" s="23" t="str">
        <f>INDEX('Step 2-12'!$AA:$AA,MATCH('Step 2-12'!$AH1900,'Step 2-12'!$R:$R,0))</f>
        <v>Pro</v>
      </c>
      <c r="AT1900" s="23" t="str">
        <f>INDEX('Step 2-12'!$AB:$AB,MATCH('Step 2-12'!$AH1900,'Step 2-12'!$R:$R,0))</f>
        <v>Monthly</v>
      </c>
      <c r="AU1900" s="23" t="str">
        <f>INDEX($J$20:$J$1603,MATCH($AH1900,$B$20:$B$1603,0))</f>
        <v>Yes</v>
      </c>
    </row>
    <row r="1901" spans="33:47" x14ac:dyDescent="0.25">
      <c r="AG1901" t="s">
        <v>3693</v>
      </c>
      <c r="AH1901" t="s">
        <v>483</v>
      </c>
      <c r="AI1901" t="s">
        <v>484</v>
      </c>
      <c r="AJ1901">
        <v>44973</v>
      </c>
      <c r="AK1901" t="s">
        <v>17</v>
      </c>
      <c r="AL1901" t="s">
        <v>18</v>
      </c>
      <c r="AM1901">
        <v>75</v>
      </c>
      <c r="AN1901">
        <v>60</v>
      </c>
      <c r="AO1901" s="24" t="str">
        <f>INDEX('Step 2-12'!$Z:$Z,MATCH('Step 2-12'!$AH1901,'Step 2-12'!$R:$R,0))</f>
        <v>Paid Search</v>
      </c>
      <c r="AP1901" s="24" t="str">
        <f>INDEX('Step 2-12'!$V:$V,MATCH('Step 2-12'!$AH1901,'Step 2-12'!$R:$R,0))</f>
        <v>Asia-Pacific</v>
      </c>
      <c r="AQ1901" s="24" t="str">
        <f>INDEX('Step 2-12'!$W:$W,MATCH('Step 2-12'!$AH1901,'Step 2-12'!$R:$R,0))</f>
        <v>Education</v>
      </c>
      <c r="AR1901" s="24" t="str">
        <f>INDEX('Step 2-12'!$X:$X,MATCH('Step 2-12'!$AH1901,'Step 2-12'!$R:$R,0))</f>
        <v>SMBs</v>
      </c>
      <c r="AS1901" s="23" t="str">
        <f>INDEX('Step 2-12'!$AA:$AA,MATCH('Step 2-12'!$AH1901,'Step 2-12'!$R:$R,0))</f>
        <v>Pro</v>
      </c>
      <c r="AT1901" s="23" t="str">
        <f>INDEX('Step 2-12'!$AB:$AB,MATCH('Step 2-12'!$AH1901,'Step 2-12'!$R:$R,0))</f>
        <v>Monthly</v>
      </c>
      <c r="AU1901" s="23" t="str">
        <f>INDEX($J$20:$J$1603,MATCH($AH1901,$B$20:$B$1603,0))</f>
        <v>Yes</v>
      </c>
    </row>
    <row r="1902" spans="33:47" x14ac:dyDescent="0.25">
      <c r="AG1902" t="s">
        <v>3694</v>
      </c>
      <c r="AH1902" t="s">
        <v>483</v>
      </c>
      <c r="AI1902" t="s">
        <v>484</v>
      </c>
      <c r="AJ1902">
        <v>45001</v>
      </c>
      <c r="AK1902" t="s">
        <v>17</v>
      </c>
      <c r="AL1902" t="s">
        <v>18</v>
      </c>
      <c r="AM1902">
        <v>75</v>
      </c>
      <c r="AN1902">
        <v>60</v>
      </c>
      <c r="AO1902" s="24" t="str">
        <f>INDEX('Step 2-12'!$Z:$Z,MATCH('Step 2-12'!$AH1902,'Step 2-12'!$R:$R,0))</f>
        <v>Paid Search</v>
      </c>
      <c r="AP1902" s="24" t="str">
        <f>INDEX('Step 2-12'!$V:$V,MATCH('Step 2-12'!$AH1902,'Step 2-12'!$R:$R,0))</f>
        <v>Asia-Pacific</v>
      </c>
      <c r="AQ1902" s="24" t="str">
        <f>INDEX('Step 2-12'!$W:$W,MATCH('Step 2-12'!$AH1902,'Step 2-12'!$R:$R,0))</f>
        <v>Education</v>
      </c>
      <c r="AR1902" s="24" t="str">
        <f>INDEX('Step 2-12'!$X:$X,MATCH('Step 2-12'!$AH1902,'Step 2-12'!$R:$R,0))</f>
        <v>SMBs</v>
      </c>
      <c r="AS1902" s="23" t="str">
        <f>INDEX('Step 2-12'!$AA:$AA,MATCH('Step 2-12'!$AH1902,'Step 2-12'!$R:$R,0))</f>
        <v>Pro</v>
      </c>
      <c r="AT1902" s="23" t="str">
        <f>INDEX('Step 2-12'!$AB:$AB,MATCH('Step 2-12'!$AH1902,'Step 2-12'!$R:$R,0))</f>
        <v>Monthly</v>
      </c>
      <c r="AU1902" s="23" t="str">
        <f>INDEX($J$20:$J$1603,MATCH($AH1902,$B$20:$B$1603,0))</f>
        <v>Yes</v>
      </c>
    </row>
    <row r="1903" spans="33:47" x14ac:dyDescent="0.25">
      <c r="AG1903" t="s">
        <v>3695</v>
      </c>
      <c r="AH1903" t="s">
        <v>483</v>
      </c>
      <c r="AI1903" t="s">
        <v>485</v>
      </c>
      <c r="AJ1903">
        <v>45004</v>
      </c>
      <c r="AK1903" t="s">
        <v>17</v>
      </c>
      <c r="AL1903" t="s">
        <v>18</v>
      </c>
      <c r="AM1903">
        <v>75</v>
      </c>
      <c r="AN1903">
        <v>60</v>
      </c>
      <c r="AO1903" s="24" t="str">
        <f>INDEX('Step 2-12'!$Z:$Z,MATCH('Step 2-12'!$AH1903,'Step 2-12'!$R:$R,0))</f>
        <v>Paid Search</v>
      </c>
      <c r="AP1903" s="24" t="str">
        <f>INDEX('Step 2-12'!$V:$V,MATCH('Step 2-12'!$AH1903,'Step 2-12'!$R:$R,0))</f>
        <v>Asia-Pacific</v>
      </c>
      <c r="AQ1903" s="24" t="str">
        <f>INDEX('Step 2-12'!$W:$W,MATCH('Step 2-12'!$AH1903,'Step 2-12'!$R:$R,0))</f>
        <v>Education</v>
      </c>
      <c r="AR1903" s="24" t="str">
        <f>INDEX('Step 2-12'!$X:$X,MATCH('Step 2-12'!$AH1903,'Step 2-12'!$R:$R,0))</f>
        <v>SMBs</v>
      </c>
      <c r="AS1903" s="23" t="str">
        <f>INDEX('Step 2-12'!$AA:$AA,MATCH('Step 2-12'!$AH1903,'Step 2-12'!$R:$R,0))</f>
        <v>Pro</v>
      </c>
      <c r="AT1903" s="23" t="str">
        <f>INDEX('Step 2-12'!$AB:$AB,MATCH('Step 2-12'!$AH1903,'Step 2-12'!$R:$R,0))</f>
        <v>Monthly</v>
      </c>
      <c r="AU1903" s="23" t="str">
        <f>INDEX($J$20:$J$1603,MATCH($AH1903,$B$20:$B$1603,0))</f>
        <v>Yes</v>
      </c>
    </row>
    <row r="1904" spans="33:47" x14ac:dyDescent="0.25">
      <c r="AG1904" t="s">
        <v>3696</v>
      </c>
      <c r="AH1904" t="s">
        <v>483</v>
      </c>
      <c r="AI1904" t="s">
        <v>486</v>
      </c>
      <c r="AJ1904">
        <v>45035</v>
      </c>
      <c r="AK1904" t="s">
        <v>17</v>
      </c>
      <c r="AL1904" t="s">
        <v>18</v>
      </c>
      <c r="AM1904">
        <v>75</v>
      </c>
      <c r="AN1904">
        <v>60</v>
      </c>
      <c r="AO1904" s="24" t="str">
        <f>INDEX('Step 2-12'!$Z:$Z,MATCH('Step 2-12'!$AH1904,'Step 2-12'!$R:$R,0))</f>
        <v>Paid Search</v>
      </c>
      <c r="AP1904" s="24" t="str">
        <f>INDEX('Step 2-12'!$V:$V,MATCH('Step 2-12'!$AH1904,'Step 2-12'!$R:$R,0))</f>
        <v>Asia-Pacific</v>
      </c>
      <c r="AQ1904" s="24" t="str">
        <f>INDEX('Step 2-12'!$W:$W,MATCH('Step 2-12'!$AH1904,'Step 2-12'!$R:$R,0))</f>
        <v>Education</v>
      </c>
      <c r="AR1904" s="24" t="str">
        <f>INDEX('Step 2-12'!$X:$X,MATCH('Step 2-12'!$AH1904,'Step 2-12'!$R:$R,0))</f>
        <v>SMBs</v>
      </c>
      <c r="AS1904" s="23" t="str">
        <f>INDEX('Step 2-12'!$AA:$AA,MATCH('Step 2-12'!$AH1904,'Step 2-12'!$R:$R,0))</f>
        <v>Pro</v>
      </c>
      <c r="AT1904" s="23" t="str">
        <f>INDEX('Step 2-12'!$AB:$AB,MATCH('Step 2-12'!$AH1904,'Step 2-12'!$R:$R,0))</f>
        <v>Monthly</v>
      </c>
      <c r="AU1904" s="23" t="str">
        <f>INDEX($J$20:$J$1603,MATCH($AH1904,$B$20:$B$1603,0))</f>
        <v>Yes</v>
      </c>
    </row>
    <row r="1905" spans="33:47" x14ac:dyDescent="0.25">
      <c r="AG1905" t="s">
        <v>3697</v>
      </c>
      <c r="AH1905" t="s">
        <v>483</v>
      </c>
      <c r="AI1905" t="s">
        <v>486</v>
      </c>
      <c r="AJ1905">
        <v>45065</v>
      </c>
      <c r="AK1905" t="s">
        <v>17</v>
      </c>
      <c r="AL1905" t="s">
        <v>18</v>
      </c>
      <c r="AM1905">
        <v>75</v>
      </c>
      <c r="AN1905">
        <v>60</v>
      </c>
      <c r="AO1905" s="24" t="str">
        <f>INDEX('Step 2-12'!$Z:$Z,MATCH('Step 2-12'!$AH1905,'Step 2-12'!$R:$R,0))</f>
        <v>Paid Search</v>
      </c>
      <c r="AP1905" s="24" t="str">
        <f>INDEX('Step 2-12'!$V:$V,MATCH('Step 2-12'!$AH1905,'Step 2-12'!$R:$R,0))</f>
        <v>Asia-Pacific</v>
      </c>
      <c r="AQ1905" s="24" t="str">
        <f>INDEX('Step 2-12'!$W:$W,MATCH('Step 2-12'!$AH1905,'Step 2-12'!$R:$R,0))</f>
        <v>Education</v>
      </c>
      <c r="AR1905" s="24" t="str">
        <f>INDEX('Step 2-12'!$X:$X,MATCH('Step 2-12'!$AH1905,'Step 2-12'!$R:$R,0))</f>
        <v>SMBs</v>
      </c>
      <c r="AS1905" s="23" t="str">
        <f>INDEX('Step 2-12'!$AA:$AA,MATCH('Step 2-12'!$AH1905,'Step 2-12'!$R:$R,0))</f>
        <v>Pro</v>
      </c>
      <c r="AT1905" s="23" t="str">
        <f>INDEX('Step 2-12'!$AB:$AB,MATCH('Step 2-12'!$AH1905,'Step 2-12'!$R:$R,0))</f>
        <v>Monthly</v>
      </c>
      <c r="AU1905" s="23" t="str">
        <f>INDEX($J$20:$J$1603,MATCH($AH1905,$B$20:$B$1603,0))</f>
        <v>Yes</v>
      </c>
    </row>
    <row r="1906" spans="33:47" x14ac:dyDescent="0.25">
      <c r="AG1906" t="s">
        <v>3698</v>
      </c>
      <c r="AH1906" t="s">
        <v>483</v>
      </c>
      <c r="AI1906" t="s">
        <v>487</v>
      </c>
      <c r="AJ1906">
        <v>45066</v>
      </c>
      <c r="AK1906" t="s">
        <v>17</v>
      </c>
      <c r="AL1906" t="s">
        <v>18</v>
      </c>
      <c r="AM1906">
        <v>75</v>
      </c>
      <c r="AN1906">
        <v>60</v>
      </c>
      <c r="AO1906" s="24" t="str">
        <f>INDEX('Step 2-12'!$Z:$Z,MATCH('Step 2-12'!$AH1906,'Step 2-12'!$R:$R,0))</f>
        <v>Paid Search</v>
      </c>
      <c r="AP1906" s="24" t="str">
        <f>INDEX('Step 2-12'!$V:$V,MATCH('Step 2-12'!$AH1906,'Step 2-12'!$R:$R,0))</f>
        <v>Asia-Pacific</v>
      </c>
      <c r="AQ1906" s="24" t="str">
        <f>INDEX('Step 2-12'!$W:$W,MATCH('Step 2-12'!$AH1906,'Step 2-12'!$R:$R,0))</f>
        <v>Education</v>
      </c>
      <c r="AR1906" s="24" t="str">
        <f>INDEX('Step 2-12'!$X:$X,MATCH('Step 2-12'!$AH1906,'Step 2-12'!$R:$R,0))</f>
        <v>SMBs</v>
      </c>
      <c r="AS1906" s="23" t="str">
        <f>INDEX('Step 2-12'!$AA:$AA,MATCH('Step 2-12'!$AH1906,'Step 2-12'!$R:$R,0))</f>
        <v>Pro</v>
      </c>
      <c r="AT1906" s="23" t="str">
        <f>INDEX('Step 2-12'!$AB:$AB,MATCH('Step 2-12'!$AH1906,'Step 2-12'!$R:$R,0))</f>
        <v>Monthly</v>
      </c>
      <c r="AU1906" s="23" t="str">
        <f>INDEX($J$20:$J$1603,MATCH($AH1906,$B$20:$B$1603,0))</f>
        <v>Yes</v>
      </c>
    </row>
    <row r="1907" spans="33:47" x14ac:dyDescent="0.25">
      <c r="AG1907" t="s">
        <v>3699</v>
      </c>
      <c r="AH1907" t="s">
        <v>483</v>
      </c>
      <c r="AI1907" t="s">
        <v>488</v>
      </c>
      <c r="AJ1907">
        <v>45097</v>
      </c>
      <c r="AK1907" t="s">
        <v>17</v>
      </c>
      <c r="AL1907" t="s">
        <v>18</v>
      </c>
      <c r="AM1907">
        <v>75</v>
      </c>
      <c r="AN1907">
        <v>60</v>
      </c>
      <c r="AO1907" s="24" t="str">
        <f>INDEX('Step 2-12'!$Z:$Z,MATCH('Step 2-12'!$AH1907,'Step 2-12'!$R:$R,0))</f>
        <v>Paid Search</v>
      </c>
      <c r="AP1907" s="24" t="str">
        <f>INDEX('Step 2-12'!$V:$V,MATCH('Step 2-12'!$AH1907,'Step 2-12'!$R:$R,0))</f>
        <v>Asia-Pacific</v>
      </c>
      <c r="AQ1907" s="24" t="str">
        <f>INDEX('Step 2-12'!$W:$W,MATCH('Step 2-12'!$AH1907,'Step 2-12'!$R:$R,0))</f>
        <v>Education</v>
      </c>
      <c r="AR1907" s="24" t="str">
        <f>INDEX('Step 2-12'!$X:$X,MATCH('Step 2-12'!$AH1907,'Step 2-12'!$R:$R,0))</f>
        <v>SMBs</v>
      </c>
      <c r="AS1907" s="23" t="str">
        <f>INDEX('Step 2-12'!$AA:$AA,MATCH('Step 2-12'!$AH1907,'Step 2-12'!$R:$R,0))</f>
        <v>Pro</v>
      </c>
      <c r="AT1907" s="23" t="str">
        <f>INDEX('Step 2-12'!$AB:$AB,MATCH('Step 2-12'!$AH1907,'Step 2-12'!$R:$R,0))</f>
        <v>Monthly</v>
      </c>
      <c r="AU1907" s="23" t="str">
        <f>INDEX($J$20:$J$1603,MATCH($AH1907,$B$20:$B$1603,0))</f>
        <v>Yes</v>
      </c>
    </row>
    <row r="1908" spans="33:47" x14ac:dyDescent="0.25">
      <c r="AG1908" t="s">
        <v>3700</v>
      </c>
      <c r="AH1908" t="s">
        <v>483</v>
      </c>
      <c r="AI1908" t="s">
        <v>488</v>
      </c>
      <c r="AJ1908">
        <v>45127</v>
      </c>
      <c r="AK1908" t="s">
        <v>17</v>
      </c>
      <c r="AL1908" t="s">
        <v>18</v>
      </c>
      <c r="AM1908">
        <v>75</v>
      </c>
      <c r="AN1908">
        <v>60</v>
      </c>
      <c r="AO1908" s="24" t="str">
        <f>INDEX('Step 2-12'!$Z:$Z,MATCH('Step 2-12'!$AH1908,'Step 2-12'!$R:$R,0))</f>
        <v>Paid Search</v>
      </c>
      <c r="AP1908" s="24" t="str">
        <f>INDEX('Step 2-12'!$V:$V,MATCH('Step 2-12'!$AH1908,'Step 2-12'!$R:$R,0))</f>
        <v>Asia-Pacific</v>
      </c>
      <c r="AQ1908" s="24" t="str">
        <f>INDEX('Step 2-12'!$W:$W,MATCH('Step 2-12'!$AH1908,'Step 2-12'!$R:$R,0))</f>
        <v>Education</v>
      </c>
      <c r="AR1908" s="24" t="str">
        <f>INDEX('Step 2-12'!$X:$X,MATCH('Step 2-12'!$AH1908,'Step 2-12'!$R:$R,0))</f>
        <v>SMBs</v>
      </c>
      <c r="AS1908" s="23" t="str">
        <f>INDEX('Step 2-12'!$AA:$AA,MATCH('Step 2-12'!$AH1908,'Step 2-12'!$R:$R,0))</f>
        <v>Pro</v>
      </c>
      <c r="AT1908" s="23" t="str">
        <f>INDEX('Step 2-12'!$AB:$AB,MATCH('Step 2-12'!$AH1908,'Step 2-12'!$R:$R,0))</f>
        <v>Monthly</v>
      </c>
      <c r="AU1908" s="23" t="str">
        <f>INDEX($J$20:$J$1603,MATCH($AH1908,$B$20:$B$1603,0))</f>
        <v>Yes</v>
      </c>
    </row>
    <row r="1909" spans="33:47" x14ac:dyDescent="0.25">
      <c r="AG1909" t="s">
        <v>3701</v>
      </c>
      <c r="AH1909" t="s">
        <v>483</v>
      </c>
      <c r="AI1909" t="s">
        <v>489</v>
      </c>
      <c r="AJ1909">
        <v>45128</v>
      </c>
      <c r="AK1909" t="s">
        <v>17</v>
      </c>
      <c r="AL1909" t="s">
        <v>18</v>
      </c>
      <c r="AM1909">
        <v>75</v>
      </c>
      <c r="AN1909">
        <v>60</v>
      </c>
      <c r="AO1909" s="24" t="str">
        <f>INDEX('Step 2-12'!$Z:$Z,MATCH('Step 2-12'!$AH1909,'Step 2-12'!$R:$R,0))</f>
        <v>Paid Search</v>
      </c>
      <c r="AP1909" s="24" t="str">
        <f>INDEX('Step 2-12'!$V:$V,MATCH('Step 2-12'!$AH1909,'Step 2-12'!$R:$R,0))</f>
        <v>Asia-Pacific</v>
      </c>
      <c r="AQ1909" s="24" t="str">
        <f>INDEX('Step 2-12'!$W:$W,MATCH('Step 2-12'!$AH1909,'Step 2-12'!$R:$R,0))</f>
        <v>Education</v>
      </c>
      <c r="AR1909" s="24" t="str">
        <f>INDEX('Step 2-12'!$X:$X,MATCH('Step 2-12'!$AH1909,'Step 2-12'!$R:$R,0))</f>
        <v>SMBs</v>
      </c>
      <c r="AS1909" s="23" t="str">
        <f>INDEX('Step 2-12'!$AA:$AA,MATCH('Step 2-12'!$AH1909,'Step 2-12'!$R:$R,0))</f>
        <v>Pro</v>
      </c>
      <c r="AT1909" s="23" t="str">
        <f>INDEX('Step 2-12'!$AB:$AB,MATCH('Step 2-12'!$AH1909,'Step 2-12'!$R:$R,0))</f>
        <v>Monthly</v>
      </c>
      <c r="AU1909" s="23" t="str">
        <f>INDEX($J$20:$J$1603,MATCH($AH1909,$B$20:$B$1603,0))</f>
        <v>Yes</v>
      </c>
    </row>
    <row r="1910" spans="33:47" x14ac:dyDescent="0.25">
      <c r="AG1910" t="s">
        <v>3702</v>
      </c>
      <c r="AH1910" t="s">
        <v>483</v>
      </c>
      <c r="AI1910" t="s">
        <v>490</v>
      </c>
      <c r="AJ1910">
        <v>45159</v>
      </c>
      <c r="AK1910" t="s">
        <v>17</v>
      </c>
      <c r="AL1910" t="s">
        <v>18</v>
      </c>
      <c r="AM1910">
        <v>75</v>
      </c>
      <c r="AN1910">
        <v>60</v>
      </c>
      <c r="AO1910" s="24" t="str">
        <f>INDEX('Step 2-12'!$Z:$Z,MATCH('Step 2-12'!$AH1910,'Step 2-12'!$R:$R,0))</f>
        <v>Paid Search</v>
      </c>
      <c r="AP1910" s="24" t="str">
        <f>INDEX('Step 2-12'!$V:$V,MATCH('Step 2-12'!$AH1910,'Step 2-12'!$R:$R,0))</f>
        <v>Asia-Pacific</v>
      </c>
      <c r="AQ1910" s="24" t="str">
        <f>INDEX('Step 2-12'!$W:$W,MATCH('Step 2-12'!$AH1910,'Step 2-12'!$R:$R,0))</f>
        <v>Education</v>
      </c>
      <c r="AR1910" s="24" t="str">
        <f>INDEX('Step 2-12'!$X:$X,MATCH('Step 2-12'!$AH1910,'Step 2-12'!$R:$R,0))</f>
        <v>SMBs</v>
      </c>
      <c r="AS1910" s="23" t="str">
        <f>INDEX('Step 2-12'!$AA:$AA,MATCH('Step 2-12'!$AH1910,'Step 2-12'!$R:$R,0))</f>
        <v>Pro</v>
      </c>
      <c r="AT1910" s="23" t="str">
        <f>INDEX('Step 2-12'!$AB:$AB,MATCH('Step 2-12'!$AH1910,'Step 2-12'!$R:$R,0))</f>
        <v>Monthly</v>
      </c>
      <c r="AU1910" s="23" t="str">
        <f>INDEX($J$20:$J$1603,MATCH($AH1910,$B$20:$B$1603,0))</f>
        <v>Yes</v>
      </c>
    </row>
    <row r="1911" spans="33:47" x14ac:dyDescent="0.25">
      <c r="AG1911" t="s">
        <v>3703</v>
      </c>
      <c r="AH1911" t="s">
        <v>483</v>
      </c>
      <c r="AI1911" t="s">
        <v>491</v>
      </c>
      <c r="AJ1911">
        <v>45190</v>
      </c>
      <c r="AK1911" t="s">
        <v>17</v>
      </c>
      <c r="AL1911" t="s">
        <v>18</v>
      </c>
      <c r="AM1911">
        <v>75</v>
      </c>
      <c r="AN1911">
        <v>60</v>
      </c>
      <c r="AO1911" s="24" t="str">
        <f>INDEX('Step 2-12'!$Z:$Z,MATCH('Step 2-12'!$AH1911,'Step 2-12'!$R:$R,0))</f>
        <v>Paid Search</v>
      </c>
      <c r="AP1911" s="24" t="str">
        <f>INDEX('Step 2-12'!$V:$V,MATCH('Step 2-12'!$AH1911,'Step 2-12'!$R:$R,0))</f>
        <v>Asia-Pacific</v>
      </c>
      <c r="AQ1911" s="24" t="str">
        <f>INDEX('Step 2-12'!$W:$W,MATCH('Step 2-12'!$AH1911,'Step 2-12'!$R:$R,0))</f>
        <v>Education</v>
      </c>
      <c r="AR1911" s="24" t="str">
        <f>INDEX('Step 2-12'!$X:$X,MATCH('Step 2-12'!$AH1911,'Step 2-12'!$R:$R,0))</f>
        <v>SMBs</v>
      </c>
      <c r="AS1911" s="23" t="str">
        <f>INDEX('Step 2-12'!$AA:$AA,MATCH('Step 2-12'!$AH1911,'Step 2-12'!$R:$R,0))</f>
        <v>Pro</v>
      </c>
      <c r="AT1911" s="23" t="str">
        <f>INDEX('Step 2-12'!$AB:$AB,MATCH('Step 2-12'!$AH1911,'Step 2-12'!$R:$R,0))</f>
        <v>Monthly</v>
      </c>
      <c r="AU1911" s="23" t="str">
        <f>INDEX($J$20:$J$1603,MATCH($AH1911,$B$20:$B$1603,0))</f>
        <v>Yes</v>
      </c>
    </row>
    <row r="1912" spans="33:47" x14ac:dyDescent="0.25">
      <c r="AG1912" t="s">
        <v>3704</v>
      </c>
      <c r="AH1912" t="s">
        <v>483</v>
      </c>
      <c r="AI1912" t="s">
        <v>491</v>
      </c>
      <c r="AJ1912">
        <v>45220</v>
      </c>
      <c r="AK1912" t="s">
        <v>17</v>
      </c>
      <c r="AL1912" t="s">
        <v>18</v>
      </c>
      <c r="AM1912">
        <v>75</v>
      </c>
      <c r="AN1912">
        <v>60</v>
      </c>
      <c r="AO1912" s="24" t="str">
        <f>INDEX('Step 2-12'!$Z:$Z,MATCH('Step 2-12'!$AH1912,'Step 2-12'!$R:$R,0))</f>
        <v>Paid Search</v>
      </c>
      <c r="AP1912" s="24" t="str">
        <f>INDEX('Step 2-12'!$V:$V,MATCH('Step 2-12'!$AH1912,'Step 2-12'!$R:$R,0))</f>
        <v>Asia-Pacific</v>
      </c>
      <c r="AQ1912" s="24" t="str">
        <f>INDEX('Step 2-12'!$W:$W,MATCH('Step 2-12'!$AH1912,'Step 2-12'!$R:$R,0))</f>
        <v>Education</v>
      </c>
      <c r="AR1912" s="24" t="str">
        <f>INDEX('Step 2-12'!$X:$X,MATCH('Step 2-12'!$AH1912,'Step 2-12'!$R:$R,0))</f>
        <v>SMBs</v>
      </c>
      <c r="AS1912" s="23" t="str">
        <f>INDEX('Step 2-12'!$AA:$AA,MATCH('Step 2-12'!$AH1912,'Step 2-12'!$R:$R,0))</f>
        <v>Pro</v>
      </c>
      <c r="AT1912" s="23" t="str">
        <f>INDEX('Step 2-12'!$AB:$AB,MATCH('Step 2-12'!$AH1912,'Step 2-12'!$R:$R,0))</f>
        <v>Monthly</v>
      </c>
      <c r="AU1912" s="23" t="str">
        <f>INDEX($J$20:$J$1603,MATCH($AH1912,$B$20:$B$1603,0))</f>
        <v>Yes</v>
      </c>
    </row>
    <row r="1913" spans="33:47" x14ac:dyDescent="0.25">
      <c r="AG1913" t="s">
        <v>3705</v>
      </c>
      <c r="AH1913" t="s">
        <v>483</v>
      </c>
      <c r="AI1913" t="s">
        <v>492</v>
      </c>
      <c r="AJ1913">
        <v>45221</v>
      </c>
      <c r="AK1913" t="s">
        <v>17</v>
      </c>
      <c r="AL1913" t="s">
        <v>18</v>
      </c>
      <c r="AM1913">
        <v>75</v>
      </c>
      <c r="AN1913">
        <v>60</v>
      </c>
      <c r="AO1913" s="24" t="str">
        <f>INDEX('Step 2-12'!$Z:$Z,MATCH('Step 2-12'!$AH1913,'Step 2-12'!$R:$R,0))</f>
        <v>Paid Search</v>
      </c>
      <c r="AP1913" s="24" t="str">
        <f>INDEX('Step 2-12'!$V:$V,MATCH('Step 2-12'!$AH1913,'Step 2-12'!$R:$R,0))</f>
        <v>Asia-Pacific</v>
      </c>
      <c r="AQ1913" s="24" t="str">
        <f>INDEX('Step 2-12'!$W:$W,MATCH('Step 2-12'!$AH1913,'Step 2-12'!$R:$R,0))</f>
        <v>Education</v>
      </c>
      <c r="AR1913" s="24" t="str">
        <f>INDEX('Step 2-12'!$X:$X,MATCH('Step 2-12'!$AH1913,'Step 2-12'!$R:$R,0))</f>
        <v>SMBs</v>
      </c>
      <c r="AS1913" s="23" t="str">
        <f>INDEX('Step 2-12'!$AA:$AA,MATCH('Step 2-12'!$AH1913,'Step 2-12'!$R:$R,0))</f>
        <v>Pro</v>
      </c>
      <c r="AT1913" s="23" t="str">
        <f>INDEX('Step 2-12'!$AB:$AB,MATCH('Step 2-12'!$AH1913,'Step 2-12'!$R:$R,0))</f>
        <v>Monthly</v>
      </c>
      <c r="AU1913" s="23" t="str">
        <f>INDEX($J$20:$J$1603,MATCH($AH1913,$B$20:$B$1603,0))</f>
        <v>Yes</v>
      </c>
    </row>
    <row r="1914" spans="33:47" x14ac:dyDescent="0.25">
      <c r="AG1914" t="s">
        <v>3706</v>
      </c>
      <c r="AH1914" t="s">
        <v>483</v>
      </c>
      <c r="AI1914" t="s">
        <v>493</v>
      </c>
      <c r="AJ1914">
        <v>45252</v>
      </c>
      <c r="AK1914" t="s">
        <v>17</v>
      </c>
      <c r="AL1914" t="s">
        <v>18</v>
      </c>
      <c r="AM1914">
        <v>75</v>
      </c>
      <c r="AN1914">
        <v>60</v>
      </c>
      <c r="AO1914" s="24" t="str">
        <f>INDEX('Step 2-12'!$Z:$Z,MATCH('Step 2-12'!$AH1914,'Step 2-12'!$R:$R,0))</f>
        <v>Paid Search</v>
      </c>
      <c r="AP1914" s="24" t="str">
        <f>INDEX('Step 2-12'!$V:$V,MATCH('Step 2-12'!$AH1914,'Step 2-12'!$R:$R,0))</f>
        <v>Asia-Pacific</v>
      </c>
      <c r="AQ1914" s="24" t="str">
        <f>INDEX('Step 2-12'!$W:$W,MATCH('Step 2-12'!$AH1914,'Step 2-12'!$R:$R,0))</f>
        <v>Education</v>
      </c>
      <c r="AR1914" s="24" t="str">
        <f>INDEX('Step 2-12'!$X:$X,MATCH('Step 2-12'!$AH1914,'Step 2-12'!$R:$R,0))</f>
        <v>SMBs</v>
      </c>
      <c r="AS1914" s="23" t="str">
        <f>INDEX('Step 2-12'!$AA:$AA,MATCH('Step 2-12'!$AH1914,'Step 2-12'!$R:$R,0))</f>
        <v>Pro</v>
      </c>
      <c r="AT1914" s="23" t="str">
        <f>INDEX('Step 2-12'!$AB:$AB,MATCH('Step 2-12'!$AH1914,'Step 2-12'!$R:$R,0))</f>
        <v>Monthly</v>
      </c>
      <c r="AU1914" s="23" t="str">
        <f>INDEX($J$20:$J$1603,MATCH($AH1914,$B$20:$B$1603,0))</f>
        <v>Yes</v>
      </c>
    </row>
    <row r="1915" spans="33:47" x14ac:dyDescent="0.25">
      <c r="AG1915" t="s">
        <v>3707</v>
      </c>
      <c r="AH1915" t="s">
        <v>483</v>
      </c>
      <c r="AI1915" t="s">
        <v>493</v>
      </c>
      <c r="AJ1915">
        <v>45282</v>
      </c>
      <c r="AK1915" t="s">
        <v>17</v>
      </c>
      <c r="AL1915" t="s">
        <v>18</v>
      </c>
      <c r="AM1915">
        <v>75</v>
      </c>
      <c r="AN1915">
        <v>60</v>
      </c>
      <c r="AO1915" s="24" t="str">
        <f>INDEX('Step 2-12'!$Z:$Z,MATCH('Step 2-12'!$AH1915,'Step 2-12'!$R:$R,0))</f>
        <v>Paid Search</v>
      </c>
      <c r="AP1915" s="24" t="str">
        <f>INDEX('Step 2-12'!$V:$V,MATCH('Step 2-12'!$AH1915,'Step 2-12'!$R:$R,0))</f>
        <v>Asia-Pacific</v>
      </c>
      <c r="AQ1915" s="24" t="str">
        <f>INDEX('Step 2-12'!$W:$W,MATCH('Step 2-12'!$AH1915,'Step 2-12'!$R:$R,0))</f>
        <v>Education</v>
      </c>
      <c r="AR1915" s="24" t="str">
        <f>INDEX('Step 2-12'!$X:$X,MATCH('Step 2-12'!$AH1915,'Step 2-12'!$R:$R,0))</f>
        <v>SMBs</v>
      </c>
      <c r="AS1915" s="23" t="str">
        <f>INDEX('Step 2-12'!$AA:$AA,MATCH('Step 2-12'!$AH1915,'Step 2-12'!$R:$R,0))</f>
        <v>Pro</v>
      </c>
      <c r="AT1915" s="23" t="str">
        <f>INDEX('Step 2-12'!$AB:$AB,MATCH('Step 2-12'!$AH1915,'Step 2-12'!$R:$R,0))</f>
        <v>Monthly</v>
      </c>
      <c r="AU1915" s="23" t="str">
        <f>INDEX($J$20:$J$1603,MATCH($AH1915,$B$20:$B$1603,0))</f>
        <v>Yes</v>
      </c>
    </row>
    <row r="1916" spans="33:47" x14ac:dyDescent="0.25">
      <c r="AG1916" t="s">
        <v>3708</v>
      </c>
      <c r="AH1916" t="s">
        <v>483</v>
      </c>
      <c r="AI1916" t="s">
        <v>494</v>
      </c>
      <c r="AJ1916">
        <v>45283</v>
      </c>
      <c r="AK1916" t="s">
        <v>17</v>
      </c>
      <c r="AL1916" t="s">
        <v>18</v>
      </c>
      <c r="AM1916">
        <v>75</v>
      </c>
      <c r="AN1916">
        <v>60</v>
      </c>
      <c r="AO1916" s="24" t="str">
        <f>INDEX('Step 2-12'!$Z:$Z,MATCH('Step 2-12'!$AH1916,'Step 2-12'!$R:$R,0))</f>
        <v>Paid Search</v>
      </c>
      <c r="AP1916" s="24" t="str">
        <f>INDEX('Step 2-12'!$V:$V,MATCH('Step 2-12'!$AH1916,'Step 2-12'!$R:$R,0))</f>
        <v>Asia-Pacific</v>
      </c>
      <c r="AQ1916" s="24" t="str">
        <f>INDEX('Step 2-12'!$W:$W,MATCH('Step 2-12'!$AH1916,'Step 2-12'!$R:$R,0))</f>
        <v>Education</v>
      </c>
      <c r="AR1916" s="24" t="str">
        <f>INDEX('Step 2-12'!$X:$X,MATCH('Step 2-12'!$AH1916,'Step 2-12'!$R:$R,0))</f>
        <v>SMBs</v>
      </c>
      <c r="AS1916" s="23" t="str">
        <f>INDEX('Step 2-12'!$AA:$AA,MATCH('Step 2-12'!$AH1916,'Step 2-12'!$R:$R,0))</f>
        <v>Pro</v>
      </c>
      <c r="AT1916" s="23" t="str">
        <f>INDEX('Step 2-12'!$AB:$AB,MATCH('Step 2-12'!$AH1916,'Step 2-12'!$R:$R,0))</f>
        <v>Monthly</v>
      </c>
      <c r="AU1916" s="23" t="str">
        <f>INDEX($J$20:$J$1603,MATCH($AH1916,$B$20:$B$1603,0))</f>
        <v>Yes</v>
      </c>
    </row>
    <row r="1917" spans="33:47" x14ac:dyDescent="0.25">
      <c r="AG1917" t="s">
        <v>3709</v>
      </c>
      <c r="AH1917" t="s">
        <v>483</v>
      </c>
      <c r="AI1917" t="s">
        <v>495</v>
      </c>
      <c r="AJ1917">
        <v>45314</v>
      </c>
      <c r="AK1917" t="s">
        <v>17</v>
      </c>
      <c r="AL1917" t="s">
        <v>18</v>
      </c>
      <c r="AM1917">
        <v>75</v>
      </c>
      <c r="AN1917">
        <v>60</v>
      </c>
      <c r="AO1917" s="24" t="str">
        <f>INDEX('Step 2-12'!$Z:$Z,MATCH('Step 2-12'!$AH1917,'Step 2-12'!$R:$R,0))</f>
        <v>Paid Search</v>
      </c>
      <c r="AP1917" s="24" t="str">
        <f>INDEX('Step 2-12'!$V:$V,MATCH('Step 2-12'!$AH1917,'Step 2-12'!$R:$R,0))</f>
        <v>Asia-Pacific</v>
      </c>
      <c r="AQ1917" s="24" t="str">
        <f>INDEX('Step 2-12'!$W:$W,MATCH('Step 2-12'!$AH1917,'Step 2-12'!$R:$R,0))</f>
        <v>Education</v>
      </c>
      <c r="AR1917" s="24" t="str">
        <f>INDEX('Step 2-12'!$X:$X,MATCH('Step 2-12'!$AH1917,'Step 2-12'!$R:$R,0))</f>
        <v>SMBs</v>
      </c>
      <c r="AS1917" s="23" t="str">
        <f>INDEX('Step 2-12'!$AA:$AA,MATCH('Step 2-12'!$AH1917,'Step 2-12'!$R:$R,0))</f>
        <v>Pro</v>
      </c>
      <c r="AT1917" s="23" t="str">
        <f>INDEX('Step 2-12'!$AB:$AB,MATCH('Step 2-12'!$AH1917,'Step 2-12'!$R:$R,0))</f>
        <v>Monthly</v>
      </c>
      <c r="AU1917" s="23" t="str">
        <f>INDEX($J$20:$J$1603,MATCH($AH1917,$B$20:$B$1603,0))</f>
        <v>Yes</v>
      </c>
    </row>
    <row r="1918" spans="33:47" x14ac:dyDescent="0.25">
      <c r="AG1918" t="s">
        <v>3710</v>
      </c>
      <c r="AH1918" t="s">
        <v>483</v>
      </c>
      <c r="AI1918" t="s">
        <v>496</v>
      </c>
      <c r="AJ1918">
        <v>45345</v>
      </c>
      <c r="AK1918" t="s">
        <v>17</v>
      </c>
      <c r="AL1918" t="s">
        <v>18</v>
      </c>
      <c r="AM1918">
        <v>75</v>
      </c>
      <c r="AN1918">
        <v>60</v>
      </c>
      <c r="AO1918" s="24" t="str">
        <f>INDEX('Step 2-12'!$Z:$Z,MATCH('Step 2-12'!$AH1918,'Step 2-12'!$R:$R,0))</f>
        <v>Paid Search</v>
      </c>
      <c r="AP1918" s="24" t="str">
        <f>INDEX('Step 2-12'!$V:$V,MATCH('Step 2-12'!$AH1918,'Step 2-12'!$R:$R,0))</f>
        <v>Asia-Pacific</v>
      </c>
      <c r="AQ1918" s="24" t="str">
        <f>INDEX('Step 2-12'!$W:$W,MATCH('Step 2-12'!$AH1918,'Step 2-12'!$R:$R,0))</f>
        <v>Education</v>
      </c>
      <c r="AR1918" s="24" t="str">
        <f>INDEX('Step 2-12'!$X:$X,MATCH('Step 2-12'!$AH1918,'Step 2-12'!$R:$R,0))</f>
        <v>SMBs</v>
      </c>
      <c r="AS1918" s="23" t="str">
        <f>INDEX('Step 2-12'!$AA:$AA,MATCH('Step 2-12'!$AH1918,'Step 2-12'!$R:$R,0))</f>
        <v>Pro</v>
      </c>
      <c r="AT1918" s="23" t="str">
        <f>INDEX('Step 2-12'!$AB:$AB,MATCH('Step 2-12'!$AH1918,'Step 2-12'!$R:$R,0))</f>
        <v>Monthly</v>
      </c>
      <c r="AU1918" s="23" t="str">
        <f>INDEX($J$20:$J$1603,MATCH($AH1918,$B$20:$B$1603,0))</f>
        <v>Yes</v>
      </c>
    </row>
    <row r="1919" spans="33:47" x14ac:dyDescent="0.25">
      <c r="AG1919" t="s">
        <v>3711</v>
      </c>
      <c r="AH1919" t="s">
        <v>483</v>
      </c>
      <c r="AI1919" t="s">
        <v>496</v>
      </c>
      <c r="AJ1919">
        <v>45374</v>
      </c>
      <c r="AK1919" t="s">
        <v>17</v>
      </c>
      <c r="AL1919" t="s">
        <v>18</v>
      </c>
      <c r="AM1919">
        <v>75</v>
      </c>
      <c r="AN1919">
        <v>60</v>
      </c>
      <c r="AO1919" s="24" t="str">
        <f>INDEX('Step 2-12'!$Z:$Z,MATCH('Step 2-12'!$AH1919,'Step 2-12'!$R:$R,0))</f>
        <v>Paid Search</v>
      </c>
      <c r="AP1919" s="24" t="str">
        <f>INDEX('Step 2-12'!$V:$V,MATCH('Step 2-12'!$AH1919,'Step 2-12'!$R:$R,0))</f>
        <v>Asia-Pacific</v>
      </c>
      <c r="AQ1919" s="24" t="str">
        <f>INDEX('Step 2-12'!$W:$W,MATCH('Step 2-12'!$AH1919,'Step 2-12'!$R:$R,0))</f>
        <v>Education</v>
      </c>
      <c r="AR1919" s="24" t="str">
        <f>INDEX('Step 2-12'!$X:$X,MATCH('Step 2-12'!$AH1919,'Step 2-12'!$R:$R,0))</f>
        <v>SMBs</v>
      </c>
      <c r="AS1919" s="23" t="str">
        <f>INDEX('Step 2-12'!$AA:$AA,MATCH('Step 2-12'!$AH1919,'Step 2-12'!$R:$R,0))</f>
        <v>Pro</v>
      </c>
      <c r="AT1919" s="23" t="str">
        <f>INDEX('Step 2-12'!$AB:$AB,MATCH('Step 2-12'!$AH1919,'Step 2-12'!$R:$R,0))</f>
        <v>Monthly</v>
      </c>
      <c r="AU1919" s="23" t="str">
        <f>INDEX($J$20:$J$1603,MATCH($AH1919,$B$20:$B$1603,0))</f>
        <v>Yes</v>
      </c>
    </row>
    <row r="1920" spans="33:47" x14ac:dyDescent="0.25">
      <c r="AG1920" t="s">
        <v>3712</v>
      </c>
      <c r="AH1920" t="s">
        <v>483</v>
      </c>
      <c r="AI1920" t="s">
        <v>497</v>
      </c>
      <c r="AJ1920">
        <v>45376</v>
      </c>
      <c r="AK1920" t="s">
        <v>17</v>
      </c>
      <c r="AL1920" t="s">
        <v>18</v>
      </c>
      <c r="AM1920">
        <v>75</v>
      </c>
      <c r="AN1920">
        <v>60</v>
      </c>
      <c r="AO1920" s="24" t="str">
        <f>INDEX('Step 2-12'!$Z:$Z,MATCH('Step 2-12'!$AH1920,'Step 2-12'!$R:$R,0))</f>
        <v>Paid Search</v>
      </c>
      <c r="AP1920" s="24" t="str">
        <f>INDEX('Step 2-12'!$V:$V,MATCH('Step 2-12'!$AH1920,'Step 2-12'!$R:$R,0))</f>
        <v>Asia-Pacific</v>
      </c>
      <c r="AQ1920" s="24" t="str">
        <f>INDEX('Step 2-12'!$W:$W,MATCH('Step 2-12'!$AH1920,'Step 2-12'!$R:$R,0))</f>
        <v>Education</v>
      </c>
      <c r="AR1920" s="24" t="str">
        <f>INDEX('Step 2-12'!$X:$X,MATCH('Step 2-12'!$AH1920,'Step 2-12'!$R:$R,0))</f>
        <v>SMBs</v>
      </c>
      <c r="AS1920" s="23" t="str">
        <f>INDEX('Step 2-12'!$AA:$AA,MATCH('Step 2-12'!$AH1920,'Step 2-12'!$R:$R,0))</f>
        <v>Pro</v>
      </c>
      <c r="AT1920" s="23" t="str">
        <f>INDEX('Step 2-12'!$AB:$AB,MATCH('Step 2-12'!$AH1920,'Step 2-12'!$R:$R,0))</f>
        <v>Monthly</v>
      </c>
      <c r="AU1920" s="23" t="str">
        <f>INDEX($J$20:$J$1603,MATCH($AH1920,$B$20:$B$1603,0))</f>
        <v>Yes</v>
      </c>
    </row>
    <row r="1921" spans="33:47" x14ac:dyDescent="0.25">
      <c r="AG1921" t="s">
        <v>3713</v>
      </c>
      <c r="AH1921" t="s">
        <v>483</v>
      </c>
      <c r="AI1921" t="s">
        <v>498</v>
      </c>
      <c r="AJ1921">
        <v>45407</v>
      </c>
      <c r="AK1921" t="s">
        <v>17</v>
      </c>
      <c r="AL1921" t="s">
        <v>18</v>
      </c>
      <c r="AM1921">
        <v>75</v>
      </c>
      <c r="AN1921">
        <v>60</v>
      </c>
      <c r="AO1921" s="24" t="str">
        <f>INDEX('Step 2-12'!$Z:$Z,MATCH('Step 2-12'!$AH1921,'Step 2-12'!$R:$R,0))</f>
        <v>Paid Search</v>
      </c>
      <c r="AP1921" s="24" t="str">
        <f>INDEX('Step 2-12'!$V:$V,MATCH('Step 2-12'!$AH1921,'Step 2-12'!$R:$R,0))</f>
        <v>Asia-Pacific</v>
      </c>
      <c r="AQ1921" s="24" t="str">
        <f>INDEX('Step 2-12'!$W:$W,MATCH('Step 2-12'!$AH1921,'Step 2-12'!$R:$R,0))</f>
        <v>Education</v>
      </c>
      <c r="AR1921" s="24" t="str">
        <f>INDEX('Step 2-12'!$X:$X,MATCH('Step 2-12'!$AH1921,'Step 2-12'!$R:$R,0))</f>
        <v>SMBs</v>
      </c>
      <c r="AS1921" s="23" t="str">
        <f>INDEX('Step 2-12'!$AA:$AA,MATCH('Step 2-12'!$AH1921,'Step 2-12'!$R:$R,0))</f>
        <v>Pro</v>
      </c>
      <c r="AT1921" s="23" t="str">
        <f>INDEX('Step 2-12'!$AB:$AB,MATCH('Step 2-12'!$AH1921,'Step 2-12'!$R:$R,0))</f>
        <v>Monthly</v>
      </c>
      <c r="AU1921" s="23" t="str">
        <f>INDEX($J$20:$J$1603,MATCH($AH1921,$B$20:$B$1603,0))</f>
        <v>Yes</v>
      </c>
    </row>
    <row r="1922" spans="33:47" x14ac:dyDescent="0.25">
      <c r="AG1922" t="s">
        <v>3714</v>
      </c>
      <c r="AH1922" t="s">
        <v>483</v>
      </c>
      <c r="AI1922" t="s">
        <v>498</v>
      </c>
      <c r="AJ1922">
        <v>45437</v>
      </c>
      <c r="AK1922" t="s">
        <v>17</v>
      </c>
      <c r="AL1922" t="s">
        <v>18</v>
      </c>
      <c r="AM1922">
        <v>75</v>
      </c>
      <c r="AN1922">
        <v>60</v>
      </c>
      <c r="AO1922" s="24" t="str">
        <f>INDEX('Step 2-12'!$Z:$Z,MATCH('Step 2-12'!$AH1922,'Step 2-12'!$R:$R,0))</f>
        <v>Paid Search</v>
      </c>
      <c r="AP1922" s="24" t="str">
        <f>INDEX('Step 2-12'!$V:$V,MATCH('Step 2-12'!$AH1922,'Step 2-12'!$R:$R,0))</f>
        <v>Asia-Pacific</v>
      </c>
      <c r="AQ1922" s="24" t="str">
        <f>INDEX('Step 2-12'!$W:$W,MATCH('Step 2-12'!$AH1922,'Step 2-12'!$R:$R,0))</f>
        <v>Education</v>
      </c>
      <c r="AR1922" s="24" t="str">
        <f>INDEX('Step 2-12'!$X:$X,MATCH('Step 2-12'!$AH1922,'Step 2-12'!$R:$R,0))</f>
        <v>SMBs</v>
      </c>
      <c r="AS1922" s="23" t="str">
        <f>INDEX('Step 2-12'!$AA:$AA,MATCH('Step 2-12'!$AH1922,'Step 2-12'!$R:$R,0))</f>
        <v>Pro</v>
      </c>
      <c r="AT1922" s="23" t="str">
        <f>INDEX('Step 2-12'!$AB:$AB,MATCH('Step 2-12'!$AH1922,'Step 2-12'!$R:$R,0))</f>
        <v>Monthly</v>
      </c>
      <c r="AU1922" s="23" t="str">
        <f>INDEX($J$20:$J$1603,MATCH($AH1922,$B$20:$B$1603,0))</f>
        <v>Yes</v>
      </c>
    </row>
    <row r="1923" spans="33:47" x14ac:dyDescent="0.25">
      <c r="AG1923" t="s">
        <v>3715</v>
      </c>
      <c r="AH1923" t="s">
        <v>483</v>
      </c>
      <c r="AI1923" t="s">
        <v>499</v>
      </c>
      <c r="AJ1923">
        <v>45438</v>
      </c>
      <c r="AK1923" t="s">
        <v>50</v>
      </c>
      <c r="AL1923" t="s">
        <v>18</v>
      </c>
      <c r="AM1923">
        <v>135</v>
      </c>
      <c r="AN1923">
        <v>110.7</v>
      </c>
      <c r="AO1923" s="24" t="str">
        <f>INDEX('Step 2-12'!$Z:$Z,MATCH('Step 2-12'!$AH1923,'Step 2-12'!$R:$R,0))</f>
        <v>Paid Search</v>
      </c>
      <c r="AP1923" s="24" t="str">
        <f>INDEX('Step 2-12'!$V:$V,MATCH('Step 2-12'!$AH1923,'Step 2-12'!$R:$R,0))</f>
        <v>Asia-Pacific</v>
      </c>
      <c r="AQ1923" s="24" t="str">
        <f>INDEX('Step 2-12'!$W:$W,MATCH('Step 2-12'!$AH1923,'Step 2-12'!$R:$R,0))</f>
        <v>Education</v>
      </c>
      <c r="AR1923" s="24" t="str">
        <f>INDEX('Step 2-12'!$X:$X,MATCH('Step 2-12'!$AH1923,'Step 2-12'!$R:$R,0))</f>
        <v>SMBs</v>
      </c>
      <c r="AS1923" s="23" t="str">
        <f>INDEX('Step 2-12'!$AA:$AA,MATCH('Step 2-12'!$AH1923,'Step 2-12'!$R:$R,0))</f>
        <v>Pro</v>
      </c>
      <c r="AT1923" s="23" t="str">
        <f>INDEX('Step 2-12'!$AB:$AB,MATCH('Step 2-12'!$AH1923,'Step 2-12'!$R:$R,0))</f>
        <v>Monthly</v>
      </c>
      <c r="AU1923" s="23" t="str">
        <f>INDEX($J$20:$J$1603,MATCH($AH1923,$B$20:$B$1603,0))</f>
        <v>Yes</v>
      </c>
    </row>
    <row r="1924" spans="33:47" x14ac:dyDescent="0.25">
      <c r="AG1924" t="s">
        <v>3716</v>
      </c>
      <c r="AH1924" t="s">
        <v>483</v>
      </c>
      <c r="AI1924" t="s">
        <v>500</v>
      </c>
      <c r="AJ1924">
        <v>45469</v>
      </c>
      <c r="AK1924" t="s">
        <v>50</v>
      </c>
      <c r="AL1924" t="s">
        <v>18</v>
      </c>
      <c r="AM1924">
        <v>135</v>
      </c>
      <c r="AN1924">
        <v>110.7</v>
      </c>
      <c r="AO1924" s="24" t="str">
        <f>INDEX('Step 2-12'!$Z:$Z,MATCH('Step 2-12'!$AH1924,'Step 2-12'!$R:$R,0))</f>
        <v>Paid Search</v>
      </c>
      <c r="AP1924" s="24" t="str">
        <f>INDEX('Step 2-12'!$V:$V,MATCH('Step 2-12'!$AH1924,'Step 2-12'!$R:$R,0))</f>
        <v>Asia-Pacific</v>
      </c>
      <c r="AQ1924" s="24" t="str">
        <f>INDEX('Step 2-12'!$W:$W,MATCH('Step 2-12'!$AH1924,'Step 2-12'!$R:$R,0))</f>
        <v>Education</v>
      </c>
      <c r="AR1924" s="24" t="str">
        <f>INDEX('Step 2-12'!$X:$X,MATCH('Step 2-12'!$AH1924,'Step 2-12'!$R:$R,0))</f>
        <v>SMBs</v>
      </c>
      <c r="AS1924" s="23" t="str">
        <f>INDEX('Step 2-12'!$AA:$AA,MATCH('Step 2-12'!$AH1924,'Step 2-12'!$R:$R,0))</f>
        <v>Pro</v>
      </c>
      <c r="AT1924" s="23" t="str">
        <f>INDEX('Step 2-12'!$AB:$AB,MATCH('Step 2-12'!$AH1924,'Step 2-12'!$R:$R,0))</f>
        <v>Monthly</v>
      </c>
      <c r="AU1924" s="23" t="str">
        <f>INDEX($J$20:$J$1603,MATCH($AH1924,$B$20:$B$1603,0))</f>
        <v>Yes</v>
      </c>
    </row>
    <row r="1925" spans="33:47" x14ac:dyDescent="0.25">
      <c r="AG1925" t="s">
        <v>3717</v>
      </c>
      <c r="AH1925" t="s">
        <v>483</v>
      </c>
      <c r="AI1925" t="s">
        <v>500</v>
      </c>
      <c r="AJ1925">
        <v>45499</v>
      </c>
      <c r="AK1925" t="s">
        <v>50</v>
      </c>
      <c r="AL1925" t="s">
        <v>18</v>
      </c>
      <c r="AM1925">
        <v>135</v>
      </c>
      <c r="AN1925">
        <v>110.7</v>
      </c>
      <c r="AO1925" s="24" t="str">
        <f>INDEX('Step 2-12'!$Z:$Z,MATCH('Step 2-12'!$AH1925,'Step 2-12'!$R:$R,0))</f>
        <v>Paid Search</v>
      </c>
      <c r="AP1925" s="24" t="str">
        <f>INDEX('Step 2-12'!$V:$V,MATCH('Step 2-12'!$AH1925,'Step 2-12'!$R:$R,0))</f>
        <v>Asia-Pacific</v>
      </c>
      <c r="AQ1925" s="24" t="str">
        <f>INDEX('Step 2-12'!$W:$W,MATCH('Step 2-12'!$AH1925,'Step 2-12'!$R:$R,0))</f>
        <v>Education</v>
      </c>
      <c r="AR1925" s="24" t="str">
        <f>INDEX('Step 2-12'!$X:$X,MATCH('Step 2-12'!$AH1925,'Step 2-12'!$R:$R,0))</f>
        <v>SMBs</v>
      </c>
      <c r="AS1925" s="23" t="str">
        <f>INDEX('Step 2-12'!$AA:$AA,MATCH('Step 2-12'!$AH1925,'Step 2-12'!$R:$R,0))</f>
        <v>Pro</v>
      </c>
      <c r="AT1925" s="23" t="str">
        <f>INDEX('Step 2-12'!$AB:$AB,MATCH('Step 2-12'!$AH1925,'Step 2-12'!$R:$R,0))</f>
        <v>Monthly</v>
      </c>
      <c r="AU1925" s="23" t="str">
        <f>INDEX($J$20:$J$1603,MATCH($AH1925,$B$20:$B$1603,0))</f>
        <v>Yes</v>
      </c>
    </row>
    <row r="1926" spans="33:47" x14ac:dyDescent="0.25">
      <c r="AG1926" t="s">
        <v>3718</v>
      </c>
      <c r="AH1926" t="s">
        <v>483</v>
      </c>
      <c r="AI1926" t="s">
        <v>501</v>
      </c>
      <c r="AJ1926">
        <v>45500</v>
      </c>
      <c r="AK1926" t="s">
        <v>86</v>
      </c>
      <c r="AL1926" t="s">
        <v>18</v>
      </c>
      <c r="AM1926">
        <v>315</v>
      </c>
      <c r="AN1926">
        <v>267.75</v>
      </c>
      <c r="AO1926" s="24" t="str">
        <f>INDEX('Step 2-12'!$Z:$Z,MATCH('Step 2-12'!$AH1926,'Step 2-12'!$R:$R,0))</f>
        <v>Paid Search</v>
      </c>
      <c r="AP1926" s="24" t="str">
        <f>INDEX('Step 2-12'!$V:$V,MATCH('Step 2-12'!$AH1926,'Step 2-12'!$R:$R,0))</f>
        <v>Asia-Pacific</v>
      </c>
      <c r="AQ1926" s="24" t="str">
        <f>INDEX('Step 2-12'!$W:$W,MATCH('Step 2-12'!$AH1926,'Step 2-12'!$R:$R,0))</f>
        <v>Education</v>
      </c>
      <c r="AR1926" s="24" t="str">
        <f>INDEX('Step 2-12'!$X:$X,MATCH('Step 2-12'!$AH1926,'Step 2-12'!$R:$R,0))</f>
        <v>SMBs</v>
      </c>
      <c r="AS1926" s="23" t="str">
        <f>INDEX('Step 2-12'!$AA:$AA,MATCH('Step 2-12'!$AH1926,'Step 2-12'!$R:$R,0))</f>
        <v>Pro</v>
      </c>
      <c r="AT1926" s="23" t="str">
        <f>INDEX('Step 2-12'!$AB:$AB,MATCH('Step 2-12'!$AH1926,'Step 2-12'!$R:$R,0))</f>
        <v>Monthly</v>
      </c>
      <c r="AU1926" s="23" t="str">
        <f>INDEX($J$20:$J$1603,MATCH($AH1926,$B$20:$B$1603,0))</f>
        <v>Yes</v>
      </c>
    </row>
    <row r="1927" spans="33:47" x14ac:dyDescent="0.25">
      <c r="AG1927" t="s">
        <v>3719</v>
      </c>
      <c r="AH1927" t="s">
        <v>483</v>
      </c>
      <c r="AI1927" t="s">
        <v>502</v>
      </c>
      <c r="AJ1927">
        <v>45531</v>
      </c>
      <c r="AK1927" t="s">
        <v>50</v>
      </c>
      <c r="AL1927" t="s">
        <v>18</v>
      </c>
      <c r="AM1927">
        <v>135</v>
      </c>
      <c r="AN1927">
        <v>110.7</v>
      </c>
      <c r="AO1927" s="24" t="str">
        <f>INDEX('Step 2-12'!$Z:$Z,MATCH('Step 2-12'!$AH1927,'Step 2-12'!$R:$R,0))</f>
        <v>Paid Search</v>
      </c>
      <c r="AP1927" s="24" t="str">
        <f>INDEX('Step 2-12'!$V:$V,MATCH('Step 2-12'!$AH1927,'Step 2-12'!$R:$R,0))</f>
        <v>Asia-Pacific</v>
      </c>
      <c r="AQ1927" s="24" t="str">
        <f>INDEX('Step 2-12'!$W:$W,MATCH('Step 2-12'!$AH1927,'Step 2-12'!$R:$R,0))</f>
        <v>Education</v>
      </c>
      <c r="AR1927" s="24" t="str">
        <f>INDEX('Step 2-12'!$X:$X,MATCH('Step 2-12'!$AH1927,'Step 2-12'!$R:$R,0))</f>
        <v>SMBs</v>
      </c>
      <c r="AS1927" s="23" t="str">
        <f>INDEX('Step 2-12'!$AA:$AA,MATCH('Step 2-12'!$AH1927,'Step 2-12'!$R:$R,0))</f>
        <v>Pro</v>
      </c>
      <c r="AT1927" s="23" t="str">
        <f>INDEX('Step 2-12'!$AB:$AB,MATCH('Step 2-12'!$AH1927,'Step 2-12'!$R:$R,0))</f>
        <v>Monthly</v>
      </c>
      <c r="AU1927" s="23" t="str">
        <f>INDEX($J$20:$J$1603,MATCH($AH1927,$B$20:$B$1603,0))</f>
        <v>Yes</v>
      </c>
    </row>
    <row r="1928" spans="33:47" x14ac:dyDescent="0.25">
      <c r="AG1928" t="s">
        <v>3720</v>
      </c>
      <c r="AH1928" t="s">
        <v>483</v>
      </c>
      <c r="AI1928" t="s">
        <v>503</v>
      </c>
      <c r="AJ1928">
        <v>45562</v>
      </c>
      <c r="AK1928" t="s">
        <v>50</v>
      </c>
      <c r="AL1928" t="s">
        <v>18</v>
      </c>
      <c r="AM1928">
        <v>135</v>
      </c>
      <c r="AN1928">
        <v>110.7</v>
      </c>
      <c r="AO1928" s="24" t="str">
        <f>INDEX('Step 2-12'!$Z:$Z,MATCH('Step 2-12'!$AH1928,'Step 2-12'!$R:$R,0))</f>
        <v>Paid Search</v>
      </c>
      <c r="AP1928" s="24" t="str">
        <f>INDEX('Step 2-12'!$V:$V,MATCH('Step 2-12'!$AH1928,'Step 2-12'!$R:$R,0))</f>
        <v>Asia-Pacific</v>
      </c>
      <c r="AQ1928" s="24" t="str">
        <f>INDEX('Step 2-12'!$W:$W,MATCH('Step 2-12'!$AH1928,'Step 2-12'!$R:$R,0))</f>
        <v>Education</v>
      </c>
      <c r="AR1928" s="24" t="str">
        <f>INDEX('Step 2-12'!$X:$X,MATCH('Step 2-12'!$AH1928,'Step 2-12'!$R:$R,0))</f>
        <v>SMBs</v>
      </c>
      <c r="AS1928" s="23" t="str">
        <f>INDEX('Step 2-12'!$AA:$AA,MATCH('Step 2-12'!$AH1928,'Step 2-12'!$R:$R,0))</f>
        <v>Pro</v>
      </c>
      <c r="AT1928" s="23" t="str">
        <f>INDEX('Step 2-12'!$AB:$AB,MATCH('Step 2-12'!$AH1928,'Step 2-12'!$R:$R,0))</f>
        <v>Monthly</v>
      </c>
      <c r="AU1928" s="23" t="str">
        <f>INDEX($J$20:$J$1603,MATCH($AH1928,$B$20:$B$1603,0))</f>
        <v>Yes</v>
      </c>
    </row>
    <row r="1929" spans="33:47" x14ac:dyDescent="0.25">
      <c r="AG1929" t="s">
        <v>3721</v>
      </c>
      <c r="AH1929" t="s">
        <v>483</v>
      </c>
      <c r="AI1929" t="s">
        <v>503</v>
      </c>
      <c r="AJ1929">
        <v>45592</v>
      </c>
      <c r="AK1929" t="s">
        <v>50</v>
      </c>
      <c r="AL1929" t="s">
        <v>18</v>
      </c>
      <c r="AM1929">
        <v>135</v>
      </c>
      <c r="AN1929">
        <v>110.7</v>
      </c>
      <c r="AO1929" s="24" t="str">
        <f>INDEX('Step 2-12'!$Z:$Z,MATCH('Step 2-12'!$AH1929,'Step 2-12'!$R:$R,0))</f>
        <v>Paid Search</v>
      </c>
      <c r="AP1929" s="24" t="str">
        <f>INDEX('Step 2-12'!$V:$V,MATCH('Step 2-12'!$AH1929,'Step 2-12'!$R:$R,0))</f>
        <v>Asia-Pacific</v>
      </c>
      <c r="AQ1929" s="24" t="str">
        <f>INDEX('Step 2-12'!$W:$W,MATCH('Step 2-12'!$AH1929,'Step 2-12'!$R:$R,0))</f>
        <v>Education</v>
      </c>
      <c r="AR1929" s="24" t="str">
        <f>INDEX('Step 2-12'!$X:$X,MATCH('Step 2-12'!$AH1929,'Step 2-12'!$R:$R,0))</f>
        <v>SMBs</v>
      </c>
      <c r="AS1929" s="23" t="str">
        <f>INDEX('Step 2-12'!$AA:$AA,MATCH('Step 2-12'!$AH1929,'Step 2-12'!$R:$R,0))</f>
        <v>Pro</v>
      </c>
      <c r="AT1929" s="23" t="str">
        <f>INDEX('Step 2-12'!$AB:$AB,MATCH('Step 2-12'!$AH1929,'Step 2-12'!$R:$R,0))</f>
        <v>Monthly</v>
      </c>
      <c r="AU1929" s="23" t="str">
        <f>INDEX($J$20:$J$1603,MATCH($AH1929,$B$20:$B$1603,0))</f>
        <v>Yes</v>
      </c>
    </row>
    <row r="1930" spans="33:47" x14ac:dyDescent="0.25">
      <c r="AG1930" t="s">
        <v>3722</v>
      </c>
      <c r="AH1930" t="s">
        <v>483</v>
      </c>
      <c r="AI1930" t="s">
        <v>504</v>
      </c>
      <c r="AJ1930">
        <v>45593</v>
      </c>
      <c r="AK1930" t="s">
        <v>50</v>
      </c>
      <c r="AL1930" t="s">
        <v>18</v>
      </c>
      <c r="AM1930">
        <v>135</v>
      </c>
      <c r="AN1930">
        <v>110.7</v>
      </c>
      <c r="AO1930" s="24" t="str">
        <f>INDEX('Step 2-12'!$Z:$Z,MATCH('Step 2-12'!$AH1930,'Step 2-12'!$R:$R,0))</f>
        <v>Paid Search</v>
      </c>
      <c r="AP1930" s="24" t="str">
        <f>INDEX('Step 2-12'!$V:$V,MATCH('Step 2-12'!$AH1930,'Step 2-12'!$R:$R,0))</f>
        <v>Asia-Pacific</v>
      </c>
      <c r="AQ1930" s="24" t="str">
        <f>INDEX('Step 2-12'!$W:$W,MATCH('Step 2-12'!$AH1930,'Step 2-12'!$R:$R,0))</f>
        <v>Education</v>
      </c>
      <c r="AR1930" s="24" t="str">
        <f>INDEX('Step 2-12'!$X:$X,MATCH('Step 2-12'!$AH1930,'Step 2-12'!$R:$R,0))</f>
        <v>SMBs</v>
      </c>
      <c r="AS1930" s="23" t="str">
        <f>INDEX('Step 2-12'!$AA:$AA,MATCH('Step 2-12'!$AH1930,'Step 2-12'!$R:$R,0))</f>
        <v>Pro</v>
      </c>
      <c r="AT1930" s="23" t="str">
        <f>INDEX('Step 2-12'!$AB:$AB,MATCH('Step 2-12'!$AH1930,'Step 2-12'!$R:$R,0))</f>
        <v>Monthly</v>
      </c>
      <c r="AU1930" s="23" t="str">
        <f>INDEX($J$20:$J$1603,MATCH($AH1930,$B$20:$B$1603,0))</f>
        <v>Yes</v>
      </c>
    </row>
    <row r="1931" spans="33:47" x14ac:dyDescent="0.25">
      <c r="AG1931" t="s">
        <v>3723</v>
      </c>
      <c r="AH1931" t="s">
        <v>483</v>
      </c>
      <c r="AI1931" t="s">
        <v>505</v>
      </c>
      <c r="AJ1931">
        <v>45624</v>
      </c>
      <c r="AK1931" t="s">
        <v>50</v>
      </c>
      <c r="AL1931" t="s">
        <v>18</v>
      </c>
      <c r="AM1931">
        <v>135</v>
      </c>
      <c r="AN1931">
        <v>110.7</v>
      </c>
      <c r="AO1931" s="24" t="str">
        <f>INDEX('Step 2-12'!$Z:$Z,MATCH('Step 2-12'!$AH1931,'Step 2-12'!$R:$R,0))</f>
        <v>Paid Search</v>
      </c>
      <c r="AP1931" s="24" t="str">
        <f>INDEX('Step 2-12'!$V:$V,MATCH('Step 2-12'!$AH1931,'Step 2-12'!$R:$R,0))</f>
        <v>Asia-Pacific</v>
      </c>
      <c r="AQ1931" s="24" t="str">
        <f>INDEX('Step 2-12'!$W:$W,MATCH('Step 2-12'!$AH1931,'Step 2-12'!$R:$R,0))</f>
        <v>Education</v>
      </c>
      <c r="AR1931" s="24" t="str">
        <f>INDEX('Step 2-12'!$X:$X,MATCH('Step 2-12'!$AH1931,'Step 2-12'!$R:$R,0))</f>
        <v>SMBs</v>
      </c>
      <c r="AS1931" s="23" t="str">
        <f>INDEX('Step 2-12'!$AA:$AA,MATCH('Step 2-12'!$AH1931,'Step 2-12'!$R:$R,0))</f>
        <v>Pro</v>
      </c>
      <c r="AT1931" s="23" t="str">
        <f>INDEX('Step 2-12'!$AB:$AB,MATCH('Step 2-12'!$AH1931,'Step 2-12'!$R:$R,0))</f>
        <v>Monthly</v>
      </c>
      <c r="AU1931" s="23" t="str">
        <f>INDEX($J$20:$J$1603,MATCH($AH1931,$B$20:$B$1603,0))</f>
        <v>Yes</v>
      </c>
    </row>
    <row r="1932" spans="33:47" x14ac:dyDescent="0.25">
      <c r="AG1932" t="s">
        <v>3724</v>
      </c>
      <c r="AH1932" t="s">
        <v>483</v>
      </c>
      <c r="AI1932" t="s">
        <v>505</v>
      </c>
      <c r="AJ1932">
        <v>45654</v>
      </c>
      <c r="AK1932" t="s">
        <v>50</v>
      </c>
      <c r="AL1932" t="s">
        <v>18</v>
      </c>
      <c r="AM1932">
        <v>135</v>
      </c>
      <c r="AN1932">
        <v>110.7</v>
      </c>
      <c r="AO1932" s="24" t="str">
        <f>INDEX('Step 2-12'!$Z:$Z,MATCH('Step 2-12'!$AH1932,'Step 2-12'!$R:$R,0))</f>
        <v>Paid Search</v>
      </c>
      <c r="AP1932" s="24" t="str">
        <f>INDEX('Step 2-12'!$V:$V,MATCH('Step 2-12'!$AH1932,'Step 2-12'!$R:$R,0))</f>
        <v>Asia-Pacific</v>
      </c>
      <c r="AQ1932" s="24" t="str">
        <f>INDEX('Step 2-12'!$W:$W,MATCH('Step 2-12'!$AH1932,'Step 2-12'!$R:$R,0))</f>
        <v>Education</v>
      </c>
      <c r="AR1932" s="24" t="str">
        <f>INDEX('Step 2-12'!$X:$X,MATCH('Step 2-12'!$AH1932,'Step 2-12'!$R:$R,0))</f>
        <v>SMBs</v>
      </c>
      <c r="AS1932" s="23" t="str">
        <f>INDEX('Step 2-12'!$AA:$AA,MATCH('Step 2-12'!$AH1932,'Step 2-12'!$R:$R,0))</f>
        <v>Pro</v>
      </c>
      <c r="AT1932" s="23" t="str">
        <f>INDEX('Step 2-12'!$AB:$AB,MATCH('Step 2-12'!$AH1932,'Step 2-12'!$R:$R,0))</f>
        <v>Monthly</v>
      </c>
      <c r="AU1932" s="23" t="str">
        <f>INDEX($J$20:$J$1603,MATCH($AH1932,$B$20:$B$1603,0))</f>
        <v>Yes</v>
      </c>
    </row>
    <row r="1933" spans="33:47" x14ac:dyDescent="0.25">
      <c r="AG1933" t="s">
        <v>3725</v>
      </c>
      <c r="AH1933" t="s">
        <v>483</v>
      </c>
      <c r="AI1933" t="s">
        <v>506</v>
      </c>
      <c r="AJ1933">
        <v>45655</v>
      </c>
      <c r="AK1933" t="s">
        <v>50</v>
      </c>
      <c r="AL1933" t="s">
        <v>18</v>
      </c>
      <c r="AM1933">
        <v>135</v>
      </c>
      <c r="AN1933">
        <v>110.7</v>
      </c>
      <c r="AO1933" s="24" t="str">
        <f>INDEX('Step 2-12'!$Z:$Z,MATCH('Step 2-12'!$AH1933,'Step 2-12'!$R:$R,0))</f>
        <v>Paid Search</v>
      </c>
      <c r="AP1933" s="24" t="str">
        <f>INDEX('Step 2-12'!$V:$V,MATCH('Step 2-12'!$AH1933,'Step 2-12'!$R:$R,0))</f>
        <v>Asia-Pacific</v>
      </c>
      <c r="AQ1933" s="24" t="str">
        <f>INDEX('Step 2-12'!$W:$W,MATCH('Step 2-12'!$AH1933,'Step 2-12'!$R:$R,0))</f>
        <v>Education</v>
      </c>
      <c r="AR1933" s="24" t="str">
        <f>INDEX('Step 2-12'!$X:$X,MATCH('Step 2-12'!$AH1933,'Step 2-12'!$R:$R,0))</f>
        <v>SMBs</v>
      </c>
      <c r="AS1933" s="23" t="str">
        <f>INDEX('Step 2-12'!$AA:$AA,MATCH('Step 2-12'!$AH1933,'Step 2-12'!$R:$R,0))</f>
        <v>Pro</v>
      </c>
      <c r="AT1933" s="23" t="str">
        <f>INDEX('Step 2-12'!$AB:$AB,MATCH('Step 2-12'!$AH1933,'Step 2-12'!$R:$R,0))</f>
        <v>Monthly</v>
      </c>
      <c r="AU1933" s="23" t="str">
        <f>INDEX($J$20:$J$1603,MATCH($AH1933,$B$20:$B$1603,0))</f>
        <v>Yes</v>
      </c>
    </row>
    <row r="1934" spans="33:47" x14ac:dyDescent="0.25">
      <c r="AG1934" t="s">
        <v>3726</v>
      </c>
      <c r="AH1934" t="s">
        <v>1698</v>
      </c>
      <c r="AI1934" t="s">
        <v>1697</v>
      </c>
      <c r="AJ1934">
        <v>45086</v>
      </c>
      <c r="AK1934" t="s">
        <v>17</v>
      </c>
      <c r="AL1934" t="s">
        <v>51</v>
      </c>
      <c r="AM1934">
        <v>600</v>
      </c>
      <c r="AN1934">
        <v>480</v>
      </c>
      <c r="AO1934" s="24" t="str">
        <f>INDEX('Step 2-12'!$Z:$Z,MATCH('Step 2-12'!$AH1934,'Step 2-12'!$R:$R,0))</f>
        <v>Email</v>
      </c>
      <c r="AP1934" s="24" t="str">
        <f>INDEX('Step 2-12'!$V:$V,MATCH('Step 2-12'!$AH1934,'Step 2-12'!$R:$R,0))</f>
        <v>North America</v>
      </c>
      <c r="AQ1934" s="24" t="str">
        <f>INDEX('Step 2-12'!$W:$W,MATCH('Step 2-12'!$AH1934,'Step 2-12'!$R:$R,0))</f>
        <v>Retail</v>
      </c>
      <c r="AR1934" s="24" t="str">
        <f>INDEX('Step 2-12'!$X:$X,MATCH('Step 2-12'!$AH1934,'Step 2-12'!$R:$R,0))</f>
        <v>Mid-Market</v>
      </c>
      <c r="AS1934" s="23" t="str">
        <f>INDEX('Step 2-12'!$AA:$AA,MATCH('Step 2-12'!$AH1934,'Step 2-12'!$R:$R,0))</f>
        <v>Basic</v>
      </c>
      <c r="AT1934" s="23" t="str">
        <f>INDEX('Step 2-12'!$AB:$AB,MATCH('Step 2-12'!$AH1934,'Step 2-12'!$R:$R,0))</f>
        <v>Annual</v>
      </c>
      <c r="AU1934" s="23" t="str">
        <f>INDEX($J$20:$J$1603,MATCH($AH1934,$B$20:$B$1603,0))</f>
        <v/>
      </c>
    </row>
    <row r="1935" spans="33:47" x14ac:dyDescent="0.25">
      <c r="AG1935" t="s">
        <v>3727</v>
      </c>
      <c r="AH1935" t="s">
        <v>1698</v>
      </c>
      <c r="AI1935" t="s">
        <v>1699</v>
      </c>
      <c r="AJ1935">
        <v>45452</v>
      </c>
      <c r="AK1935" t="s">
        <v>17</v>
      </c>
      <c r="AL1935" t="s">
        <v>51</v>
      </c>
      <c r="AM1935">
        <v>600</v>
      </c>
      <c r="AN1935">
        <v>480</v>
      </c>
      <c r="AO1935" s="24" t="str">
        <f>INDEX('Step 2-12'!$Z:$Z,MATCH('Step 2-12'!$AH1935,'Step 2-12'!$R:$R,0))</f>
        <v>Email</v>
      </c>
      <c r="AP1935" s="24" t="str">
        <f>INDEX('Step 2-12'!$V:$V,MATCH('Step 2-12'!$AH1935,'Step 2-12'!$R:$R,0))</f>
        <v>North America</v>
      </c>
      <c r="AQ1935" s="24" t="str">
        <f>INDEX('Step 2-12'!$W:$W,MATCH('Step 2-12'!$AH1935,'Step 2-12'!$R:$R,0))</f>
        <v>Retail</v>
      </c>
      <c r="AR1935" s="24" t="str">
        <f>INDEX('Step 2-12'!$X:$X,MATCH('Step 2-12'!$AH1935,'Step 2-12'!$R:$R,0))</f>
        <v>Mid-Market</v>
      </c>
      <c r="AS1935" s="23" t="str">
        <f>INDEX('Step 2-12'!$AA:$AA,MATCH('Step 2-12'!$AH1935,'Step 2-12'!$R:$R,0))</f>
        <v>Basic</v>
      </c>
      <c r="AT1935" s="23" t="str">
        <f>INDEX('Step 2-12'!$AB:$AB,MATCH('Step 2-12'!$AH1935,'Step 2-12'!$R:$R,0))</f>
        <v>Annual</v>
      </c>
      <c r="AU1935" s="23" t="str">
        <f>INDEX($J$20:$J$1603,MATCH($AH1935,$B$20:$B$1603,0))</f>
        <v/>
      </c>
    </row>
    <row r="1936" spans="33:47" x14ac:dyDescent="0.25">
      <c r="AG1936" t="s">
        <v>3728</v>
      </c>
      <c r="AH1936" t="s">
        <v>1731</v>
      </c>
      <c r="AI1936" t="s">
        <v>1730</v>
      </c>
      <c r="AJ1936">
        <v>44594</v>
      </c>
      <c r="AK1936" t="s">
        <v>17</v>
      </c>
      <c r="AL1936" t="s">
        <v>18</v>
      </c>
      <c r="AM1936">
        <v>75</v>
      </c>
      <c r="AN1936">
        <v>60</v>
      </c>
      <c r="AO1936" s="24" t="str">
        <f>INDEX('Step 2-12'!$Z:$Z,MATCH('Step 2-12'!$AH1936,'Step 2-12'!$R:$R,0))</f>
        <v>Paid Search</v>
      </c>
      <c r="AP1936" s="24" t="str">
        <f>INDEX('Step 2-12'!$V:$V,MATCH('Step 2-12'!$AH1936,'Step 2-12'!$R:$R,0))</f>
        <v>North America</v>
      </c>
      <c r="AQ1936" s="24" t="str">
        <f>INDEX('Step 2-12'!$W:$W,MATCH('Step 2-12'!$AH1936,'Step 2-12'!$R:$R,0))</f>
        <v>Tech</v>
      </c>
      <c r="AR1936" s="24" t="str">
        <f>INDEX('Step 2-12'!$X:$X,MATCH('Step 2-12'!$AH1936,'Step 2-12'!$R:$R,0))</f>
        <v>SMBs</v>
      </c>
      <c r="AS1936" s="23" t="str">
        <f>INDEX('Step 2-12'!$AA:$AA,MATCH('Step 2-12'!$AH1936,'Step 2-12'!$R:$R,0))</f>
        <v>Basic</v>
      </c>
      <c r="AT1936" s="23" t="str">
        <f>INDEX('Step 2-12'!$AB:$AB,MATCH('Step 2-12'!$AH1936,'Step 2-12'!$R:$R,0))</f>
        <v>Monthly</v>
      </c>
      <c r="AU1936" s="23" t="str">
        <f>INDEX($J$20:$J$1603,MATCH($AH1936,$B$20:$B$1603,0))</f>
        <v/>
      </c>
    </row>
    <row r="1937" spans="33:47" x14ac:dyDescent="0.25">
      <c r="AG1937" t="s">
        <v>3729</v>
      </c>
      <c r="AH1937" t="s">
        <v>1731</v>
      </c>
      <c r="AI1937" t="s">
        <v>1730</v>
      </c>
      <c r="AJ1937">
        <v>44622</v>
      </c>
      <c r="AK1937" t="s">
        <v>17</v>
      </c>
      <c r="AL1937" t="s">
        <v>18</v>
      </c>
      <c r="AM1937">
        <v>75</v>
      </c>
      <c r="AN1937">
        <v>60</v>
      </c>
      <c r="AO1937" s="24" t="str">
        <f>INDEX('Step 2-12'!$Z:$Z,MATCH('Step 2-12'!$AH1937,'Step 2-12'!$R:$R,0))</f>
        <v>Paid Search</v>
      </c>
      <c r="AP1937" s="24" t="str">
        <f>INDEX('Step 2-12'!$V:$V,MATCH('Step 2-12'!$AH1937,'Step 2-12'!$R:$R,0))</f>
        <v>North America</v>
      </c>
      <c r="AQ1937" s="24" t="str">
        <f>INDEX('Step 2-12'!$W:$W,MATCH('Step 2-12'!$AH1937,'Step 2-12'!$R:$R,0))</f>
        <v>Tech</v>
      </c>
      <c r="AR1937" s="24" t="str">
        <f>INDEX('Step 2-12'!$X:$X,MATCH('Step 2-12'!$AH1937,'Step 2-12'!$R:$R,0))</f>
        <v>SMBs</v>
      </c>
      <c r="AS1937" s="23" t="str">
        <f>INDEX('Step 2-12'!$AA:$AA,MATCH('Step 2-12'!$AH1937,'Step 2-12'!$R:$R,0))</f>
        <v>Basic</v>
      </c>
      <c r="AT1937" s="23" t="str">
        <f>INDEX('Step 2-12'!$AB:$AB,MATCH('Step 2-12'!$AH1937,'Step 2-12'!$R:$R,0))</f>
        <v>Monthly</v>
      </c>
      <c r="AU1937" s="23" t="str">
        <f>INDEX($J$20:$J$1603,MATCH($AH1937,$B$20:$B$1603,0))</f>
        <v/>
      </c>
    </row>
    <row r="1938" spans="33:47" x14ac:dyDescent="0.25">
      <c r="AG1938" t="s">
        <v>3730</v>
      </c>
      <c r="AH1938" t="s">
        <v>1731</v>
      </c>
      <c r="AI1938" t="s">
        <v>1732</v>
      </c>
      <c r="AJ1938">
        <v>44625</v>
      </c>
      <c r="AK1938" t="s">
        <v>17</v>
      </c>
      <c r="AL1938" t="s">
        <v>18</v>
      </c>
      <c r="AM1938">
        <v>75</v>
      </c>
      <c r="AN1938">
        <v>60</v>
      </c>
      <c r="AO1938" s="24" t="str">
        <f>INDEX('Step 2-12'!$Z:$Z,MATCH('Step 2-12'!$AH1938,'Step 2-12'!$R:$R,0))</f>
        <v>Paid Search</v>
      </c>
      <c r="AP1938" s="24" t="str">
        <f>INDEX('Step 2-12'!$V:$V,MATCH('Step 2-12'!$AH1938,'Step 2-12'!$R:$R,0))</f>
        <v>North America</v>
      </c>
      <c r="AQ1938" s="24" t="str">
        <f>INDEX('Step 2-12'!$W:$W,MATCH('Step 2-12'!$AH1938,'Step 2-12'!$R:$R,0))</f>
        <v>Tech</v>
      </c>
      <c r="AR1938" s="24" t="str">
        <f>INDEX('Step 2-12'!$X:$X,MATCH('Step 2-12'!$AH1938,'Step 2-12'!$R:$R,0))</f>
        <v>SMBs</v>
      </c>
      <c r="AS1938" s="23" t="str">
        <f>INDEX('Step 2-12'!$AA:$AA,MATCH('Step 2-12'!$AH1938,'Step 2-12'!$R:$R,0))</f>
        <v>Basic</v>
      </c>
      <c r="AT1938" s="23" t="str">
        <f>INDEX('Step 2-12'!$AB:$AB,MATCH('Step 2-12'!$AH1938,'Step 2-12'!$R:$R,0))</f>
        <v>Monthly</v>
      </c>
      <c r="AU1938" s="23" t="str">
        <f>INDEX($J$20:$J$1603,MATCH($AH1938,$B$20:$B$1603,0))</f>
        <v/>
      </c>
    </row>
    <row r="1939" spans="33:47" x14ac:dyDescent="0.25">
      <c r="AG1939" t="s">
        <v>3731</v>
      </c>
      <c r="AH1939" t="s">
        <v>1731</v>
      </c>
      <c r="AI1939" t="s">
        <v>1733</v>
      </c>
      <c r="AJ1939">
        <v>44656</v>
      </c>
      <c r="AK1939" t="s">
        <v>17</v>
      </c>
      <c r="AL1939" t="s">
        <v>18</v>
      </c>
      <c r="AM1939">
        <v>75</v>
      </c>
      <c r="AN1939">
        <v>60</v>
      </c>
      <c r="AO1939" s="24" t="str">
        <f>INDEX('Step 2-12'!$Z:$Z,MATCH('Step 2-12'!$AH1939,'Step 2-12'!$R:$R,0))</f>
        <v>Paid Search</v>
      </c>
      <c r="AP1939" s="24" t="str">
        <f>INDEX('Step 2-12'!$V:$V,MATCH('Step 2-12'!$AH1939,'Step 2-12'!$R:$R,0))</f>
        <v>North America</v>
      </c>
      <c r="AQ1939" s="24" t="str">
        <f>INDEX('Step 2-12'!$W:$W,MATCH('Step 2-12'!$AH1939,'Step 2-12'!$R:$R,0))</f>
        <v>Tech</v>
      </c>
      <c r="AR1939" s="24" t="str">
        <f>INDEX('Step 2-12'!$X:$X,MATCH('Step 2-12'!$AH1939,'Step 2-12'!$R:$R,0))</f>
        <v>SMBs</v>
      </c>
      <c r="AS1939" s="23" t="str">
        <f>INDEX('Step 2-12'!$AA:$AA,MATCH('Step 2-12'!$AH1939,'Step 2-12'!$R:$R,0))</f>
        <v>Basic</v>
      </c>
      <c r="AT1939" s="23" t="str">
        <f>INDEX('Step 2-12'!$AB:$AB,MATCH('Step 2-12'!$AH1939,'Step 2-12'!$R:$R,0))</f>
        <v>Monthly</v>
      </c>
      <c r="AU1939" s="23" t="str">
        <f>INDEX($J$20:$J$1603,MATCH($AH1939,$B$20:$B$1603,0))</f>
        <v/>
      </c>
    </row>
    <row r="1940" spans="33:47" x14ac:dyDescent="0.25">
      <c r="AG1940" t="s">
        <v>3732</v>
      </c>
      <c r="AH1940" t="s">
        <v>1731</v>
      </c>
      <c r="AI1940" t="s">
        <v>1733</v>
      </c>
      <c r="AJ1940">
        <v>44686</v>
      </c>
      <c r="AK1940" t="s">
        <v>17</v>
      </c>
      <c r="AL1940" t="s">
        <v>18</v>
      </c>
      <c r="AM1940">
        <v>75</v>
      </c>
      <c r="AN1940">
        <v>60</v>
      </c>
      <c r="AO1940" s="24" t="str">
        <f>INDEX('Step 2-12'!$Z:$Z,MATCH('Step 2-12'!$AH1940,'Step 2-12'!$R:$R,0))</f>
        <v>Paid Search</v>
      </c>
      <c r="AP1940" s="24" t="str">
        <f>INDEX('Step 2-12'!$V:$V,MATCH('Step 2-12'!$AH1940,'Step 2-12'!$R:$R,0))</f>
        <v>North America</v>
      </c>
      <c r="AQ1940" s="24" t="str">
        <f>INDEX('Step 2-12'!$W:$W,MATCH('Step 2-12'!$AH1940,'Step 2-12'!$R:$R,0))</f>
        <v>Tech</v>
      </c>
      <c r="AR1940" s="24" t="str">
        <f>INDEX('Step 2-12'!$X:$X,MATCH('Step 2-12'!$AH1940,'Step 2-12'!$R:$R,0))</f>
        <v>SMBs</v>
      </c>
      <c r="AS1940" s="23" t="str">
        <f>INDEX('Step 2-12'!$AA:$AA,MATCH('Step 2-12'!$AH1940,'Step 2-12'!$R:$R,0))</f>
        <v>Basic</v>
      </c>
      <c r="AT1940" s="23" t="str">
        <f>INDEX('Step 2-12'!$AB:$AB,MATCH('Step 2-12'!$AH1940,'Step 2-12'!$R:$R,0))</f>
        <v>Monthly</v>
      </c>
      <c r="AU1940" s="23" t="str">
        <f>INDEX($J$20:$J$1603,MATCH($AH1940,$B$20:$B$1603,0))</f>
        <v/>
      </c>
    </row>
    <row r="1941" spans="33:47" x14ac:dyDescent="0.25">
      <c r="AG1941" t="s">
        <v>3733</v>
      </c>
      <c r="AH1941" t="s">
        <v>1731</v>
      </c>
      <c r="AI1941" t="s">
        <v>1734</v>
      </c>
      <c r="AJ1941">
        <v>44687</v>
      </c>
      <c r="AK1941" t="s">
        <v>17</v>
      </c>
      <c r="AL1941" t="s">
        <v>18</v>
      </c>
      <c r="AM1941">
        <v>75</v>
      </c>
      <c r="AN1941">
        <v>60</v>
      </c>
      <c r="AO1941" s="24" t="str">
        <f>INDEX('Step 2-12'!$Z:$Z,MATCH('Step 2-12'!$AH1941,'Step 2-12'!$R:$R,0))</f>
        <v>Paid Search</v>
      </c>
      <c r="AP1941" s="24" t="str">
        <f>INDEX('Step 2-12'!$V:$V,MATCH('Step 2-12'!$AH1941,'Step 2-12'!$R:$R,0))</f>
        <v>North America</v>
      </c>
      <c r="AQ1941" s="24" t="str">
        <f>INDEX('Step 2-12'!$W:$W,MATCH('Step 2-12'!$AH1941,'Step 2-12'!$R:$R,0))</f>
        <v>Tech</v>
      </c>
      <c r="AR1941" s="24" t="str">
        <f>INDEX('Step 2-12'!$X:$X,MATCH('Step 2-12'!$AH1941,'Step 2-12'!$R:$R,0))</f>
        <v>SMBs</v>
      </c>
      <c r="AS1941" s="23" t="str">
        <f>INDEX('Step 2-12'!$AA:$AA,MATCH('Step 2-12'!$AH1941,'Step 2-12'!$R:$R,0))</f>
        <v>Basic</v>
      </c>
      <c r="AT1941" s="23" t="str">
        <f>INDEX('Step 2-12'!$AB:$AB,MATCH('Step 2-12'!$AH1941,'Step 2-12'!$R:$R,0))</f>
        <v>Monthly</v>
      </c>
      <c r="AU1941" s="23" t="str">
        <f>INDEX($J$20:$J$1603,MATCH($AH1941,$B$20:$B$1603,0))</f>
        <v/>
      </c>
    </row>
    <row r="1942" spans="33:47" x14ac:dyDescent="0.25">
      <c r="AG1942" t="s">
        <v>3734</v>
      </c>
      <c r="AH1942" t="s">
        <v>1731</v>
      </c>
      <c r="AI1942" t="s">
        <v>1735</v>
      </c>
      <c r="AJ1942">
        <v>44718</v>
      </c>
      <c r="AK1942" t="s">
        <v>17</v>
      </c>
      <c r="AL1942" t="s">
        <v>18</v>
      </c>
      <c r="AM1942">
        <v>75</v>
      </c>
      <c r="AN1942">
        <v>60</v>
      </c>
      <c r="AO1942" s="24" t="str">
        <f>INDEX('Step 2-12'!$Z:$Z,MATCH('Step 2-12'!$AH1942,'Step 2-12'!$R:$R,0))</f>
        <v>Paid Search</v>
      </c>
      <c r="AP1942" s="24" t="str">
        <f>INDEX('Step 2-12'!$V:$V,MATCH('Step 2-12'!$AH1942,'Step 2-12'!$R:$R,0))</f>
        <v>North America</v>
      </c>
      <c r="AQ1942" s="24" t="str">
        <f>INDEX('Step 2-12'!$W:$W,MATCH('Step 2-12'!$AH1942,'Step 2-12'!$R:$R,0))</f>
        <v>Tech</v>
      </c>
      <c r="AR1942" s="24" t="str">
        <f>INDEX('Step 2-12'!$X:$X,MATCH('Step 2-12'!$AH1942,'Step 2-12'!$R:$R,0))</f>
        <v>SMBs</v>
      </c>
      <c r="AS1942" s="23" t="str">
        <f>INDEX('Step 2-12'!$AA:$AA,MATCH('Step 2-12'!$AH1942,'Step 2-12'!$R:$R,0))</f>
        <v>Basic</v>
      </c>
      <c r="AT1942" s="23" t="str">
        <f>INDEX('Step 2-12'!$AB:$AB,MATCH('Step 2-12'!$AH1942,'Step 2-12'!$R:$R,0))</f>
        <v>Monthly</v>
      </c>
      <c r="AU1942" s="23" t="str">
        <f>INDEX($J$20:$J$1603,MATCH($AH1942,$B$20:$B$1603,0))</f>
        <v/>
      </c>
    </row>
    <row r="1943" spans="33:47" x14ac:dyDescent="0.25">
      <c r="AG1943" t="s">
        <v>3735</v>
      </c>
      <c r="AH1943" t="s">
        <v>1731</v>
      </c>
      <c r="AI1943" t="s">
        <v>1735</v>
      </c>
      <c r="AJ1943">
        <v>44748</v>
      </c>
      <c r="AK1943" t="s">
        <v>17</v>
      </c>
      <c r="AL1943" t="s">
        <v>18</v>
      </c>
      <c r="AM1943">
        <v>75</v>
      </c>
      <c r="AN1943">
        <v>60</v>
      </c>
      <c r="AO1943" s="24" t="str">
        <f>INDEX('Step 2-12'!$Z:$Z,MATCH('Step 2-12'!$AH1943,'Step 2-12'!$R:$R,0))</f>
        <v>Paid Search</v>
      </c>
      <c r="AP1943" s="24" t="str">
        <f>INDEX('Step 2-12'!$V:$V,MATCH('Step 2-12'!$AH1943,'Step 2-12'!$R:$R,0))</f>
        <v>North America</v>
      </c>
      <c r="AQ1943" s="24" t="str">
        <f>INDEX('Step 2-12'!$W:$W,MATCH('Step 2-12'!$AH1943,'Step 2-12'!$R:$R,0))</f>
        <v>Tech</v>
      </c>
      <c r="AR1943" s="24" t="str">
        <f>INDEX('Step 2-12'!$X:$X,MATCH('Step 2-12'!$AH1943,'Step 2-12'!$R:$R,0))</f>
        <v>SMBs</v>
      </c>
      <c r="AS1943" s="23" t="str">
        <f>INDEX('Step 2-12'!$AA:$AA,MATCH('Step 2-12'!$AH1943,'Step 2-12'!$R:$R,0))</f>
        <v>Basic</v>
      </c>
      <c r="AT1943" s="23" t="str">
        <f>INDEX('Step 2-12'!$AB:$AB,MATCH('Step 2-12'!$AH1943,'Step 2-12'!$R:$R,0))</f>
        <v>Monthly</v>
      </c>
      <c r="AU1943" s="23" t="str">
        <f>INDEX($J$20:$J$1603,MATCH($AH1943,$B$20:$B$1603,0))</f>
        <v/>
      </c>
    </row>
    <row r="1944" spans="33:47" x14ac:dyDescent="0.25">
      <c r="AG1944" t="s">
        <v>3736</v>
      </c>
      <c r="AH1944" t="s">
        <v>1731</v>
      </c>
      <c r="AI1944" t="s">
        <v>1736</v>
      </c>
      <c r="AJ1944">
        <v>44749</v>
      </c>
      <c r="AK1944" t="s">
        <v>17</v>
      </c>
      <c r="AL1944" t="s">
        <v>18</v>
      </c>
      <c r="AM1944">
        <v>75</v>
      </c>
      <c r="AN1944">
        <v>60</v>
      </c>
      <c r="AO1944" s="24" t="str">
        <f>INDEX('Step 2-12'!$Z:$Z,MATCH('Step 2-12'!$AH1944,'Step 2-12'!$R:$R,0))</f>
        <v>Paid Search</v>
      </c>
      <c r="AP1944" s="24" t="str">
        <f>INDEX('Step 2-12'!$V:$V,MATCH('Step 2-12'!$AH1944,'Step 2-12'!$R:$R,0))</f>
        <v>North America</v>
      </c>
      <c r="AQ1944" s="24" t="str">
        <f>INDEX('Step 2-12'!$W:$W,MATCH('Step 2-12'!$AH1944,'Step 2-12'!$R:$R,0))</f>
        <v>Tech</v>
      </c>
      <c r="AR1944" s="24" t="str">
        <f>INDEX('Step 2-12'!$X:$X,MATCH('Step 2-12'!$AH1944,'Step 2-12'!$R:$R,0))</f>
        <v>SMBs</v>
      </c>
      <c r="AS1944" s="23" t="str">
        <f>INDEX('Step 2-12'!$AA:$AA,MATCH('Step 2-12'!$AH1944,'Step 2-12'!$R:$R,0))</f>
        <v>Basic</v>
      </c>
      <c r="AT1944" s="23" t="str">
        <f>INDEX('Step 2-12'!$AB:$AB,MATCH('Step 2-12'!$AH1944,'Step 2-12'!$R:$R,0))</f>
        <v>Monthly</v>
      </c>
      <c r="AU1944" s="23" t="str">
        <f>INDEX($J$20:$J$1603,MATCH($AH1944,$B$20:$B$1603,0))</f>
        <v/>
      </c>
    </row>
    <row r="1945" spans="33:47" x14ac:dyDescent="0.25">
      <c r="AG1945" t="s">
        <v>3737</v>
      </c>
      <c r="AH1945" t="s">
        <v>1731</v>
      </c>
      <c r="AI1945" t="s">
        <v>1737</v>
      </c>
      <c r="AJ1945">
        <v>44780</v>
      </c>
      <c r="AK1945" t="s">
        <v>17</v>
      </c>
      <c r="AL1945" t="s">
        <v>18</v>
      </c>
      <c r="AM1945">
        <v>75</v>
      </c>
      <c r="AN1945">
        <v>60</v>
      </c>
      <c r="AO1945" s="24" t="str">
        <f>INDEX('Step 2-12'!$Z:$Z,MATCH('Step 2-12'!$AH1945,'Step 2-12'!$R:$R,0))</f>
        <v>Paid Search</v>
      </c>
      <c r="AP1945" s="24" t="str">
        <f>INDEX('Step 2-12'!$V:$V,MATCH('Step 2-12'!$AH1945,'Step 2-12'!$R:$R,0))</f>
        <v>North America</v>
      </c>
      <c r="AQ1945" s="24" t="str">
        <f>INDEX('Step 2-12'!$W:$W,MATCH('Step 2-12'!$AH1945,'Step 2-12'!$R:$R,0))</f>
        <v>Tech</v>
      </c>
      <c r="AR1945" s="24" t="str">
        <f>INDEX('Step 2-12'!$X:$X,MATCH('Step 2-12'!$AH1945,'Step 2-12'!$R:$R,0))</f>
        <v>SMBs</v>
      </c>
      <c r="AS1945" s="23" t="str">
        <f>INDEX('Step 2-12'!$AA:$AA,MATCH('Step 2-12'!$AH1945,'Step 2-12'!$R:$R,0))</f>
        <v>Basic</v>
      </c>
      <c r="AT1945" s="23" t="str">
        <f>INDEX('Step 2-12'!$AB:$AB,MATCH('Step 2-12'!$AH1945,'Step 2-12'!$R:$R,0))</f>
        <v>Monthly</v>
      </c>
      <c r="AU1945" s="23" t="str">
        <f>INDEX($J$20:$J$1603,MATCH($AH1945,$B$20:$B$1603,0))</f>
        <v/>
      </c>
    </row>
    <row r="1946" spans="33:47" x14ac:dyDescent="0.25">
      <c r="AG1946" t="s">
        <v>3738</v>
      </c>
      <c r="AH1946" t="s">
        <v>1372</v>
      </c>
      <c r="AI1946" t="s">
        <v>1371</v>
      </c>
      <c r="AJ1946">
        <v>45504</v>
      </c>
      <c r="AK1946" t="s">
        <v>50</v>
      </c>
      <c r="AL1946" t="s">
        <v>18</v>
      </c>
      <c r="AM1946">
        <v>135</v>
      </c>
      <c r="AN1946">
        <v>110.7</v>
      </c>
      <c r="AO1946" s="24" t="str">
        <f>INDEX('Step 2-12'!$Z:$Z,MATCH('Step 2-12'!$AH1946,'Step 2-12'!$R:$R,0))</f>
        <v>Paid Search</v>
      </c>
      <c r="AP1946" s="24" t="str">
        <f>INDEX('Step 2-12'!$V:$V,MATCH('Step 2-12'!$AH1946,'Step 2-12'!$R:$R,0))</f>
        <v>Europe</v>
      </c>
      <c r="AQ1946" s="24" t="str">
        <f>INDEX('Step 2-12'!$W:$W,MATCH('Step 2-12'!$AH1946,'Step 2-12'!$R:$R,0))</f>
        <v>Tech</v>
      </c>
      <c r="AR1946" s="24" t="str">
        <f>INDEX('Step 2-12'!$X:$X,MATCH('Step 2-12'!$AH1946,'Step 2-12'!$R:$R,0))</f>
        <v>SMBs</v>
      </c>
      <c r="AS1946" s="23" t="str">
        <f>INDEX('Step 2-12'!$AA:$AA,MATCH('Step 2-12'!$AH1946,'Step 2-12'!$R:$R,0))</f>
        <v>Pro</v>
      </c>
      <c r="AT1946" s="23" t="str">
        <f>INDEX('Step 2-12'!$AB:$AB,MATCH('Step 2-12'!$AH1946,'Step 2-12'!$R:$R,0))</f>
        <v>Monthly</v>
      </c>
      <c r="AU1946" s="23" t="str">
        <f>INDEX($J$20:$J$1603,MATCH($AH1946,$B$20:$B$1603,0))</f>
        <v/>
      </c>
    </row>
    <row r="1947" spans="33:47" x14ac:dyDescent="0.25">
      <c r="AG1947" t="s">
        <v>3739</v>
      </c>
      <c r="AH1947" t="s">
        <v>1372</v>
      </c>
      <c r="AI1947" t="s">
        <v>1373</v>
      </c>
      <c r="AJ1947">
        <v>45535</v>
      </c>
      <c r="AK1947" t="s">
        <v>50</v>
      </c>
      <c r="AL1947" t="s">
        <v>18</v>
      </c>
      <c r="AM1947">
        <v>135</v>
      </c>
      <c r="AN1947">
        <v>110.7</v>
      </c>
      <c r="AO1947" s="24" t="str">
        <f>INDEX('Step 2-12'!$Z:$Z,MATCH('Step 2-12'!$AH1947,'Step 2-12'!$R:$R,0))</f>
        <v>Paid Search</v>
      </c>
      <c r="AP1947" s="24" t="str">
        <f>INDEX('Step 2-12'!$V:$V,MATCH('Step 2-12'!$AH1947,'Step 2-12'!$R:$R,0))</f>
        <v>Europe</v>
      </c>
      <c r="AQ1947" s="24" t="str">
        <f>INDEX('Step 2-12'!$W:$W,MATCH('Step 2-12'!$AH1947,'Step 2-12'!$R:$R,0))</f>
        <v>Tech</v>
      </c>
      <c r="AR1947" s="24" t="str">
        <f>INDEX('Step 2-12'!$X:$X,MATCH('Step 2-12'!$AH1947,'Step 2-12'!$R:$R,0))</f>
        <v>SMBs</v>
      </c>
      <c r="AS1947" s="23" t="str">
        <f>INDEX('Step 2-12'!$AA:$AA,MATCH('Step 2-12'!$AH1947,'Step 2-12'!$R:$R,0))</f>
        <v>Pro</v>
      </c>
      <c r="AT1947" s="23" t="str">
        <f>INDEX('Step 2-12'!$AB:$AB,MATCH('Step 2-12'!$AH1947,'Step 2-12'!$R:$R,0))</f>
        <v>Monthly</v>
      </c>
      <c r="AU1947" s="23" t="str">
        <f>INDEX($J$20:$J$1603,MATCH($AH1947,$B$20:$B$1603,0))</f>
        <v/>
      </c>
    </row>
    <row r="1948" spans="33:47" x14ac:dyDescent="0.25">
      <c r="AG1948" t="s">
        <v>3740</v>
      </c>
      <c r="AH1948" t="s">
        <v>1372</v>
      </c>
      <c r="AI1948" t="s">
        <v>1373</v>
      </c>
      <c r="AJ1948">
        <v>45565</v>
      </c>
      <c r="AK1948" t="s">
        <v>50</v>
      </c>
      <c r="AL1948" t="s">
        <v>18</v>
      </c>
      <c r="AM1948">
        <v>135</v>
      </c>
      <c r="AN1948">
        <v>110.7</v>
      </c>
      <c r="AO1948" s="24" t="str">
        <f>INDEX('Step 2-12'!$Z:$Z,MATCH('Step 2-12'!$AH1948,'Step 2-12'!$R:$R,0))</f>
        <v>Paid Search</v>
      </c>
      <c r="AP1948" s="24" t="str">
        <f>INDEX('Step 2-12'!$V:$V,MATCH('Step 2-12'!$AH1948,'Step 2-12'!$R:$R,0))</f>
        <v>Europe</v>
      </c>
      <c r="AQ1948" s="24" t="str">
        <f>INDEX('Step 2-12'!$W:$W,MATCH('Step 2-12'!$AH1948,'Step 2-12'!$R:$R,0))</f>
        <v>Tech</v>
      </c>
      <c r="AR1948" s="24" t="str">
        <f>INDEX('Step 2-12'!$X:$X,MATCH('Step 2-12'!$AH1948,'Step 2-12'!$R:$R,0))</f>
        <v>SMBs</v>
      </c>
      <c r="AS1948" s="23" t="str">
        <f>INDEX('Step 2-12'!$AA:$AA,MATCH('Step 2-12'!$AH1948,'Step 2-12'!$R:$R,0))</f>
        <v>Pro</v>
      </c>
      <c r="AT1948" s="23" t="str">
        <f>INDEX('Step 2-12'!$AB:$AB,MATCH('Step 2-12'!$AH1948,'Step 2-12'!$R:$R,0))</f>
        <v>Monthly</v>
      </c>
      <c r="AU1948" s="23" t="str">
        <f>INDEX($J$20:$J$1603,MATCH($AH1948,$B$20:$B$1603,0))</f>
        <v/>
      </c>
    </row>
    <row r="1949" spans="33:47" x14ac:dyDescent="0.25">
      <c r="AG1949" t="s">
        <v>3741</v>
      </c>
      <c r="AH1949" t="s">
        <v>1372</v>
      </c>
      <c r="AI1949" t="s">
        <v>1374</v>
      </c>
      <c r="AJ1949">
        <v>45566</v>
      </c>
      <c r="AK1949" t="s">
        <v>50</v>
      </c>
      <c r="AL1949" t="s">
        <v>18</v>
      </c>
      <c r="AM1949">
        <v>135</v>
      </c>
      <c r="AN1949">
        <v>110.7</v>
      </c>
      <c r="AO1949" s="24" t="str">
        <f>INDEX('Step 2-12'!$Z:$Z,MATCH('Step 2-12'!$AH1949,'Step 2-12'!$R:$R,0))</f>
        <v>Paid Search</v>
      </c>
      <c r="AP1949" s="24" t="str">
        <f>INDEX('Step 2-12'!$V:$V,MATCH('Step 2-12'!$AH1949,'Step 2-12'!$R:$R,0))</f>
        <v>Europe</v>
      </c>
      <c r="AQ1949" s="24" t="str">
        <f>INDEX('Step 2-12'!$W:$W,MATCH('Step 2-12'!$AH1949,'Step 2-12'!$R:$R,0))</f>
        <v>Tech</v>
      </c>
      <c r="AR1949" s="24" t="str">
        <f>INDEX('Step 2-12'!$X:$X,MATCH('Step 2-12'!$AH1949,'Step 2-12'!$R:$R,0))</f>
        <v>SMBs</v>
      </c>
      <c r="AS1949" s="23" t="str">
        <f>INDEX('Step 2-12'!$AA:$AA,MATCH('Step 2-12'!$AH1949,'Step 2-12'!$R:$R,0))</f>
        <v>Pro</v>
      </c>
      <c r="AT1949" s="23" t="str">
        <f>INDEX('Step 2-12'!$AB:$AB,MATCH('Step 2-12'!$AH1949,'Step 2-12'!$R:$R,0))</f>
        <v>Monthly</v>
      </c>
      <c r="AU1949" s="23" t="str">
        <f>INDEX($J$20:$J$1603,MATCH($AH1949,$B$20:$B$1603,0))</f>
        <v/>
      </c>
    </row>
    <row r="1950" spans="33:47" x14ac:dyDescent="0.25">
      <c r="AG1950" t="s">
        <v>3742</v>
      </c>
      <c r="AH1950" t="s">
        <v>1372</v>
      </c>
      <c r="AI1950" t="s">
        <v>1375</v>
      </c>
      <c r="AJ1950">
        <v>45597</v>
      </c>
      <c r="AK1950" t="s">
        <v>50</v>
      </c>
      <c r="AL1950" t="s">
        <v>18</v>
      </c>
      <c r="AM1950">
        <v>135</v>
      </c>
      <c r="AN1950">
        <v>110.7</v>
      </c>
      <c r="AO1950" s="24" t="str">
        <f>INDEX('Step 2-12'!$Z:$Z,MATCH('Step 2-12'!$AH1950,'Step 2-12'!$R:$R,0))</f>
        <v>Paid Search</v>
      </c>
      <c r="AP1950" s="24" t="str">
        <f>INDEX('Step 2-12'!$V:$V,MATCH('Step 2-12'!$AH1950,'Step 2-12'!$R:$R,0))</f>
        <v>Europe</v>
      </c>
      <c r="AQ1950" s="24" t="str">
        <f>INDEX('Step 2-12'!$W:$W,MATCH('Step 2-12'!$AH1950,'Step 2-12'!$R:$R,0))</f>
        <v>Tech</v>
      </c>
      <c r="AR1950" s="24" t="str">
        <f>INDEX('Step 2-12'!$X:$X,MATCH('Step 2-12'!$AH1950,'Step 2-12'!$R:$R,0))</f>
        <v>SMBs</v>
      </c>
      <c r="AS1950" s="23" t="str">
        <f>INDEX('Step 2-12'!$AA:$AA,MATCH('Step 2-12'!$AH1950,'Step 2-12'!$R:$R,0))</f>
        <v>Pro</v>
      </c>
      <c r="AT1950" s="23" t="str">
        <f>INDEX('Step 2-12'!$AB:$AB,MATCH('Step 2-12'!$AH1950,'Step 2-12'!$R:$R,0))</f>
        <v>Monthly</v>
      </c>
      <c r="AU1950" s="23" t="str">
        <f>INDEX($J$20:$J$1603,MATCH($AH1950,$B$20:$B$1603,0))</f>
        <v/>
      </c>
    </row>
    <row r="1951" spans="33:47" x14ac:dyDescent="0.25">
      <c r="AG1951" t="s">
        <v>3743</v>
      </c>
      <c r="AH1951" t="s">
        <v>1372</v>
      </c>
      <c r="AI1951" t="s">
        <v>1375</v>
      </c>
      <c r="AJ1951">
        <v>45627</v>
      </c>
      <c r="AK1951" t="s">
        <v>50</v>
      </c>
      <c r="AL1951" t="s">
        <v>18</v>
      </c>
      <c r="AM1951">
        <v>135</v>
      </c>
      <c r="AN1951">
        <v>110.7</v>
      </c>
      <c r="AO1951" s="24" t="str">
        <f>INDEX('Step 2-12'!$Z:$Z,MATCH('Step 2-12'!$AH1951,'Step 2-12'!$R:$R,0))</f>
        <v>Paid Search</v>
      </c>
      <c r="AP1951" s="24" t="str">
        <f>INDEX('Step 2-12'!$V:$V,MATCH('Step 2-12'!$AH1951,'Step 2-12'!$R:$R,0))</f>
        <v>Europe</v>
      </c>
      <c r="AQ1951" s="24" t="str">
        <f>INDEX('Step 2-12'!$W:$W,MATCH('Step 2-12'!$AH1951,'Step 2-12'!$R:$R,0))</f>
        <v>Tech</v>
      </c>
      <c r="AR1951" s="24" t="str">
        <f>INDEX('Step 2-12'!$X:$X,MATCH('Step 2-12'!$AH1951,'Step 2-12'!$R:$R,0))</f>
        <v>SMBs</v>
      </c>
      <c r="AS1951" s="23" t="str">
        <f>INDEX('Step 2-12'!$AA:$AA,MATCH('Step 2-12'!$AH1951,'Step 2-12'!$R:$R,0))</f>
        <v>Pro</v>
      </c>
      <c r="AT1951" s="23" t="str">
        <f>INDEX('Step 2-12'!$AB:$AB,MATCH('Step 2-12'!$AH1951,'Step 2-12'!$R:$R,0))</f>
        <v>Monthly</v>
      </c>
      <c r="AU1951" s="23" t="str">
        <f>INDEX($J$20:$J$1603,MATCH($AH1951,$B$20:$B$1603,0))</f>
        <v/>
      </c>
    </row>
    <row r="1952" spans="33:47" x14ac:dyDescent="0.25">
      <c r="AG1952" t="s">
        <v>3744</v>
      </c>
      <c r="AH1952" t="s">
        <v>1372</v>
      </c>
      <c r="AI1952" t="s">
        <v>1376</v>
      </c>
      <c r="AJ1952">
        <v>45628</v>
      </c>
      <c r="AK1952" t="s">
        <v>50</v>
      </c>
      <c r="AL1952" t="s">
        <v>18</v>
      </c>
      <c r="AM1952">
        <v>135</v>
      </c>
      <c r="AN1952">
        <v>110.7</v>
      </c>
      <c r="AO1952" s="24" t="str">
        <f>INDEX('Step 2-12'!$Z:$Z,MATCH('Step 2-12'!$AH1952,'Step 2-12'!$R:$R,0))</f>
        <v>Paid Search</v>
      </c>
      <c r="AP1952" s="24" t="str">
        <f>INDEX('Step 2-12'!$V:$V,MATCH('Step 2-12'!$AH1952,'Step 2-12'!$R:$R,0))</f>
        <v>Europe</v>
      </c>
      <c r="AQ1952" s="24" t="str">
        <f>INDEX('Step 2-12'!$W:$W,MATCH('Step 2-12'!$AH1952,'Step 2-12'!$R:$R,0))</f>
        <v>Tech</v>
      </c>
      <c r="AR1952" s="24" t="str">
        <f>INDEX('Step 2-12'!$X:$X,MATCH('Step 2-12'!$AH1952,'Step 2-12'!$R:$R,0))</f>
        <v>SMBs</v>
      </c>
      <c r="AS1952" s="23" t="str">
        <f>INDEX('Step 2-12'!$AA:$AA,MATCH('Step 2-12'!$AH1952,'Step 2-12'!$R:$R,0))</f>
        <v>Pro</v>
      </c>
      <c r="AT1952" s="23" t="str">
        <f>INDEX('Step 2-12'!$AB:$AB,MATCH('Step 2-12'!$AH1952,'Step 2-12'!$R:$R,0))</f>
        <v>Monthly</v>
      </c>
      <c r="AU1952" s="23" t="str">
        <f>INDEX($J$20:$J$1603,MATCH($AH1952,$B$20:$B$1603,0))</f>
        <v/>
      </c>
    </row>
    <row r="1953" spans="33:47" x14ac:dyDescent="0.25">
      <c r="AG1953" t="s">
        <v>3745</v>
      </c>
      <c r="AH1953" t="s">
        <v>1158</v>
      </c>
      <c r="AI1953" t="s">
        <v>1157</v>
      </c>
      <c r="AJ1953">
        <v>44610</v>
      </c>
      <c r="AK1953" t="s">
        <v>17</v>
      </c>
      <c r="AL1953" t="s">
        <v>18</v>
      </c>
      <c r="AM1953">
        <v>75</v>
      </c>
      <c r="AN1953">
        <v>60</v>
      </c>
      <c r="AO1953" s="24" t="str">
        <f>INDEX('Step 2-12'!$Z:$Z,MATCH('Step 2-12'!$AH1953,'Step 2-12'!$R:$R,0))</f>
        <v>Affiliate</v>
      </c>
      <c r="AP1953" s="24" t="str">
        <f>INDEX('Step 2-12'!$V:$V,MATCH('Step 2-12'!$AH1953,'Step 2-12'!$R:$R,0))</f>
        <v>Europe</v>
      </c>
      <c r="AQ1953" s="24" t="str">
        <f>INDEX('Step 2-12'!$W:$W,MATCH('Step 2-12'!$AH1953,'Step 2-12'!$R:$R,0))</f>
        <v>Healthcare</v>
      </c>
      <c r="AR1953" s="24" t="str">
        <f>INDEX('Step 2-12'!$X:$X,MATCH('Step 2-12'!$AH1953,'Step 2-12'!$R:$R,0))</f>
        <v>SMBs</v>
      </c>
      <c r="AS1953" s="23" t="str">
        <f>INDEX('Step 2-12'!$AA:$AA,MATCH('Step 2-12'!$AH1953,'Step 2-12'!$R:$R,0))</f>
        <v>Basic</v>
      </c>
      <c r="AT1953" s="23" t="str">
        <f>INDEX('Step 2-12'!$AB:$AB,MATCH('Step 2-12'!$AH1953,'Step 2-12'!$R:$R,0))</f>
        <v>Monthly</v>
      </c>
      <c r="AU1953" s="23" t="str">
        <f>INDEX($J$20:$J$1603,MATCH($AH1953,$B$20:$B$1603,0))</f>
        <v/>
      </c>
    </row>
    <row r="1954" spans="33:47" x14ac:dyDescent="0.25">
      <c r="AG1954" t="s">
        <v>3746</v>
      </c>
      <c r="AH1954" t="s">
        <v>1158</v>
      </c>
      <c r="AI1954" t="s">
        <v>1157</v>
      </c>
      <c r="AJ1954">
        <v>44638</v>
      </c>
      <c r="AK1954" t="s">
        <v>17</v>
      </c>
      <c r="AL1954" t="s">
        <v>18</v>
      </c>
      <c r="AM1954">
        <v>75</v>
      </c>
      <c r="AN1954">
        <v>60</v>
      </c>
      <c r="AO1954" s="24" t="str">
        <f>INDEX('Step 2-12'!$Z:$Z,MATCH('Step 2-12'!$AH1954,'Step 2-12'!$R:$R,0))</f>
        <v>Affiliate</v>
      </c>
      <c r="AP1954" s="24" t="str">
        <f>INDEX('Step 2-12'!$V:$V,MATCH('Step 2-12'!$AH1954,'Step 2-12'!$R:$R,0))</f>
        <v>Europe</v>
      </c>
      <c r="AQ1954" s="24" t="str">
        <f>INDEX('Step 2-12'!$W:$W,MATCH('Step 2-12'!$AH1954,'Step 2-12'!$R:$R,0))</f>
        <v>Healthcare</v>
      </c>
      <c r="AR1954" s="24" t="str">
        <f>INDEX('Step 2-12'!$X:$X,MATCH('Step 2-12'!$AH1954,'Step 2-12'!$R:$R,0))</f>
        <v>SMBs</v>
      </c>
      <c r="AS1954" s="23" t="str">
        <f>INDEX('Step 2-12'!$AA:$AA,MATCH('Step 2-12'!$AH1954,'Step 2-12'!$R:$R,0))</f>
        <v>Basic</v>
      </c>
      <c r="AT1954" s="23" t="str">
        <f>INDEX('Step 2-12'!$AB:$AB,MATCH('Step 2-12'!$AH1954,'Step 2-12'!$R:$R,0))</f>
        <v>Monthly</v>
      </c>
      <c r="AU1954" s="23" t="str">
        <f>INDEX($J$20:$J$1603,MATCH($AH1954,$B$20:$B$1603,0))</f>
        <v/>
      </c>
    </row>
    <row r="1955" spans="33:47" x14ac:dyDescent="0.25">
      <c r="AG1955" t="s">
        <v>3747</v>
      </c>
      <c r="AH1955" t="s">
        <v>1158</v>
      </c>
      <c r="AI1955" t="s">
        <v>1159</v>
      </c>
      <c r="AJ1955">
        <v>44641</v>
      </c>
      <c r="AK1955" t="s">
        <v>17</v>
      </c>
      <c r="AL1955" t="s">
        <v>18</v>
      </c>
      <c r="AM1955">
        <v>75</v>
      </c>
      <c r="AN1955">
        <v>60</v>
      </c>
      <c r="AO1955" s="24" t="str">
        <f>INDEX('Step 2-12'!$Z:$Z,MATCH('Step 2-12'!$AH1955,'Step 2-12'!$R:$R,0))</f>
        <v>Affiliate</v>
      </c>
      <c r="AP1955" s="24" t="str">
        <f>INDEX('Step 2-12'!$V:$V,MATCH('Step 2-12'!$AH1955,'Step 2-12'!$R:$R,0))</f>
        <v>Europe</v>
      </c>
      <c r="AQ1955" s="24" t="str">
        <f>INDEX('Step 2-12'!$W:$W,MATCH('Step 2-12'!$AH1955,'Step 2-12'!$R:$R,0))</f>
        <v>Healthcare</v>
      </c>
      <c r="AR1955" s="24" t="str">
        <f>INDEX('Step 2-12'!$X:$X,MATCH('Step 2-12'!$AH1955,'Step 2-12'!$R:$R,0))</f>
        <v>SMBs</v>
      </c>
      <c r="AS1955" s="23" t="str">
        <f>INDEX('Step 2-12'!$AA:$AA,MATCH('Step 2-12'!$AH1955,'Step 2-12'!$R:$R,0))</f>
        <v>Basic</v>
      </c>
      <c r="AT1955" s="23" t="str">
        <f>INDEX('Step 2-12'!$AB:$AB,MATCH('Step 2-12'!$AH1955,'Step 2-12'!$R:$R,0))</f>
        <v>Monthly</v>
      </c>
      <c r="AU1955" s="23" t="str">
        <f>INDEX($J$20:$J$1603,MATCH($AH1955,$B$20:$B$1603,0))</f>
        <v/>
      </c>
    </row>
    <row r="1956" spans="33:47" x14ac:dyDescent="0.25">
      <c r="AG1956" t="s">
        <v>3748</v>
      </c>
      <c r="AH1956" t="s">
        <v>1158</v>
      </c>
      <c r="AI1956" t="s">
        <v>1160</v>
      </c>
      <c r="AJ1956">
        <v>44672</v>
      </c>
      <c r="AK1956" t="s">
        <v>17</v>
      </c>
      <c r="AL1956" t="s">
        <v>18</v>
      </c>
      <c r="AM1956">
        <v>75</v>
      </c>
      <c r="AN1956">
        <v>60</v>
      </c>
      <c r="AO1956" s="24" t="str">
        <f>INDEX('Step 2-12'!$Z:$Z,MATCH('Step 2-12'!$AH1956,'Step 2-12'!$R:$R,0))</f>
        <v>Affiliate</v>
      </c>
      <c r="AP1956" s="24" t="str">
        <f>INDEX('Step 2-12'!$V:$V,MATCH('Step 2-12'!$AH1956,'Step 2-12'!$R:$R,0))</f>
        <v>Europe</v>
      </c>
      <c r="AQ1956" s="24" t="str">
        <f>INDEX('Step 2-12'!$W:$W,MATCH('Step 2-12'!$AH1956,'Step 2-12'!$R:$R,0))</f>
        <v>Healthcare</v>
      </c>
      <c r="AR1956" s="24" t="str">
        <f>INDEX('Step 2-12'!$X:$X,MATCH('Step 2-12'!$AH1956,'Step 2-12'!$R:$R,0))</f>
        <v>SMBs</v>
      </c>
      <c r="AS1956" s="23" t="str">
        <f>INDEX('Step 2-12'!$AA:$AA,MATCH('Step 2-12'!$AH1956,'Step 2-12'!$R:$R,0))</f>
        <v>Basic</v>
      </c>
      <c r="AT1956" s="23" t="str">
        <f>INDEX('Step 2-12'!$AB:$AB,MATCH('Step 2-12'!$AH1956,'Step 2-12'!$R:$R,0))</f>
        <v>Monthly</v>
      </c>
      <c r="AU1956" s="23" t="str">
        <f>INDEX($J$20:$J$1603,MATCH($AH1956,$B$20:$B$1603,0))</f>
        <v/>
      </c>
    </row>
    <row r="1957" spans="33:47" x14ac:dyDescent="0.25">
      <c r="AG1957" t="s">
        <v>3749</v>
      </c>
      <c r="AH1957" t="s">
        <v>1158</v>
      </c>
      <c r="AI1957" t="s">
        <v>1160</v>
      </c>
      <c r="AJ1957">
        <v>44702</v>
      </c>
      <c r="AK1957" t="s">
        <v>17</v>
      </c>
      <c r="AL1957" t="s">
        <v>18</v>
      </c>
      <c r="AM1957">
        <v>75</v>
      </c>
      <c r="AN1957">
        <v>60</v>
      </c>
      <c r="AO1957" s="24" t="str">
        <f>INDEX('Step 2-12'!$Z:$Z,MATCH('Step 2-12'!$AH1957,'Step 2-12'!$R:$R,0))</f>
        <v>Affiliate</v>
      </c>
      <c r="AP1957" s="24" t="str">
        <f>INDEX('Step 2-12'!$V:$V,MATCH('Step 2-12'!$AH1957,'Step 2-12'!$R:$R,0))</f>
        <v>Europe</v>
      </c>
      <c r="AQ1957" s="24" t="str">
        <f>INDEX('Step 2-12'!$W:$W,MATCH('Step 2-12'!$AH1957,'Step 2-12'!$R:$R,0))</f>
        <v>Healthcare</v>
      </c>
      <c r="AR1957" s="24" t="str">
        <f>INDEX('Step 2-12'!$X:$X,MATCH('Step 2-12'!$AH1957,'Step 2-12'!$R:$R,0))</f>
        <v>SMBs</v>
      </c>
      <c r="AS1957" s="23" t="str">
        <f>INDEX('Step 2-12'!$AA:$AA,MATCH('Step 2-12'!$AH1957,'Step 2-12'!$R:$R,0))</f>
        <v>Basic</v>
      </c>
      <c r="AT1957" s="23" t="str">
        <f>INDEX('Step 2-12'!$AB:$AB,MATCH('Step 2-12'!$AH1957,'Step 2-12'!$R:$R,0))</f>
        <v>Monthly</v>
      </c>
      <c r="AU1957" s="23" t="str">
        <f>INDEX($J$20:$J$1603,MATCH($AH1957,$B$20:$B$1603,0))</f>
        <v/>
      </c>
    </row>
    <row r="1958" spans="33:47" x14ac:dyDescent="0.25">
      <c r="AG1958" t="s">
        <v>3750</v>
      </c>
      <c r="AH1958" t="s">
        <v>1158</v>
      </c>
      <c r="AI1958" t="s">
        <v>1161</v>
      </c>
      <c r="AJ1958">
        <v>44703</v>
      </c>
      <c r="AK1958" t="s">
        <v>17</v>
      </c>
      <c r="AL1958" t="s">
        <v>18</v>
      </c>
      <c r="AM1958">
        <v>75</v>
      </c>
      <c r="AN1958">
        <v>60</v>
      </c>
      <c r="AO1958" s="24" t="str">
        <f>INDEX('Step 2-12'!$Z:$Z,MATCH('Step 2-12'!$AH1958,'Step 2-12'!$R:$R,0))</f>
        <v>Affiliate</v>
      </c>
      <c r="AP1958" s="24" t="str">
        <f>INDEX('Step 2-12'!$V:$V,MATCH('Step 2-12'!$AH1958,'Step 2-12'!$R:$R,0))</f>
        <v>Europe</v>
      </c>
      <c r="AQ1958" s="24" t="str">
        <f>INDEX('Step 2-12'!$W:$W,MATCH('Step 2-12'!$AH1958,'Step 2-12'!$R:$R,0))</f>
        <v>Healthcare</v>
      </c>
      <c r="AR1958" s="24" t="str">
        <f>INDEX('Step 2-12'!$X:$X,MATCH('Step 2-12'!$AH1958,'Step 2-12'!$R:$R,0))</f>
        <v>SMBs</v>
      </c>
      <c r="AS1958" s="23" t="str">
        <f>INDEX('Step 2-12'!$AA:$AA,MATCH('Step 2-12'!$AH1958,'Step 2-12'!$R:$R,0))</f>
        <v>Basic</v>
      </c>
      <c r="AT1958" s="23" t="str">
        <f>INDEX('Step 2-12'!$AB:$AB,MATCH('Step 2-12'!$AH1958,'Step 2-12'!$R:$R,0))</f>
        <v>Monthly</v>
      </c>
      <c r="AU1958" s="23" t="str">
        <f>INDEX($J$20:$J$1603,MATCH($AH1958,$B$20:$B$1603,0))</f>
        <v/>
      </c>
    </row>
    <row r="1959" spans="33:47" x14ac:dyDescent="0.25">
      <c r="AG1959" t="s">
        <v>3751</v>
      </c>
      <c r="AH1959" t="s">
        <v>1158</v>
      </c>
      <c r="AI1959" t="s">
        <v>1162</v>
      </c>
      <c r="AJ1959">
        <v>44734</v>
      </c>
      <c r="AK1959" t="s">
        <v>17</v>
      </c>
      <c r="AL1959" t="s">
        <v>18</v>
      </c>
      <c r="AM1959">
        <v>75</v>
      </c>
      <c r="AN1959">
        <v>60</v>
      </c>
      <c r="AO1959" s="24" t="str">
        <f>INDEX('Step 2-12'!$Z:$Z,MATCH('Step 2-12'!$AH1959,'Step 2-12'!$R:$R,0))</f>
        <v>Affiliate</v>
      </c>
      <c r="AP1959" s="24" t="str">
        <f>INDEX('Step 2-12'!$V:$V,MATCH('Step 2-12'!$AH1959,'Step 2-12'!$R:$R,0))</f>
        <v>Europe</v>
      </c>
      <c r="AQ1959" s="24" t="str">
        <f>INDEX('Step 2-12'!$W:$W,MATCH('Step 2-12'!$AH1959,'Step 2-12'!$R:$R,0))</f>
        <v>Healthcare</v>
      </c>
      <c r="AR1959" s="24" t="str">
        <f>INDEX('Step 2-12'!$X:$X,MATCH('Step 2-12'!$AH1959,'Step 2-12'!$R:$R,0))</f>
        <v>SMBs</v>
      </c>
      <c r="AS1959" s="23" t="str">
        <f>INDEX('Step 2-12'!$AA:$AA,MATCH('Step 2-12'!$AH1959,'Step 2-12'!$R:$R,0))</f>
        <v>Basic</v>
      </c>
      <c r="AT1959" s="23" t="str">
        <f>INDEX('Step 2-12'!$AB:$AB,MATCH('Step 2-12'!$AH1959,'Step 2-12'!$R:$R,0))</f>
        <v>Monthly</v>
      </c>
      <c r="AU1959" s="23" t="str">
        <f>INDEX($J$20:$J$1603,MATCH($AH1959,$B$20:$B$1603,0))</f>
        <v/>
      </c>
    </row>
    <row r="1960" spans="33:47" x14ac:dyDescent="0.25">
      <c r="AG1960" t="s">
        <v>3752</v>
      </c>
      <c r="AH1960" t="s">
        <v>1419</v>
      </c>
      <c r="AI1960" t="s">
        <v>1418</v>
      </c>
      <c r="AJ1960">
        <v>45409</v>
      </c>
      <c r="AK1960" t="s">
        <v>17</v>
      </c>
      <c r="AL1960" t="s">
        <v>18</v>
      </c>
      <c r="AM1960">
        <v>75</v>
      </c>
      <c r="AN1960">
        <v>60</v>
      </c>
      <c r="AO1960" s="24" t="str">
        <f>INDEX('Step 2-12'!$Z:$Z,MATCH('Step 2-12'!$AH1960,'Step 2-12'!$R:$R,0))</f>
        <v>Content</v>
      </c>
      <c r="AP1960" s="24" t="str">
        <f>INDEX('Step 2-12'!$V:$V,MATCH('Step 2-12'!$AH1960,'Step 2-12'!$R:$R,0))</f>
        <v>Asia-Pacific</v>
      </c>
      <c r="AQ1960" s="24" t="str">
        <f>INDEX('Step 2-12'!$W:$W,MATCH('Step 2-12'!$AH1960,'Step 2-12'!$R:$R,0))</f>
        <v>Education</v>
      </c>
      <c r="AR1960" s="24" t="str">
        <f>INDEX('Step 2-12'!$X:$X,MATCH('Step 2-12'!$AH1960,'Step 2-12'!$R:$R,0))</f>
        <v>SMBs</v>
      </c>
      <c r="AS1960" s="23" t="str">
        <f>INDEX('Step 2-12'!$AA:$AA,MATCH('Step 2-12'!$AH1960,'Step 2-12'!$R:$R,0))</f>
        <v>Basic</v>
      </c>
      <c r="AT1960" s="23" t="str">
        <f>INDEX('Step 2-12'!$AB:$AB,MATCH('Step 2-12'!$AH1960,'Step 2-12'!$R:$R,0))</f>
        <v>Monthly</v>
      </c>
      <c r="AU1960" s="23" t="str">
        <f>INDEX($J$20:$J$1603,MATCH($AH1960,$B$20:$B$1603,0))</f>
        <v/>
      </c>
    </row>
    <row r="1961" spans="33:47" x14ac:dyDescent="0.25">
      <c r="AG1961" t="s">
        <v>3753</v>
      </c>
      <c r="AH1961" t="s">
        <v>1419</v>
      </c>
      <c r="AI1961" t="s">
        <v>1418</v>
      </c>
      <c r="AJ1961">
        <v>45439</v>
      </c>
      <c r="AK1961" t="s">
        <v>17</v>
      </c>
      <c r="AL1961" t="s">
        <v>18</v>
      </c>
      <c r="AM1961">
        <v>75</v>
      </c>
      <c r="AN1961">
        <v>60</v>
      </c>
      <c r="AO1961" s="24" t="str">
        <f>INDEX('Step 2-12'!$Z:$Z,MATCH('Step 2-12'!$AH1961,'Step 2-12'!$R:$R,0))</f>
        <v>Content</v>
      </c>
      <c r="AP1961" s="24" t="str">
        <f>INDEX('Step 2-12'!$V:$V,MATCH('Step 2-12'!$AH1961,'Step 2-12'!$R:$R,0))</f>
        <v>Asia-Pacific</v>
      </c>
      <c r="AQ1961" s="24" t="str">
        <f>INDEX('Step 2-12'!$W:$W,MATCH('Step 2-12'!$AH1961,'Step 2-12'!$R:$R,0))</f>
        <v>Education</v>
      </c>
      <c r="AR1961" s="24" t="str">
        <f>INDEX('Step 2-12'!$X:$X,MATCH('Step 2-12'!$AH1961,'Step 2-12'!$R:$R,0))</f>
        <v>SMBs</v>
      </c>
      <c r="AS1961" s="23" t="str">
        <f>INDEX('Step 2-12'!$AA:$AA,MATCH('Step 2-12'!$AH1961,'Step 2-12'!$R:$R,0))</f>
        <v>Basic</v>
      </c>
      <c r="AT1961" s="23" t="str">
        <f>INDEX('Step 2-12'!$AB:$AB,MATCH('Step 2-12'!$AH1961,'Step 2-12'!$R:$R,0))</f>
        <v>Monthly</v>
      </c>
      <c r="AU1961" s="23" t="str">
        <f>INDEX($J$20:$J$1603,MATCH($AH1961,$B$20:$B$1603,0))</f>
        <v/>
      </c>
    </row>
    <row r="1962" spans="33:47" x14ac:dyDescent="0.25">
      <c r="AG1962" t="s">
        <v>3754</v>
      </c>
      <c r="AH1962" t="s">
        <v>1419</v>
      </c>
      <c r="AI1962" t="s">
        <v>1420</v>
      </c>
      <c r="AJ1962">
        <v>45440</v>
      </c>
      <c r="AK1962" t="s">
        <v>17</v>
      </c>
      <c r="AL1962" t="s">
        <v>18</v>
      </c>
      <c r="AM1962">
        <v>75</v>
      </c>
      <c r="AN1962">
        <v>60</v>
      </c>
      <c r="AO1962" s="24" t="str">
        <f>INDEX('Step 2-12'!$Z:$Z,MATCH('Step 2-12'!$AH1962,'Step 2-12'!$R:$R,0))</f>
        <v>Content</v>
      </c>
      <c r="AP1962" s="24" t="str">
        <f>INDEX('Step 2-12'!$V:$V,MATCH('Step 2-12'!$AH1962,'Step 2-12'!$R:$R,0))</f>
        <v>Asia-Pacific</v>
      </c>
      <c r="AQ1962" s="24" t="str">
        <f>INDEX('Step 2-12'!$W:$W,MATCH('Step 2-12'!$AH1962,'Step 2-12'!$R:$R,0))</f>
        <v>Education</v>
      </c>
      <c r="AR1962" s="24" t="str">
        <f>INDEX('Step 2-12'!$X:$X,MATCH('Step 2-12'!$AH1962,'Step 2-12'!$R:$R,0))</f>
        <v>SMBs</v>
      </c>
      <c r="AS1962" s="23" t="str">
        <f>INDEX('Step 2-12'!$AA:$AA,MATCH('Step 2-12'!$AH1962,'Step 2-12'!$R:$R,0))</f>
        <v>Basic</v>
      </c>
      <c r="AT1962" s="23" t="str">
        <f>INDEX('Step 2-12'!$AB:$AB,MATCH('Step 2-12'!$AH1962,'Step 2-12'!$R:$R,0))</f>
        <v>Monthly</v>
      </c>
      <c r="AU1962" s="23" t="str">
        <f>INDEX($J$20:$J$1603,MATCH($AH1962,$B$20:$B$1603,0))</f>
        <v/>
      </c>
    </row>
    <row r="1963" spans="33:47" x14ac:dyDescent="0.25">
      <c r="AG1963" t="s">
        <v>3755</v>
      </c>
      <c r="AH1963" t="s">
        <v>1419</v>
      </c>
      <c r="AI1963" t="s">
        <v>1421</v>
      </c>
      <c r="AJ1963">
        <v>45471</v>
      </c>
      <c r="AK1963" t="s">
        <v>17</v>
      </c>
      <c r="AL1963" t="s">
        <v>18</v>
      </c>
      <c r="AM1963">
        <v>75</v>
      </c>
      <c r="AN1963">
        <v>60</v>
      </c>
      <c r="AO1963" s="24" t="str">
        <f>INDEX('Step 2-12'!$Z:$Z,MATCH('Step 2-12'!$AH1963,'Step 2-12'!$R:$R,0))</f>
        <v>Content</v>
      </c>
      <c r="AP1963" s="24" t="str">
        <f>INDEX('Step 2-12'!$V:$V,MATCH('Step 2-12'!$AH1963,'Step 2-12'!$R:$R,0))</f>
        <v>Asia-Pacific</v>
      </c>
      <c r="AQ1963" s="24" t="str">
        <f>INDEX('Step 2-12'!$W:$W,MATCH('Step 2-12'!$AH1963,'Step 2-12'!$R:$R,0))</f>
        <v>Education</v>
      </c>
      <c r="AR1963" s="24" t="str">
        <f>INDEX('Step 2-12'!$X:$X,MATCH('Step 2-12'!$AH1963,'Step 2-12'!$R:$R,0))</f>
        <v>SMBs</v>
      </c>
      <c r="AS1963" s="23" t="str">
        <f>INDEX('Step 2-12'!$AA:$AA,MATCH('Step 2-12'!$AH1963,'Step 2-12'!$R:$R,0))</f>
        <v>Basic</v>
      </c>
      <c r="AT1963" s="23" t="str">
        <f>INDEX('Step 2-12'!$AB:$AB,MATCH('Step 2-12'!$AH1963,'Step 2-12'!$R:$R,0))</f>
        <v>Monthly</v>
      </c>
      <c r="AU1963" s="23" t="str">
        <f>INDEX($J$20:$J$1603,MATCH($AH1963,$B$20:$B$1603,0))</f>
        <v/>
      </c>
    </row>
    <row r="1964" spans="33:47" x14ac:dyDescent="0.25">
      <c r="AG1964" t="s">
        <v>3756</v>
      </c>
      <c r="AH1964" t="s">
        <v>1419</v>
      </c>
      <c r="AI1964" t="s">
        <v>1421</v>
      </c>
      <c r="AJ1964">
        <v>45501</v>
      </c>
      <c r="AK1964" t="s">
        <v>17</v>
      </c>
      <c r="AL1964" t="s">
        <v>18</v>
      </c>
      <c r="AM1964">
        <v>75</v>
      </c>
      <c r="AN1964">
        <v>60</v>
      </c>
      <c r="AO1964" s="24" t="str">
        <f>INDEX('Step 2-12'!$Z:$Z,MATCH('Step 2-12'!$AH1964,'Step 2-12'!$R:$R,0))</f>
        <v>Content</v>
      </c>
      <c r="AP1964" s="24" t="str">
        <f>INDEX('Step 2-12'!$V:$V,MATCH('Step 2-12'!$AH1964,'Step 2-12'!$R:$R,0))</f>
        <v>Asia-Pacific</v>
      </c>
      <c r="AQ1964" s="24" t="str">
        <f>INDEX('Step 2-12'!$W:$W,MATCH('Step 2-12'!$AH1964,'Step 2-12'!$R:$R,0))</f>
        <v>Education</v>
      </c>
      <c r="AR1964" s="24" t="str">
        <f>INDEX('Step 2-12'!$X:$X,MATCH('Step 2-12'!$AH1964,'Step 2-12'!$R:$R,0))</f>
        <v>SMBs</v>
      </c>
      <c r="AS1964" s="23" t="str">
        <f>INDEX('Step 2-12'!$AA:$AA,MATCH('Step 2-12'!$AH1964,'Step 2-12'!$R:$R,0))</f>
        <v>Basic</v>
      </c>
      <c r="AT1964" s="23" t="str">
        <f>INDEX('Step 2-12'!$AB:$AB,MATCH('Step 2-12'!$AH1964,'Step 2-12'!$R:$R,0))</f>
        <v>Monthly</v>
      </c>
      <c r="AU1964" s="23" t="str">
        <f>INDEX($J$20:$J$1603,MATCH($AH1964,$B$20:$B$1603,0))</f>
        <v/>
      </c>
    </row>
    <row r="1965" spans="33:47" x14ac:dyDescent="0.25">
      <c r="AG1965" t="s">
        <v>3757</v>
      </c>
      <c r="AH1965" t="s">
        <v>1419</v>
      </c>
      <c r="AI1965" t="s">
        <v>1422</v>
      </c>
      <c r="AJ1965">
        <v>45502</v>
      </c>
      <c r="AK1965" t="s">
        <v>17</v>
      </c>
      <c r="AL1965" t="s">
        <v>18</v>
      </c>
      <c r="AM1965">
        <v>75</v>
      </c>
      <c r="AN1965">
        <v>60</v>
      </c>
      <c r="AO1965" s="24" t="str">
        <f>INDEX('Step 2-12'!$Z:$Z,MATCH('Step 2-12'!$AH1965,'Step 2-12'!$R:$R,0))</f>
        <v>Content</v>
      </c>
      <c r="AP1965" s="24" t="str">
        <f>INDEX('Step 2-12'!$V:$V,MATCH('Step 2-12'!$AH1965,'Step 2-12'!$R:$R,0))</f>
        <v>Asia-Pacific</v>
      </c>
      <c r="AQ1965" s="24" t="str">
        <f>INDEX('Step 2-12'!$W:$W,MATCH('Step 2-12'!$AH1965,'Step 2-12'!$R:$R,0))</f>
        <v>Education</v>
      </c>
      <c r="AR1965" s="24" t="str">
        <f>INDEX('Step 2-12'!$X:$X,MATCH('Step 2-12'!$AH1965,'Step 2-12'!$R:$R,0))</f>
        <v>SMBs</v>
      </c>
      <c r="AS1965" s="23" t="str">
        <f>INDEX('Step 2-12'!$AA:$AA,MATCH('Step 2-12'!$AH1965,'Step 2-12'!$R:$R,0))</f>
        <v>Basic</v>
      </c>
      <c r="AT1965" s="23" t="str">
        <f>INDEX('Step 2-12'!$AB:$AB,MATCH('Step 2-12'!$AH1965,'Step 2-12'!$R:$R,0))</f>
        <v>Monthly</v>
      </c>
      <c r="AU1965" s="23" t="str">
        <f>INDEX($J$20:$J$1603,MATCH($AH1965,$B$20:$B$1603,0))</f>
        <v/>
      </c>
    </row>
    <row r="1966" spans="33:47" x14ac:dyDescent="0.25">
      <c r="AG1966" t="s">
        <v>3758</v>
      </c>
      <c r="AH1966" t="s">
        <v>1419</v>
      </c>
      <c r="AI1966" t="s">
        <v>1423</v>
      </c>
      <c r="AJ1966">
        <v>45533</v>
      </c>
      <c r="AK1966" t="s">
        <v>17</v>
      </c>
      <c r="AL1966" t="s">
        <v>18</v>
      </c>
      <c r="AM1966">
        <v>75</v>
      </c>
      <c r="AN1966">
        <v>60</v>
      </c>
      <c r="AO1966" s="24" t="str">
        <f>INDEX('Step 2-12'!$Z:$Z,MATCH('Step 2-12'!$AH1966,'Step 2-12'!$R:$R,0))</f>
        <v>Content</v>
      </c>
      <c r="AP1966" s="24" t="str">
        <f>INDEX('Step 2-12'!$V:$V,MATCH('Step 2-12'!$AH1966,'Step 2-12'!$R:$R,0))</f>
        <v>Asia-Pacific</v>
      </c>
      <c r="AQ1966" s="24" t="str">
        <f>INDEX('Step 2-12'!$W:$W,MATCH('Step 2-12'!$AH1966,'Step 2-12'!$R:$R,0))</f>
        <v>Education</v>
      </c>
      <c r="AR1966" s="24" t="str">
        <f>INDEX('Step 2-12'!$X:$X,MATCH('Step 2-12'!$AH1966,'Step 2-12'!$R:$R,0))</f>
        <v>SMBs</v>
      </c>
      <c r="AS1966" s="23" t="str">
        <f>INDEX('Step 2-12'!$AA:$AA,MATCH('Step 2-12'!$AH1966,'Step 2-12'!$R:$R,0))</f>
        <v>Basic</v>
      </c>
      <c r="AT1966" s="23" t="str">
        <f>INDEX('Step 2-12'!$AB:$AB,MATCH('Step 2-12'!$AH1966,'Step 2-12'!$R:$R,0))</f>
        <v>Monthly</v>
      </c>
      <c r="AU1966" s="23" t="str">
        <f>INDEX($J$20:$J$1603,MATCH($AH1966,$B$20:$B$1603,0))</f>
        <v/>
      </c>
    </row>
    <row r="1967" spans="33:47" x14ac:dyDescent="0.25">
      <c r="AG1967" t="s">
        <v>3759</v>
      </c>
      <c r="AH1967" t="s">
        <v>1419</v>
      </c>
      <c r="AI1967" t="s">
        <v>1424</v>
      </c>
      <c r="AJ1967">
        <v>45564</v>
      </c>
      <c r="AK1967" t="s">
        <v>17</v>
      </c>
      <c r="AL1967" t="s">
        <v>18</v>
      </c>
      <c r="AM1967">
        <v>75</v>
      </c>
      <c r="AN1967">
        <v>60</v>
      </c>
      <c r="AO1967" s="24" t="str">
        <f>INDEX('Step 2-12'!$Z:$Z,MATCH('Step 2-12'!$AH1967,'Step 2-12'!$R:$R,0))</f>
        <v>Content</v>
      </c>
      <c r="AP1967" s="24" t="str">
        <f>INDEX('Step 2-12'!$V:$V,MATCH('Step 2-12'!$AH1967,'Step 2-12'!$R:$R,0))</f>
        <v>Asia-Pacific</v>
      </c>
      <c r="AQ1967" s="24" t="str">
        <f>INDEX('Step 2-12'!$W:$W,MATCH('Step 2-12'!$AH1967,'Step 2-12'!$R:$R,0))</f>
        <v>Education</v>
      </c>
      <c r="AR1967" s="24" t="str">
        <f>INDEX('Step 2-12'!$X:$X,MATCH('Step 2-12'!$AH1967,'Step 2-12'!$R:$R,0))</f>
        <v>SMBs</v>
      </c>
      <c r="AS1967" s="23" t="str">
        <f>INDEX('Step 2-12'!$AA:$AA,MATCH('Step 2-12'!$AH1967,'Step 2-12'!$R:$R,0))</f>
        <v>Basic</v>
      </c>
      <c r="AT1967" s="23" t="str">
        <f>INDEX('Step 2-12'!$AB:$AB,MATCH('Step 2-12'!$AH1967,'Step 2-12'!$R:$R,0))</f>
        <v>Monthly</v>
      </c>
      <c r="AU1967" s="23" t="str">
        <f>INDEX($J$20:$J$1603,MATCH($AH1967,$B$20:$B$1603,0))</f>
        <v/>
      </c>
    </row>
    <row r="1968" spans="33:47" x14ac:dyDescent="0.25">
      <c r="AG1968" t="s">
        <v>3760</v>
      </c>
      <c r="AH1968" t="s">
        <v>1419</v>
      </c>
      <c r="AI1968" t="s">
        <v>1424</v>
      </c>
      <c r="AJ1968">
        <v>45594</v>
      </c>
      <c r="AK1968" t="s">
        <v>17</v>
      </c>
      <c r="AL1968" t="s">
        <v>18</v>
      </c>
      <c r="AM1968">
        <v>75</v>
      </c>
      <c r="AN1968">
        <v>60</v>
      </c>
      <c r="AO1968" s="24" t="str">
        <f>INDEX('Step 2-12'!$Z:$Z,MATCH('Step 2-12'!$AH1968,'Step 2-12'!$R:$R,0))</f>
        <v>Content</v>
      </c>
      <c r="AP1968" s="24" t="str">
        <f>INDEX('Step 2-12'!$V:$V,MATCH('Step 2-12'!$AH1968,'Step 2-12'!$R:$R,0))</f>
        <v>Asia-Pacific</v>
      </c>
      <c r="AQ1968" s="24" t="str">
        <f>INDEX('Step 2-12'!$W:$W,MATCH('Step 2-12'!$AH1968,'Step 2-12'!$R:$R,0))</f>
        <v>Education</v>
      </c>
      <c r="AR1968" s="24" t="str">
        <f>INDEX('Step 2-12'!$X:$X,MATCH('Step 2-12'!$AH1968,'Step 2-12'!$R:$R,0))</f>
        <v>SMBs</v>
      </c>
      <c r="AS1968" s="23" t="str">
        <f>INDEX('Step 2-12'!$AA:$AA,MATCH('Step 2-12'!$AH1968,'Step 2-12'!$R:$R,0))</f>
        <v>Basic</v>
      </c>
      <c r="AT1968" s="23" t="str">
        <f>INDEX('Step 2-12'!$AB:$AB,MATCH('Step 2-12'!$AH1968,'Step 2-12'!$R:$R,0))</f>
        <v>Monthly</v>
      </c>
      <c r="AU1968" s="23" t="str">
        <f>INDEX($J$20:$J$1603,MATCH($AH1968,$B$20:$B$1603,0))</f>
        <v/>
      </c>
    </row>
    <row r="1969" spans="33:47" x14ac:dyDescent="0.25">
      <c r="AG1969" t="s">
        <v>3761</v>
      </c>
      <c r="AH1969" t="s">
        <v>1419</v>
      </c>
      <c r="AI1969" t="s">
        <v>1425</v>
      </c>
      <c r="AJ1969">
        <v>45595</v>
      </c>
      <c r="AK1969" t="s">
        <v>17</v>
      </c>
      <c r="AL1969" t="s">
        <v>18</v>
      </c>
      <c r="AM1969">
        <v>75</v>
      </c>
      <c r="AN1969">
        <v>60</v>
      </c>
      <c r="AO1969" s="24" t="str">
        <f>INDEX('Step 2-12'!$Z:$Z,MATCH('Step 2-12'!$AH1969,'Step 2-12'!$R:$R,0))</f>
        <v>Content</v>
      </c>
      <c r="AP1969" s="24" t="str">
        <f>INDEX('Step 2-12'!$V:$V,MATCH('Step 2-12'!$AH1969,'Step 2-12'!$R:$R,0))</f>
        <v>Asia-Pacific</v>
      </c>
      <c r="AQ1969" s="24" t="str">
        <f>INDEX('Step 2-12'!$W:$W,MATCH('Step 2-12'!$AH1969,'Step 2-12'!$R:$R,0))</f>
        <v>Education</v>
      </c>
      <c r="AR1969" s="24" t="str">
        <f>INDEX('Step 2-12'!$X:$X,MATCH('Step 2-12'!$AH1969,'Step 2-12'!$R:$R,0))</f>
        <v>SMBs</v>
      </c>
      <c r="AS1969" s="23" t="str">
        <f>INDEX('Step 2-12'!$AA:$AA,MATCH('Step 2-12'!$AH1969,'Step 2-12'!$R:$R,0))</f>
        <v>Basic</v>
      </c>
      <c r="AT1969" s="23" t="str">
        <f>INDEX('Step 2-12'!$AB:$AB,MATCH('Step 2-12'!$AH1969,'Step 2-12'!$R:$R,0))</f>
        <v>Monthly</v>
      </c>
      <c r="AU1969" s="23" t="str">
        <f>INDEX($J$20:$J$1603,MATCH($AH1969,$B$20:$B$1603,0))</f>
        <v/>
      </c>
    </row>
    <row r="1970" spans="33:47" x14ac:dyDescent="0.25">
      <c r="AG1970" t="s">
        <v>3762</v>
      </c>
      <c r="AH1970" t="s">
        <v>1419</v>
      </c>
      <c r="AI1970" t="s">
        <v>1426</v>
      </c>
      <c r="AJ1970">
        <v>45626</v>
      </c>
      <c r="AK1970" t="s">
        <v>17</v>
      </c>
      <c r="AL1970" t="s">
        <v>18</v>
      </c>
      <c r="AM1970">
        <v>75</v>
      </c>
      <c r="AN1970">
        <v>60</v>
      </c>
      <c r="AO1970" s="24" t="str">
        <f>INDEX('Step 2-12'!$Z:$Z,MATCH('Step 2-12'!$AH1970,'Step 2-12'!$R:$R,0))</f>
        <v>Content</v>
      </c>
      <c r="AP1970" s="24" t="str">
        <f>INDEX('Step 2-12'!$V:$V,MATCH('Step 2-12'!$AH1970,'Step 2-12'!$R:$R,0))</f>
        <v>Asia-Pacific</v>
      </c>
      <c r="AQ1970" s="24" t="str">
        <f>INDEX('Step 2-12'!$W:$W,MATCH('Step 2-12'!$AH1970,'Step 2-12'!$R:$R,0))</f>
        <v>Education</v>
      </c>
      <c r="AR1970" s="24" t="str">
        <f>INDEX('Step 2-12'!$X:$X,MATCH('Step 2-12'!$AH1970,'Step 2-12'!$R:$R,0))</f>
        <v>SMBs</v>
      </c>
      <c r="AS1970" s="23" t="str">
        <f>INDEX('Step 2-12'!$AA:$AA,MATCH('Step 2-12'!$AH1970,'Step 2-12'!$R:$R,0))</f>
        <v>Basic</v>
      </c>
      <c r="AT1970" s="23" t="str">
        <f>INDEX('Step 2-12'!$AB:$AB,MATCH('Step 2-12'!$AH1970,'Step 2-12'!$R:$R,0))</f>
        <v>Monthly</v>
      </c>
      <c r="AU1970" s="23" t="str">
        <f>INDEX($J$20:$J$1603,MATCH($AH1970,$B$20:$B$1603,0))</f>
        <v/>
      </c>
    </row>
    <row r="1971" spans="33:47" x14ac:dyDescent="0.25">
      <c r="AG1971" t="s">
        <v>3763</v>
      </c>
      <c r="AH1971" t="s">
        <v>1419</v>
      </c>
      <c r="AI1971" t="s">
        <v>1426</v>
      </c>
      <c r="AJ1971">
        <v>45656</v>
      </c>
      <c r="AK1971" t="s">
        <v>17</v>
      </c>
      <c r="AL1971" t="s">
        <v>18</v>
      </c>
      <c r="AM1971">
        <v>75</v>
      </c>
      <c r="AN1971">
        <v>60</v>
      </c>
      <c r="AO1971" s="24" t="str">
        <f>INDEX('Step 2-12'!$Z:$Z,MATCH('Step 2-12'!$AH1971,'Step 2-12'!$R:$R,0))</f>
        <v>Content</v>
      </c>
      <c r="AP1971" s="24" t="str">
        <f>INDEX('Step 2-12'!$V:$V,MATCH('Step 2-12'!$AH1971,'Step 2-12'!$R:$R,0))</f>
        <v>Asia-Pacific</v>
      </c>
      <c r="AQ1971" s="24" t="str">
        <f>INDEX('Step 2-12'!$W:$W,MATCH('Step 2-12'!$AH1971,'Step 2-12'!$R:$R,0))</f>
        <v>Education</v>
      </c>
      <c r="AR1971" s="24" t="str">
        <f>INDEX('Step 2-12'!$X:$X,MATCH('Step 2-12'!$AH1971,'Step 2-12'!$R:$R,0))</f>
        <v>SMBs</v>
      </c>
      <c r="AS1971" s="23" t="str">
        <f>INDEX('Step 2-12'!$AA:$AA,MATCH('Step 2-12'!$AH1971,'Step 2-12'!$R:$R,0))</f>
        <v>Basic</v>
      </c>
      <c r="AT1971" s="23" t="str">
        <f>INDEX('Step 2-12'!$AB:$AB,MATCH('Step 2-12'!$AH1971,'Step 2-12'!$R:$R,0))</f>
        <v>Monthly</v>
      </c>
      <c r="AU1971" s="23" t="str">
        <f>INDEX($J$20:$J$1603,MATCH($AH1971,$B$20:$B$1603,0))</f>
        <v/>
      </c>
    </row>
    <row r="1972" spans="33:47" x14ac:dyDescent="0.25">
      <c r="AG1972" t="s">
        <v>3764</v>
      </c>
      <c r="AH1972" t="s">
        <v>1419</v>
      </c>
      <c r="AI1972" t="s">
        <v>1427</v>
      </c>
      <c r="AJ1972">
        <v>45657</v>
      </c>
      <c r="AK1972" t="s">
        <v>17</v>
      </c>
      <c r="AL1972" t="s">
        <v>18</v>
      </c>
      <c r="AM1972">
        <v>75</v>
      </c>
      <c r="AN1972">
        <v>60</v>
      </c>
      <c r="AO1972" s="24" t="str">
        <f>INDEX('Step 2-12'!$Z:$Z,MATCH('Step 2-12'!$AH1972,'Step 2-12'!$R:$R,0))</f>
        <v>Content</v>
      </c>
      <c r="AP1972" s="24" t="str">
        <f>INDEX('Step 2-12'!$V:$V,MATCH('Step 2-12'!$AH1972,'Step 2-12'!$R:$R,0))</f>
        <v>Asia-Pacific</v>
      </c>
      <c r="AQ1972" s="24" t="str">
        <f>INDEX('Step 2-12'!$W:$W,MATCH('Step 2-12'!$AH1972,'Step 2-12'!$R:$R,0))</f>
        <v>Education</v>
      </c>
      <c r="AR1972" s="24" t="str">
        <f>INDEX('Step 2-12'!$X:$X,MATCH('Step 2-12'!$AH1972,'Step 2-12'!$R:$R,0))</f>
        <v>SMBs</v>
      </c>
      <c r="AS1972" s="23" t="str">
        <f>INDEX('Step 2-12'!$AA:$AA,MATCH('Step 2-12'!$AH1972,'Step 2-12'!$R:$R,0))</f>
        <v>Basic</v>
      </c>
      <c r="AT1972" s="23" t="str">
        <f>INDEX('Step 2-12'!$AB:$AB,MATCH('Step 2-12'!$AH1972,'Step 2-12'!$R:$R,0))</f>
        <v>Monthly</v>
      </c>
      <c r="AU1972" s="23" t="str">
        <f>INDEX($J$20:$J$1603,MATCH($AH1972,$B$20:$B$1603,0))</f>
        <v/>
      </c>
    </row>
    <row r="1973" spans="33:47" x14ac:dyDescent="0.25">
      <c r="AG1973" t="s">
        <v>3765</v>
      </c>
      <c r="AH1973" t="s">
        <v>349</v>
      </c>
      <c r="AI1973" t="s">
        <v>348</v>
      </c>
      <c r="AJ1973">
        <v>45375</v>
      </c>
      <c r="AK1973" t="s">
        <v>17</v>
      </c>
      <c r="AL1973" t="s">
        <v>18</v>
      </c>
      <c r="AM1973">
        <v>75</v>
      </c>
      <c r="AN1973">
        <v>60</v>
      </c>
      <c r="AO1973" s="24" t="str">
        <f>INDEX('Step 2-12'!$Z:$Z,MATCH('Step 2-12'!$AH1973,'Step 2-12'!$R:$R,0))</f>
        <v>Social Media</v>
      </c>
      <c r="AP1973" s="24" t="str">
        <f>INDEX('Step 2-12'!$V:$V,MATCH('Step 2-12'!$AH1973,'Step 2-12'!$R:$R,0))</f>
        <v>North America</v>
      </c>
      <c r="AQ1973" s="24" t="str">
        <f>INDEX('Step 2-12'!$W:$W,MATCH('Step 2-12'!$AH1973,'Step 2-12'!$R:$R,0))</f>
        <v>Retail</v>
      </c>
      <c r="AR1973" s="24" t="str">
        <f>INDEX('Step 2-12'!$X:$X,MATCH('Step 2-12'!$AH1973,'Step 2-12'!$R:$R,0))</f>
        <v>SMBs</v>
      </c>
      <c r="AS1973" s="23" t="str">
        <f>INDEX('Step 2-12'!$AA:$AA,MATCH('Step 2-12'!$AH1973,'Step 2-12'!$R:$R,0))</f>
        <v>Basic</v>
      </c>
      <c r="AT1973" s="23" t="str">
        <f>INDEX('Step 2-12'!$AB:$AB,MATCH('Step 2-12'!$AH1973,'Step 2-12'!$R:$R,0))</f>
        <v>Monthly</v>
      </c>
      <c r="AU1973" s="23" t="str">
        <f>INDEX($J$20:$J$1603,MATCH($AH1973,$B$20:$B$1603,0))</f>
        <v/>
      </c>
    </row>
    <row r="1974" spans="33:47" x14ac:dyDescent="0.25">
      <c r="AG1974" t="s">
        <v>3766</v>
      </c>
      <c r="AH1974" t="s">
        <v>349</v>
      </c>
      <c r="AI1974" t="s">
        <v>350</v>
      </c>
      <c r="AJ1974">
        <v>45406</v>
      </c>
      <c r="AK1974" t="s">
        <v>17</v>
      </c>
      <c r="AL1974" t="s">
        <v>18</v>
      </c>
      <c r="AM1974">
        <v>75</v>
      </c>
      <c r="AN1974">
        <v>60</v>
      </c>
      <c r="AO1974" s="24" t="str">
        <f>INDEX('Step 2-12'!$Z:$Z,MATCH('Step 2-12'!$AH1974,'Step 2-12'!$R:$R,0))</f>
        <v>Social Media</v>
      </c>
      <c r="AP1974" s="24" t="str">
        <f>INDEX('Step 2-12'!$V:$V,MATCH('Step 2-12'!$AH1974,'Step 2-12'!$R:$R,0))</f>
        <v>North America</v>
      </c>
      <c r="AQ1974" s="24" t="str">
        <f>INDEX('Step 2-12'!$W:$W,MATCH('Step 2-12'!$AH1974,'Step 2-12'!$R:$R,0))</f>
        <v>Retail</v>
      </c>
      <c r="AR1974" s="24" t="str">
        <f>INDEX('Step 2-12'!$X:$X,MATCH('Step 2-12'!$AH1974,'Step 2-12'!$R:$R,0))</f>
        <v>SMBs</v>
      </c>
      <c r="AS1974" s="23" t="str">
        <f>INDEX('Step 2-12'!$AA:$AA,MATCH('Step 2-12'!$AH1974,'Step 2-12'!$R:$R,0))</f>
        <v>Basic</v>
      </c>
      <c r="AT1974" s="23" t="str">
        <f>INDEX('Step 2-12'!$AB:$AB,MATCH('Step 2-12'!$AH1974,'Step 2-12'!$R:$R,0))</f>
        <v>Monthly</v>
      </c>
      <c r="AU1974" s="23" t="str">
        <f>INDEX($J$20:$J$1603,MATCH($AH1974,$B$20:$B$1603,0))</f>
        <v/>
      </c>
    </row>
    <row r="1975" spans="33:47" x14ac:dyDescent="0.25">
      <c r="AG1975" t="s">
        <v>3767</v>
      </c>
      <c r="AH1975" t="s">
        <v>349</v>
      </c>
      <c r="AI1975" t="s">
        <v>350</v>
      </c>
      <c r="AJ1975">
        <v>45436</v>
      </c>
      <c r="AK1975" t="s">
        <v>17</v>
      </c>
      <c r="AL1975" t="s">
        <v>18</v>
      </c>
      <c r="AM1975">
        <v>75</v>
      </c>
      <c r="AN1975">
        <v>60</v>
      </c>
      <c r="AO1975" s="24" t="str">
        <f>INDEX('Step 2-12'!$Z:$Z,MATCH('Step 2-12'!$AH1975,'Step 2-12'!$R:$R,0))</f>
        <v>Social Media</v>
      </c>
      <c r="AP1975" s="24" t="str">
        <f>INDEX('Step 2-12'!$V:$V,MATCH('Step 2-12'!$AH1975,'Step 2-12'!$R:$R,0))</f>
        <v>North America</v>
      </c>
      <c r="AQ1975" s="24" t="str">
        <f>INDEX('Step 2-12'!$W:$W,MATCH('Step 2-12'!$AH1975,'Step 2-12'!$R:$R,0))</f>
        <v>Retail</v>
      </c>
      <c r="AR1975" s="24" t="str">
        <f>INDEX('Step 2-12'!$X:$X,MATCH('Step 2-12'!$AH1975,'Step 2-12'!$R:$R,0))</f>
        <v>SMBs</v>
      </c>
      <c r="AS1975" s="23" t="str">
        <f>INDEX('Step 2-12'!$AA:$AA,MATCH('Step 2-12'!$AH1975,'Step 2-12'!$R:$R,0))</f>
        <v>Basic</v>
      </c>
      <c r="AT1975" s="23" t="str">
        <f>INDEX('Step 2-12'!$AB:$AB,MATCH('Step 2-12'!$AH1975,'Step 2-12'!$R:$R,0))</f>
        <v>Monthly</v>
      </c>
      <c r="AU1975" s="23" t="str">
        <f>INDEX($J$20:$J$1603,MATCH($AH1975,$B$20:$B$1603,0))</f>
        <v/>
      </c>
    </row>
    <row r="1976" spans="33:47" x14ac:dyDescent="0.25">
      <c r="AG1976" t="s">
        <v>3768</v>
      </c>
      <c r="AH1976" t="s">
        <v>349</v>
      </c>
      <c r="AI1976" t="s">
        <v>351</v>
      </c>
      <c r="AJ1976">
        <v>45437</v>
      </c>
      <c r="AK1976" t="s">
        <v>17</v>
      </c>
      <c r="AL1976" t="s">
        <v>18</v>
      </c>
      <c r="AM1976">
        <v>75</v>
      </c>
      <c r="AN1976">
        <v>60</v>
      </c>
      <c r="AO1976" s="24" t="str">
        <f>INDEX('Step 2-12'!$Z:$Z,MATCH('Step 2-12'!$AH1976,'Step 2-12'!$R:$R,0))</f>
        <v>Social Media</v>
      </c>
      <c r="AP1976" s="24" t="str">
        <f>INDEX('Step 2-12'!$V:$V,MATCH('Step 2-12'!$AH1976,'Step 2-12'!$R:$R,0))</f>
        <v>North America</v>
      </c>
      <c r="AQ1976" s="24" t="str">
        <f>INDEX('Step 2-12'!$W:$W,MATCH('Step 2-12'!$AH1976,'Step 2-12'!$R:$R,0))</f>
        <v>Retail</v>
      </c>
      <c r="AR1976" s="24" t="str">
        <f>INDEX('Step 2-12'!$X:$X,MATCH('Step 2-12'!$AH1976,'Step 2-12'!$R:$R,0))</f>
        <v>SMBs</v>
      </c>
      <c r="AS1976" s="23" t="str">
        <f>INDEX('Step 2-12'!$AA:$AA,MATCH('Step 2-12'!$AH1976,'Step 2-12'!$R:$R,0))</f>
        <v>Basic</v>
      </c>
      <c r="AT1976" s="23" t="str">
        <f>INDEX('Step 2-12'!$AB:$AB,MATCH('Step 2-12'!$AH1976,'Step 2-12'!$R:$R,0))</f>
        <v>Monthly</v>
      </c>
      <c r="AU1976" s="23" t="str">
        <f>INDEX($J$20:$J$1603,MATCH($AH1976,$B$20:$B$1603,0))</f>
        <v/>
      </c>
    </row>
    <row r="1977" spans="33:47" x14ac:dyDescent="0.25">
      <c r="AG1977" t="s">
        <v>3769</v>
      </c>
      <c r="AH1977" t="s">
        <v>349</v>
      </c>
      <c r="AI1977" t="s">
        <v>352</v>
      </c>
      <c r="AJ1977">
        <v>45468</v>
      </c>
      <c r="AK1977" t="s">
        <v>17</v>
      </c>
      <c r="AL1977" t="s">
        <v>18</v>
      </c>
      <c r="AM1977">
        <v>75</v>
      </c>
      <c r="AN1977">
        <v>60</v>
      </c>
      <c r="AO1977" s="24" t="str">
        <f>INDEX('Step 2-12'!$Z:$Z,MATCH('Step 2-12'!$AH1977,'Step 2-12'!$R:$R,0))</f>
        <v>Social Media</v>
      </c>
      <c r="AP1977" s="24" t="str">
        <f>INDEX('Step 2-12'!$V:$V,MATCH('Step 2-12'!$AH1977,'Step 2-12'!$R:$R,0))</f>
        <v>North America</v>
      </c>
      <c r="AQ1977" s="24" t="str">
        <f>INDEX('Step 2-12'!$W:$W,MATCH('Step 2-12'!$AH1977,'Step 2-12'!$R:$R,0))</f>
        <v>Retail</v>
      </c>
      <c r="AR1977" s="24" t="str">
        <f>INDEX('Step 2-12'!$X:$X,MATCH('Step 2-12'!$AH1977,'Step 2-12'!$R:$R,0))</f>
        <v>SMBs</v>
      </c>
      <c r="AS1977" s="23" t="str">
        <f>INDEX('Step 2-12'!$AA:$AA,MATCH('Step 2-12'!$AH1977,'Step 2-12'!$R:$R,0))</f>
        <v>Basic</v>
      </c>
      <c r="AT1977" s="23" t="str">
        <f>INDEX('Step 2-12'!$AB:$AB,MATCH('Step 2-12'!$AH1977,'Step 2-12'!$R:$R,0))</f>
        <v>Monthly</v>
      </c>
      <c r="AU1977" s="23" t="str">
        <f>INDEX($J$20:$J$1603,MATCH($AH1977,$B$20:$B$1603,0))</f>
        <v/>
      </c>
    </row>
    <row r="1978" spans="33:47" x14ac:dyDescent="0.25">
      <c r="AG1978" t="s">
        <v>3770</v>
      </c>
      <c r="AH1978" t="s">
        <v>349</v>
      </c>
      <c r="AI1978" t="s">
        <v>352</v>
      </c>
      <c r="AJ1978">
        <v>45498</v>
      </c>
      <c r="AK1978" t="s">
        <v>17</v>
      </c>
      <c r="AL1978" t="s">
        <v>18</v>
      </c>
      <c r="AM1978">
        <v>75</v>
      </c>
      <c r="AN1978">
        <v>60</v>
      </c>
      <c r="AO1978" s="24" t="str">
        <f>INDEX('Step 2-12'!$Z:$Z,MATCH('Step 2-12'!$AH1978,'Step 2-12'!$R:$R,0))</f>
        <v>Social Media</v>
      </c>
      <c r="AP1978" s="24" t="str">
        <f>INDEX('Step 2-12'!$V:$V,MATCH('Step 2-12'!$AH1978,'Step 2-12'!$R:$R,0))</f>
        <v>North America</v>
      </c>
      <c r="AQ1978" s="24" t="str">
        <f>INDEX('Step 2-12'!$W:$W,MATCH('Step 2-12'!$AH1978,'Step 2-12'!$R:$R,0))</f>
        <v>Retail</v>
      </c>
      <c r="AR1978" s="24" t="str">
        <f>INDEX('Step 2-12'!$X:$X,MATCH('Step 2-12'!$AH1978,'Step 2-12'!$R:$R,0))</f>
        <v>SMBs</v>
      </c>
      <c r="AS1978" s="23" t="str">
        <f>INDEX('Step 2-12'!$AA:$AA,MATCH('Step 2-12'!$AH1978,'Step 2-12'!$R:$R,0))</f>
        <v>Basic</v>
      </c>
      <c r="AT1978" s="23" t="str">
        <f>INDEX('Step 2-12'!$AB:$AB,MATCH('Step 2-12'!$AH1978,'Step 2-12'!$R:$R,0))</f>
        <v>Monthly</v>
      </c>
      <c r="AU1978" s="23" t="str">
        <f>INDEX($J$20:$J$1603,MATCH($AH1978,$B$20:$B$1603,0))</f>
        <v/>
      </c>
    </row>
    <row r="1979" spans="33:47" x14ac:dyDescent="0.25">
      <c r="AG1979" t="s">
        <v>3771</v>
      </c>
      <c r="AH1979" t="s">
        <v>349</v>
      </c>
      <c r="AI1979" t="s">
        <v>353</v>
      </c>
      <c r="AJ1979">
        <v>45499</v>
      </c>
      <c r="AK1979" t="s">
        <v>17</v>
      </c>
      <c r="AL1979" t="s">
        <v>18</v>
      </c>
      <c r="AM1979">
        <v>75</v>
      </c>
      <c r="AN1979">
        <v>60</v>
      </c>
      <c r="AO1979" s="24" t="str">
        <f>INDEX('Step 2-12'!$Z:$Z,MATCH('Step 2-12'!$AH1979,'Step 2-12'!$R:$R,0))</f>
        <v>Social Media</v>
      </c>
      <c r="AP1979" s="24" t="str">
        <f>INDEX('Step 2-12'!$V:$V,MATCH('Step 2-12'!$AH1979,'Step 2-12'!$R:$R,0))</f>
        <v>North America</v>
      </c>
      <c r="AQ1979" s="24" t="str">
        <f>INDEX('Step 2-12'!$W:$W,MATCH('Step 2-12'!$AH1979,'Step 2-12'!$R:$R,0))</f>
        <v>Retail</v>
      </c>
      <c r="AR1979" s="24" t="str">
        <f>INDEX('Step 2-12'!$X:$X,MATCH('Step 2-12'!$AH1979,'Step 2-12'!$R:$R,0))</f>
        <v>SMBs</v>
      </c>
      <c r="AS1979" s="23" t="str">
        <f>INDEX('Step 2-12'!$AA:$AA,MATCH('Step 2-12'!$AH1979,'Step 2-12'!$R:$R,0))</f>
        <v>Basic</v>
      </c>
      <c r="AT1979" s="23" t="str">
        <f>INDEX('Step 2-12'!$AB:$AB,MATCH('Step 2-12'!$AH1979,'Step 2-12'!$R:$R,0))</f>
        <v>Monthly</v>
      </c>
      <c r="AU1979" s="23" t="str">
        <f>INDEX($J$20:$J$1603,MATCH($AH1979,$B$20:$B$1603,0))</f>
        <v/>
      </c>
    </row>
    <row r="1980" spans="33:47" x14ac:dyDescent="0.25">
      <c r="AG1980" t="s">
        <v>3772</v>
      </c>
      <c r="AH1980" t="s">
        <v>349</v>
      </c>
      <c r="AI1980" t="s">
        <v>354</v>
      </c>
      <c r="AJ1980">
        <v>45530</v>
      </c>
      <c r="AK1980" t="s">
        <v>50</v>
      </c>
      <c r="AL1980" t="s">
        <v>18</v>
      </c>
      <c r="AM1980">
        <v>135</v>
      </c>
      <c r="AN1980">
        <v>110.7</v>
      </c>
      <c r="AO1980" s="24" t="str">
        <f>INDEX('Step 2-12'!$Z:$Z,MATCH('Step 2-12'!$AH1980,'Step 2-12'!$R:$R,0))</f>
        <v>Social Media</v>
      </c>
      <c r="AP1980" s="24" t="str">
        <f>INDEX('Step 2-12'!$V:$V,MATCH('Step 2-12'!$AH1980,'Step 2-12'!$R:$R,0))</f>
        <v>North America</v>
      </c>
      <c r="AQ1980" s="24" t="str">
        <f>INDEX('Step 2-12'!$W:$W,MATCH('Step 2-12'!$AH1980,'Step 2-12'!$R:$R,0))</f>
        <v>Retail</v>
      </c>
      <c r="AR1980" s="24" t="str">
        <f>INDEX('Step 2-12'!$X:$X,MATCH('Step 2-12'!$AH1980,'Step 2-12'!$R:$R,0))</f>
        <v>SMBs</v>
      </c>
      <c r="AS1980" s="23" t="str">
        <f>INDEX('Step 2-12'!$AA:$AA,MATCH('Step 2-12'!$AH1980,'Step 2-12'!$R:$R,0))</f>
        <v>Basic</v>
      </c>
      <c r="AT1980" s="23" t="str">
        <f>INDEX('Step 2-12'!$AB:$AB,MATCH('Step 2-12'!$AH1980,'Step 2-12'!$R:$R,0))</f>
        <v>Monthly</v>
      </c>
      <c r="AU1980" s="23" t="str">
        <f>INDEX($J$20:$J$1603,MATCH($AH1980,$B$20:$B$1603,0))</f>
        <v/>
      </c>
    </row>
    <row r="1981" spans="33:47" x14ac:dyDescent="0.25">
      <c r="AG1981" t="s">
        <v>3773</v>
      </c>
      <c r="AH1981" t="s">
        <v>349</v>
      </c>
      <c r="AI1981" t="s">
        <v>355</v>
      </c>
      <c r="AJ1981">
        <v>45561</v>
      </c>
      <c r="AK1981" t="s">
        <v>50</v>
      </c>
      <c r="AL1981" t="s">
        <v>18</v>
      </c>
      <c r="AM1981">
        <v>135</v>
      </c>
      <c r="AN1981">
        <v>110.7</v>
      </c>
      <c r="AO1981" s="24" t="str">
        <f>INDEX('Step 2-12'!$Z:$Z,MATCH('Step 2-12'!$AH1981,'Step 2-12'!$R:$R,0))</f>
        <v>Social Media</v>
      </c>
      <c r="AP1981" s="24" t="str">
        <f>INDEX('Step 2-12'!$V:$V,MATCH('Step 2-12'!$AH1981,'Step 2-12'!$R:$R,0))</f>
        <v>North America</v>
      </c>
      <c r="AQ1981" s="24" t="str">
        <f>INDEX('Step 2-12'!$W:$W,MATCH('Step 2-12'!$AH1981,'Step 2-12'!$R:$R,0))</f>
        <v>Retail</v>
      </c>
      <c r="AR1981" s="24" t="str">
        <f>INDEX('Step 2-12'!$X:$X,MATCH('Step 2-12'!$AH1981,'Step 2-12'!$R:$R,0))</f>
        <v>SMBs</v>
      </c>
      <c r="AS1981" s="23" t="str">
        <f>INDEX('Step 2-12'!$AA:$AA,MATCH('Step 2-12'!$AH1981,'Step 2-12'!$R:$R,0))</f>
        <v>Basic</v>
      </c>
      <c r="AT1981" s="23" t="str">
        <f>INDEX('Step 2-12'!$AB:$AB,MATCH('Step 2-12'!$AH1981,'Step 2-12'!$R:$R,0))</f>
        <v>Monthly</v>
      </c>
      <c r="AU1981" s="23" t="str">
        <f>INDEX($J$20:$J$1603,MATCH($AH1981,$B$20:$B$1603,0))</f>
        <v/>
      </c>
    </row>
    <row r="1982" spans="33:47" x14ac:dyDescent="0.25">
      <c r="AG1982" t="s">
        <v>3774</v>
      </c>
      <c r="AH1982" t="s">
        <v>349</v>
      </c>
      <c r="AI1982" t="s">
        <v>355</v>
      </c>
      <c r="AJ1982">
        <v>45591</v>
      </c>
      <c r="AK1982" t="s">
        <v>50</v>
      </c>
      <c r="AL1982" t="s">
        <v>18</v>
      </c>
      <c r="AM1982">
        <v>135</v>
      </c>
      <c r="AN1982">
        <v>110.7</v>
      </c>
      <c r="AO1982" s="24" t="str">
        <f>INDEX('Step 2-12'!$Z:$Z,MATCH('Step 2-12'!$AH1982,'Step 2-12'!$R:$R,0))</f>
        <v>Social Media</v>
      </c>
      <c r="AP1982" s="24" t="str">
        <f>INDEX('Step 2-12'!$V:$V,MATCH('Step 2-12'!$AH1982,'Step 2-12'!$R:$R,0))</f>
        <v>North America</v>
      </c>
      <c r="AQ1982" s="24" t="str">
        <f>INDEX('Step 2-12'!$W:$W,MATCH('Step 2-12'!$AH1982,'Step 2-12'!$R:$R,0))</f>
        <v>Retail</v>
      </c>
      <c r="AR1982" s="24" t="str">
        <f>INDEX('Step 2-12'!$X:$X,MATCH('Step 2-12'!$AH1982,'Step 2-12'!$R:$R,0))</f>
        <v>SMBs</v>
      </c>
      <c r="AS1982" s="23" t="str">
        <f>INDEX('Step 2-12'!$AA:$AA,MATCH('Step 2-12'!$AH1982,'Step 2-12'!$R:$R,0))</f>
        <v>Basic</v>
      </c>
      <c r="AT1982" s="23" t="str">
        <f>INDEX('Step 2-12'!$AB:$AB,MATCH('Step 2-12'!$AH1982,'Step 2-12'!$R:$R,0))</f>
        <v>Monthly</v>
      </c>
      <c r="AU1982" s="23" t="str">
        <f>INDEX($J$20:$J$1603,MATCH($AH1982,$B$20:$B$1603,0))</f>
        <v/>
      </c>
    </row>
    <row r="1983" spans="33:47" x14ac:dyDescent="0.25">
      <c r="AG1983" t="s">
        <v>3775</v>
      </c>
      <c r="AH1983" t="s">
        <v>349</v>
      </c>
      <c r="AI1983" t="s">
        <v>356</v>
      </c>
      <c r="AJ1983">
        <v>45592</v>
      </c>
      <c r="AK1983" t="s">
        <v>50</v>
      </c>
      <c r="AL1983" t="s">
        <v>18</v>
      </c>
      <c r="AM1983">
        <v>135</v>
      </c>
      <c r="AN1983">
        <v>110.7</v>
      </c>
      <c r="AO1983" s="24" t="str">
        <f>INDEX('Step 2-12'!$Z:$Z,MATCH('Step 2-12'!$AH1983,'Step 2-12'!$R:$R,0))</f>
        <v>Social Media</v>
      </c>
      <c r="AP1983" s="24" t="str">
        <f>INDEX('Step 2-12'!$V:$V,MATCH('Step 2-12'!$AH1983,'Step 2-12'!$R:$R,0))</f>
        <v>North America</v>
      </c>
      <c r="AQ1983" s="24" t="str">
        <f>INDEX('Step 2-12'!$W:$W,MATCH('Step 2-12'!$AH1983,'Step 2-12'!$R:$R,0))</f>
        <v>Retail</v>
      </c>
      <c r="AR1983" s="24" t="str">
        <f>INDEX('Step 2-12'!$X:$X,MATCH('Step 2-12'!$AH1983,'Step 2-12'!$R:$R,0))</f>
        <v>SMBs</v>
      </c>
      <c r="AS1983" s="23" t="str">
        <f>INDEX('Step 2-12'!$AA:$AA,MATCH('Step 2-12'!$AH1983,'Step 2-12'!$R:$R,0))</f>
        <v>Basic</v>
      </c>
      <c r="AT1983" s="23" t="str">
        <f>INDEX('Step 2-12'!$AB:$AB,MATCH('Step 2-12'!$AH1983,'Step 2-12'!$R:$R,0))</f>
        <v>Monthly</v>
      </c>
      <c r="AU1983" s="23" t="str">
        <f>INDEX($J$20:$J$1603,MATCH($AH1983,$B$20:$B$1603,0))</f>
        <v/>
      </c>
    </row>
    <row r="1984" spans="33:47" x14ac:dyDescent="0.25">
      <c r="AG1984" t="s">
        <v>3776</v>
      </c>
      <c r="AH1984" t="s">
        <v>349</v>
      </c>
      <c r="AI1984" t="s">
        <v>357</v>
      </c>
      <c r="AJ1984">
        <v>45623</v>
      </c>
      <c r="AK1984" t="s">
        <v>50</v>
      </c>
      <c r="AL1984" t="s">
        <v>18</v>
      </c>
      <c r="AM1984">
        <v>135</v>
      </c>
      <c r="AN1984">
        <v>110.7</v>
      </c>
      <c r="AO1984" s="24" t="str">
        <f>INDEX('Step 2-12'!$Z:$Z,MATCH('Step 2-12'!$AH1984,'Step 2-12'!$R:$R,0))</f>
        <v>Social Media</v>
      </c>
      <c r="AP1984" s="24" t="str">
        <f>INDEX('Step 2-12'!$V:$V,MATCH('Step 2-12'!$AH1984,'Step 2-12'!$R:$R,0))</f>
        <v>North America</v>
      </c>
      <c r="AQ1984" s="24" t="str">
        <f>INDEX('Step 2-12'!$W:$W,MATCH('Step 2-12'!$AH1984,'Step 2-12'!$R:$R,0))</f>
        <v>Retail</v>
      </c>
      <c r="AR1984" s="24" t="str">
        <f>INDEX('Step 2-12'!$X:$X,MATCH('Step 2-12'!$AH1984,'Step 2-12'!$R:$R,0))</f>
        <v>SMBs</v>
      </c>
      <c r="AS1984" s="23" t="str">
        <f>INDEX('Step 2-12'!$AA:$AA,MATCH('Step 2-12'!$AH1984,'Step 2-12'!$R:$R,0))</f>
        <v>Basic</v>
      </c>
      <c r="AT1984" s="23" t="str">
        <f>INDEX('Step 2-12'!$AB:$AB,MATCH('Step 2-12'!$AH1984,'Step 2-12'!$R:$R,0))</f>
        <v>Monthly</v>
      </c>
      <c r="AU1984" s="23" t="str">
        <f>INDEX($J$20:$J$1603,MATCH($AH1984,$B$20:$B$1603,0))</f>
        <v/>
      </c>
    </row>
    <row r="1985" spans="33:47" x14ac:dyDescent="0.25">
      <c r="AG1985" t="s">
        <v>3777</v>
      </c>
      <c r="AH1985" t="s">
        <v>349</v>
      </c>
      <c r="AI1985" t="s">
        <v>357</v>
      </c>
      <c r="AJ1985">
        <v>45653</v>
      </c>
      <c r="AK1985" t="s">
        <v>50</v>
      </c>
      <c r="AL1985" t="s">
        <v>18</v>
      </c>
      <c r="AM1985">
        <v>135</v>
      </c>
      <c r="AN1985">
        <v>110.7</v>
      </c>
      <c r="AO1985" s="24" t="str">
        <f>INDEX('Step 2-12'!$Z:$Z,MATCH('Step 2-12'!$AH1985,'Step 2-12'!$R:$R,0))</f>
        <v>Social Media</v>
      </c>
      <c r="AP1985" s="24" t="str">
        <f>INDEX('Step 2-12'!$V:$V,MATCH('Step 2-12'!$AH1985,'Step 2-12'!$R:$R,0))</f>
        <v>North America</v>
      </c>
      <c r="AQ1985" s="24" t="str">
        <f>INDEX('Step 2-12'!$W:$W,MATCH('Step 2-12'!$AH1985,'Step 2-12'!$R:$R,0))</f>
        <v>Retail</v>
      </c>
      <c r="AR1985" s="24" t="str">
        <f>INDEX('Step 2-12'!$X:$X,MATCH('Step 2-12'!$AH1985,'Step 2-12'!$R:$R,0))</f>
        <v>SMBs</v>
      </c>
      <c r="AS1985" s="23" t="str">
        <f>INDEX('Step 2-12'!$AA:$AA,MATCH('Step 2-12'!$AH1985,'Step 2-12'!$R:$R,0))</f>
        <v>Basic</v>
      </c>
      <c r="AT1985" s="23" t="str">
        <f>INDEX('Step 2-12'!$AB:$AB,MATCH('Step 2-12'!$AH1985,'Step 2-12'!$R:$R,0))</f>
        <v>Monthly</v>
      </c>
      <c r="AU1985" s="23" t="str">
        <f>INDEX($J$20:$J$1603,MATCH($AH1985,$B$20:$B$1603,0))</f>
        <v/>
      </c>
    </row>
    <row r="1986" spans="33:47" x14ac:dyDescent="0.25">
      <c r="AG1986" t="s">
        <v>3778</v>
      </c>
      <c r="AH1986" t="s">
        <v>349</v>
      </c>
      <c r="AI1986" t="s">
        <v>358</v>
      </c>
      <c r="AJ1986">
        <v>45654</v>
      </c>
      <c r="AK1986" t="s">
        <v>50</v>
      </c>
      <c r="AL1986" t="s">
        <v>18</v>
      </c>
      <c r="AM1986">
        <v>135</v>
      </c>
      <c r="AN1986">
        <v>110.7</v>
      </c>
      <c r="AO1986" s="24" t="str">
        <f>INDEX('Step 2-12'!$Z:$Z,MATCH('Step 2-12'!$AH1986,'Step 2-12'!$R:$R,0))</f>
        <v>Social Media</v>
      </c>
      <c r="AP1986" s="24" t="str">
        <f>INDEX('Step 2-12'!$V:$V,MATCH('Step 2-12'!$AH1986,'Step 2-12'!$R:$R,0))</f>
        <v>North America</v>
      </c>
      <c r="AQ1986" s="24" t="str">
        <f>INDEX('Step 2-12'!$W:$W,MATCH('Step 2-12'!$AH1986,'Step 2-12'!$R:$R,0))</f>
        <v>Retail</v>
      </c>
      <c r="AR1986" s="24" t="str">
        <f>INDEX('Step 2-12'!$X:$X,MATCH('Step 2-12'!$AH1986,'Step 2-12'!$R:$R,0))</f>
        <v>SMBs</v>
      </c>
      <c r="AS1986" s="23" t="str">
        <f>INDEX('Step 2-12'!$AA:$AA,MATCH('Step 2-12'!$AH1986,'Step 2-12'!$R:$R,0))</f>
        <v>Basic</v>
      </c>
      <c r="AT1986" s="23" t="str">
        <f>INDEX('Step 2-12'!$AB:$AB,MATCH('Step 2-12'!$AH1986,'Step 2-12'!$R:$R,0))</f>
        <v>Monthly</v>
      </c>
      <c r="AU1986" s="23" t="str">
        <f>INDEX($J$20:$J$1603,MATCH($AH1986,$B$20:$B$1603,0))</f>
        <v/>
      </c>
    </row>
    <row r="1987" spans="33:47" x14ac:dyDescent="0.25">
      <c r="AG1987" t="s">
        <v>3779</v>
      </c>
      <c r="AH1987" t="s">
        <v>628</v>
      </c>
      <c r="AI1987" t="s">
        <v>627</v>
      </c>
      <c r="AJ1987">
        <v>44599</v>
      </c>
      <c r="AK1987" t="s">
        <v>50</v>
      </c>
      <c r="AL1987" t="s">
        <v>18</v>
      </c>
      <c r="AM1987">
        <v>135</v>
      </c>
      <c r="AN1987">
        <v>110.7</v>
      </c>
      <c r="AO1987" s="24" t="str">
        <f>INDEX('Step 2-12'!$Z:$Z,MATCH('Step 2-12'!$AH1987,'Step 2-12'!$R:$R,0))</f>
        <v>Paid Search</v>
      </c>
      <c r="AP1987" s="24" t="str">
        <f>INDEX('Step 2-12'!$V:$V,MATCH('Step 2-12'!$AH1987,'Step 2-12'!$R:$R,0))</f>
        <v>North America</v>
      </c>
      <c r="AQ1987" s="24" t="str">
        <f>INDEX('Step 2-12'!$W:$W,MATCH('Step 2-12'!$AH1987,'Step 2-12'!$R:$R,0))</f>
        <v>Other</v>
      </c>
      <c r="AR1987" s="24" t="str">
        <f>INDEX('Step 2-12'!$X:$X,MATCH('Step 2-12'!$AH1987,'Step 2-12'!$R:$R,0))</f>
        <v>SMBs</v>
      </c>
      <c r="AS1987" s="23" t="str">
        <f>INDEX('Step 2-12'!$AA:$AA,MATCH('Step 2-12'!$AH1987,'Step 2-12'!$R:$R,0))</f>
        <v>Pro</v>
      </c>
      <c r="AT1987" s="23" t="str">
        <f>INDEX('Step 2-12'!$AB:$AB,MATCH('Step 2-12'!$AH1987,'Step 2-12'!$R:$R,0))</f>
        <v>Monthly</v>
      </c>
      <c r="AU1987" s="23" t="str">
        <f>INDEX($J$20:$J$1603,MATCH($AH1987,$B$20:$B$1603,0))</f>
        <v/>
      </c>
    </row>
    <row r="1988" spans="33:47" x14ac:dyDescent="0.25">
      <c r="AG1988" t="s">
        <v>3780</v>
      </c>
      <c r="AH1988" t="s">
        <v>628</v>
      </c>
      <c r="AI1988" t="s">
        <v>627</v>
      </c>
      <c r="AJ1988">
        <v>44627</v>
      </c>
      <c r="AK1988" t="s">
        <v>50</v>
      </c>
      <c r="AL1988" t="s">
        <v>18</v>
      </c>
      <c r="AM1988">
        <v>135</v>
      </c>
      <c r="AN1988">
        <v>110.7</v>
      </c>
      <c r="AO1988" s="24" t="str">
        <f>INDEX('Step 2-12'!$Z:$Z,MATCH('Step 2-12'!$AH1988,'Step 2-12'!$R:$R,0))</f>
        <v>Paid Search</v>
      </c>
      <c r="AP1988" s="24" t="str">
        <f>INDEX('Step 2-12'!$V:$V,MATCH('Step 2-12'!$AH1988,'Step 2-12'!$R:$R,0))</f>
        <v>North America</v>
      </c>
      <c r="AQ1988" s="24" t="str">
        <f>INDEX('Step 2-12'!$W:$W,MATCH('Step 2-12'!$AH1988,'Step 2-12'!$R:$R,0))</f>
        <v>Other</v>
      </c>
      <c r="AR1988" s="24" t="str">
        <f>INDEX('Step 2-12'!$X:$X,MATCH('Step 2-12'!$AH1988,'Step 2-12'!$R:$R,0))</f>
        <v>SMBs</v>
      </c>
      <c r="AS1988" s="23" t="str">
        <f>INDEX('Step 2-12'!$AA:$AA,MATCH('Step 2-12'!$AH1988,'Step 2-12'!$R:$R,0))</f>
        <v>Pro</v>
      </c>
      <c r="AT1988" s="23" t="str">
        <f>INDEX('Step 2-12'!$AB:$AB,MATCH('Step 2-12'!$AH1988,'Step 2-12'!$R:$R,0))</f>
        <v>Monthly</v>
      </c>
      <c r="AU1988" s="23" t="str">
        <f>INDEX($J$20:$J$1603,MATCH($AH1988,$B$20:$B$1603,0))</f>
        <v/>
      </c>
    </row>
    <row r="1989" spans="33:47" x14ac:dyDescent="0.25">
      <c r="AG1989" t="s">
        <v>3781</v>
      </c>
      <c r="AH1989" t="s">
        <v>628</v>
      </c>
      <c r="AI1989" t="s">
        <v>629</v>
      </c>
      <c r="AJ1989">
        <v>44630</v>
      </c>
      <c r="AK1989" t="s">
        <v>50</v>
      </c>
      <c r="AL1989" t="s">
        <v>18</v>
      </c>
      <c r="AM1989">
        <v>135</v>
      </c>
      <c r="AN1989">
        <v>110.7</v>
      </c>
      <c r="AO1989" s="24" t="str">
        <f>INDEX('Step 2-12'!$Z:$Z,MATCH('Step 2-12'!$AH1989,'Step 2-12'!$R:$R,0))</f>
        <v>Paid Search</v>
      </c>
      <c r="AP1989" s="24" t="str">
        <f>INDEX('Step 2-12'!$V:$V,MATCH('Step 2-12'!$AH1989,'Step 2-12'!$R:$R,0))</f>
        <v>North America</v>
      </c>
      <c r="AQ1989" s="24" t="str">
        <f>INDEX('Step 2-12'!$W:$W,MATCH('Step 2-12'!$AH1989,'Step 2-12'!$R:$R,0))</f>
        <v>Other</v>
      </c>
      <c r="AR1989" s="24" t="str">
        <f>INDEX('Step 2-12'!$X:$X,MATCH('Step 2-12'!$AH1989,'Step 2-12'!$R:$R,0))</f>
        <v>SMBs</v>
      </c>
      <c r="AS1989" s="23" t="str">
        <f>INDEX('Step 2-12'!$AA:$AA,MATCH('Step 2-12'!$AH1989,'Step 2-12'!$R:$R,0))</f>
        <v>Pro</v>
      </c>
      <c r="AT1989" s="23" t="str">
        <f>INDEX('Step 2-12'!$AB:$AB,MATCH('Step 2-12'!$AH1989,'Step 2-12'!$R:$R,0))</f>
        <v>Monthly</v>
      </c>
      <c r="AU1989" s="23" t="str">
        <f>INDEX($J$20:$J$1603,MATCH($AH1989,$B$20:$B$1603,0))</f>
        <v/>
      </c>
    </row>
    <row r="1990" spans="33:47" x14ac:dyDescent="0.25">
      <c r="AG1990" t="s">
        <v>3782</v>
      </c>
      <c r="AH1990" t="s">
        <v>628</v>
      </c>
      <c r="AI1990" t="s">
        <v>630</v>
      </c>
      <c r="AJ1990">
        <v>44661</v>
      </c>
      <c r="AK1990" t="s">
        <v>50</v>
      </c>
      <c r="AL1990" t="s">
        <v>18</v>
      </c>
      <c r="AM1990">
        <v>135</v>
      </c>
      <c r="AN1990">
        <v>110.7</v>
      </c>
      <c r="AO1990" s="24" t="str">
        <f>INDEX('Step 2-12'!$Z:$Z,MATCH('Step 2-12'!$AH1990,'Step 2-12'!$R:$R,0))</f>
        <v>Paid Search</v>
      </c>
      <c r="AP1990" s="24" t="str">
        <f>INDEX('Step 2-12'!$V:$V,MATCH('Step 2-12'!$AH1990,'Step 2-12'!$R:$R,0))</f>
        <v>North America</v>
      </c>
      <c r="AQ1990" s="24" t="str">
        <f>INDEX('Step 2-12'!$W:$W,MATCH('Step 2-12'!$AH1990,'Step 2-12'!$R:$R,0))</f>
        <v>Other</v>
      </c>
      <c r="AR1990" s="24" t="str">
        <f>INDEX('Step 2-12'!$X:$X,MATCH('Step 2-12'!$AH1990,'Step 2-12'!$R:$R,0))</f>
        <v>SMBs</v>
      </c>
      <c r="AS1990" s="23" t="str">
        <f>INDEX('Step 2-12'!$AA:$AA,MATCH('Step 2-12'!$AH1990,'Step 2-12'!$R:$R,0))</f>
        <v>Pro</v>
      </c>
      <c r="AT1990" s="23" t="str">
        <f>INDEX('Step 2-12'!$AB:$AB,MATCH('Step 2-12'!$AH1990,'Step 2-12'!$R:$R,0))</f>
        <v>Monthly</v>
      </c>
      <c r="AU1990" s="23" t="str">
        <f>INDEX($J$20:$J$1603,MATCH($AH1990,$B$20:$B$1603,0))</f>
        <v/>
      </c>
    </row>
    <row r="1991" spans="33:47" x14ac:dyDescent="0.25">
      <c r="AG1991" t="s">
        <v>3783</v>
      </c>
      <c r="AH1991" t="s">
        <v>628</v>
      </c>
      <c r="AI1991" t="s">
        <v>630</v>
      </c>
      <c r="AJ1991">
        <v>44691</v>
      </c>
      <c r="AK1991" t="s">
        <v>50</v>
      </c>
      <c r="AL1991" t="s">
        <v>18</v>
      </c>
      <c r="AM1991">
        <v>135</v>
      </c>
      <c r="AN1991">
        <v>110.7</v>
      </c>
      <c r="AO1991" s="24" t="str">
        <f>INDEX('Step 2-12'!$Z:$Z,MATCH('Step 2-12'!$AH1991,'Step 2-12'!$R:$R,0))</f>
        <v>Paid Search</v>
      </c>
      <c r="AP1991" s="24" t="str">
        <f>INDEX('Step 2-12'!$V:$V,MATCH('Step 2-12'!$AH1991,'Step 2-12'!$R:$R,0))</f>
        <v>North America</v>
      </c>
      <c r="AQ1991" s="24" t="str">
        <f>INDEX('Step 2-12'!$W:$W,MATCH('Step 2-12'!$AH1991,'Step 2-12'!$R:$R,0))</f>
        <v>Other</v>
      </c>
      <c r="AR1991" s="24" t="str">
        <f>INDEX('Step 2-12'!$X:$X,MATCH('Step 2-12'!$AH1991,'Step 2-12'!$R:$R,0))</f>
        <v>SMBs</v>
      </c>
      <c r="AS1991" s="23" t="str">
        <f>INDEX('Step 2-12'!$AA:$AA,MATCH('Step 2-12'!$AH1991,'Step 2-12'!$R:$R,0))</f>
        <v>Pro</v>
      </c>
      <c r="AT1991" s="23" t="str">
        <f>INDEX('Step 2-12'!$AB:$AB,MATCH('Step 2-12'!$AH1991,'Step 2-12'!$R:$R,0))</f>
        <v>Monthly</v>
      </c>
      <c r="AU1991" s="23" t="str">
        <f>INDEX($J$20:$J$1603,MATCH($AH1991,$B$20:$B$1603,0))</f>
        <v/>
      </c>
    </row>
    <row r="1992" spans="33:47" x14ac:dyDescent="0.25">
      <c r="AG1992" t="s">
        <v>3784</v>
      </c>
      <c r="AH1992" t="s">
        <v>628</v>
      </c>
      <c r="AI1992" t="s">
        <v>631</v>
      </c>
      <c r="AJ1992">
        <v>44692</v>
      </c>
      <c r="AK1992" t="s">
        <v>50</v>
      </c>
      <c r="AL1992" t="s">
        <v>18</v>
      </c>
      <c r="AM1992">
        <v>135</v>
      </c>
      <c r="AN1992">
        <v>110.7</v>
      </c>
      <c r="AO1992" s="24" t="str">
        <f>INDEX('Step 2-12'!$Z:$Z,MATCH('Step 2-12'!$AH1992,'Step 2-12'!$R:$R,0))</f>
        <v>Paid Search</v>
      </c>
      <c r="AP1992" s="24" t="str">
        <f>INDEX('Step 2-12'!$V:$V,MATCH('Step 2-12'!$AH1992,'Step 2-12'!$R:$R,0))</f>
        <v>North America</v>
      </c>
      <c r="AQ1992" s="24" t="str">
        <f>INDEX('Step 2-12'!$W:$W,MATCH('Step 2-12'!$AH1992,'Step 2-12'!$R:$R,0))</f>
        <v>Other</v>
      </c>
      <c r="AR1992" s="24" t="str">
        <f>INDEX('Step 2-12'!$X:$X,MATCH('Step 2-12'!$AH1992,'Step 2-12'!$R:$R,0))</f>
        <v>SMBs</v>
      </c>
      <c r="AS1992" s="23" t="str">
        <f>INDEX('Step 2-12'!$AA:$AA,MATCH('Step 2-12'!$AH1992,'Step 2-12'!$R:$R,0))</f>
        <v>Pro</v>
      </c>
      <c r="AT1992" s="23" t="str">
        <f>INDEX('Step 2-12'!$AB:$AB,MATCH('Step 2-12'!$AH1992,'Step 2-12'!$R:$R,0))</f>
        <v>Monthly</v>
      </c>
      <c r="AU1992" s="23" t="str">
        <f>INDEX($J$20:$J$1603,MATCH($AH1992,$B$20:$B$1603,0))</f>
        <v/>
      </c>
    </row>
    <row r="1993" spans="33:47" x14ac:dyDescent="0.25">
      <c r="AG1993" t="s">
        <v>3785</v>
      </c>
      <c r="AH1993" t="s">
        <v>628</v>
      </c>
      <c r="AI1993" t="s">
        <v>632</v>
      </c>
      <c r="AJ1993">
        <v>44723</v>
      </c>
      <c r="AK1993" t="s">
        <v>50</v>
      </c>
      <c r="AL1993" t="s">
        <v>18</v>
      </c>
      <c r="AM1993">
        <v>135</v>
      </c>
      <c r="AN1993">
        <v>110.7</v>
      </c>
      <c r="AO1993" s="24" t="str">
        <f>INDEX('Step 2-12'!$Z:$Z,MATCH('Step 2-12'!$AH1993,'Step 2-12'!$R:$R,0))</f>
        <v>Paid Search</v>
      </c>
      <c r="AP1993" s="24" t="str">
        <f>INDEX('Step 2-12'!$V:$V,MATCH('Step 2-12'!$AH1993,'Step 2-12'!$R:$R,0))</f>
        <v>North America</v>
      </c>
      <c r="AQ1993" s="24" t="str">
        <f>INDEX('Step 2-12'!$W:$W,MATCH('Step 2-12'!$AH1993,'Step 2-12'!$R:$R,0))</f>
        <v>Other</v>
      </c>
      <c r="AR1993" s="24" t="str">
        <f>INDEX('Step 2-12'!$X:$X,MATCH('Step 2-12'!$AH1993,'Step 2-12'!$R:$R,0))</f>
        <v>SMBs</v>
      </c>
      <c r="AS1993" s="23" t="str">
        <f>INDEX('Step 2-12'!$AA:$AA,MATCH('Step 2-12'!$AH1993,'Step 2-12'!$R:$R,0))</f>
        <v>Pro</v>
      </c>
      <c r="AT1993" s="23" t="str">
        <f>INDEX('Step 2-12'!$AB:$AB,MATCH('Step 2-12'!$AH1993,'Step 2-12'!$R:$R,0))</f>
        <v>Monthly</v>
      </c>
      <c r="AU1993" s="23" t="str">
        <f>INDEX($J$20:$J$1603,MATCH($AH1993,$B$20:$B$1603,0))</f>
        <v/>
      </c>
    </row>
    <row r="1994" spans="33:47" x14ac:dyDescent="0.25">
      <c r="AG1994" t="s">
        <v>3786</v>
      </c>
      <c r="AH1994" t="s">
        <v>628</v>
      </c>
      <c r="AI1994" t="s">
        <v>632</v>
      </c>
      <c r="AJ1994">
        <v>44753</v>
      </c>
      <c r="AK1994" t="s">
        <v>50</v>
      </c>
      <c r="AL1994" t="s">
        <v>18</v>
      </c>
      <c r="AM1994">
        <v>135</v>
      </c>
      <c r="AN1994">
        <v>110.7</v>
      </c>
      <c r="AO1994" s="24" t="str">
        <f>INDEX('Step 2-12'!$Z:$Z,MATCH('Step 2-12'!$AH1994,'Step 2-12'!$R:$R,0))</f>
        <v>Paid Search</v>
      </c>
      <c r="AP1994" s="24" t="str">
        <f>INDEX('Step 2-12'!$V:$V,MATCH('Step 2-12'!$AH1994,'Step 2-12'!$R:$R,0))</f>
        <v>North America</v>
      </c>
      <c r="AQ1994" s="24" t="str">
        <f>INDEX('Step 2-12'!$W:$W,MATCH('Step 2-12'!$AH1994,'Step 2-12'!$R:$R,0))</f>
        <v>Other</v>
      </c>
      <c r="AR1994" s="24" t="str">
        <f>INDEX('Step 2-12'!$X:$X,MATCH('Step 2-12'!$AH1994,'Step 2-12'!$R:$R,0))</f>
        <v>SMBs</v>
      </c>
      <c r="AS1994" s="23" t="str">
        <f>INDEX('Step 2-12'!$AA:$AA,MATCH('Step 2-12'!$AH1994,'Step 2-12'!$R:$R,0))</f>
        <v>Pro</v>
      </c>
      <c r="AT1994" s="23" t="str">
        <f>INDEX('Step 2-12'!$AB:$AB,MATCH('Step 2-12'!$AH1994,'Step 2-12'!$R:$R,0))</f>
        <v>Monthly</v>
      </c>
      <c r="AU1994" s="23" t="str">
        <f>INDEX($J$20:$J$1603,MATCH($AH1994,$B$20:$B$1603,0))</f>
        <v/>
      </c>
    </row>
    <row r="1995" spans="33:47" x14ac:dyDescent="0.25">
      <c r="AG1995" t="s">
        <v>3787</v>
      </c>
      <c r="AH1995" t="s">
        <v>628</v>
      </c>
      <c r="AI1995" t="s">
        <v>633</v>
      </c>
      <c r="AJ1995">
        <v>44754</v>
      </c>
      <c r="AK1995" t="s">
        <v>50</v>
      </c>
      <c r="AL1995" t="s">
        <v>18</v>
      </c>
      <c r="AM1995">
        <v>135</v>
      </c>
      <c r="AN1995">
        <v>110.7</v>
      </c>
      <c r="AO1995" s="24" t="str">
        <f>INDEX('Step 2-12'!$Z:$Z,MATCH('Step 2-12'!$AH1995,'Step 2-12'!$R:$R,0))</f>
        <v>Paid Search</v>
      </c>
      <c r="AP1995" s="24" t="str">
        <f>INDEX('Step 2-12'!$V:$V,MATCH('Step 2-12'!$AH1995,'Step 2-12'!$R:$R,0))</f>
        <v>North America</v>
      </c>
      <c r="AQ1995" s="24" t="str">
        <f>INDEX('Step 2-12'!$W:$W,MATCH('Step 2-12'!$AH1995,'Step 2-12'!$R:$R,0))</f>
        <v>Other</v>
      </c>
      <c r="AR1995" s="24" t="str">
        <f>INDEX('Step 2-12'!$X:$X,MATCH('Step 2-12'!$AH1995,'Step 2-12'!$R:$R,0))</f>
        <v>SMBs</v>
      </c>
      <c r="AS1995" s="23" t="str">
        <f>INDEX('Step 2-12'!$AA:$AA,MATCH('Step 2-12'!$AH1995,'Step 2-12'!$R:$R,0))</f>
        <v>Pro</v>
      </c>
      <c r="AT1995" s="23" t="str">
        <f>INDEX('Step 2-12'!$AB:$AB,MATCH('Step 2-12'!$AH1995,'Step 2-12'!$R:$R,0))</f>
        <v>Monthly</v>
      </c>
      <c r="AU1995" s="23" t="str">
        <f>INDEX($J$20:$J$1603,MATCH($AH1995,$B$20:$B$1603,0))</f>
        <v/>
      </c>
    </row>
    <row r="1996" spans="33:47" x14ac:dyDescent="0.25">
      <c r="AG1996" t="s">
        <v>3788</v>
      </c>
      <c r="AH1996" t="s">
        <v>628</v>
      </c>
      <c r="AI1996" t="s">
        <v>634</v>
      </c>
      <c r="AJ1996">
        <v>44785</v>
      </c>
      <c r="AK1996" t="s">
        <v>86</v>
      </c>
      <c r="AL1996" t="s">
        <v>18</v>
      </c>
      <c r="AM1996">
        <v>315</v>
      </c>
      <c r="AN1996">
        <v>267.75</v>
      </c>
      <c r="AO1996" s="24" t="str">
        <f>INDEX('Step 2-12'!$Z:$Z,MATCH('Step 2-12'!$AH1996,'Step 2-12'!$R:$R,0))</f>
        <v>Paid Search</v>
      </c>
      <c r="AP1996" s="24" t="str">
        <f>INDEX('Step 2-12'!$V:$V,MATCH('Step 2-12'!$AH1996,'Step 2-12'!$R:$R,0))</f>
        <v>North America</v>
      </c>
      <c r="AQ1996" s="24" t="str">
        <f>INDEX('Step 2-12'!$W:$W,MATCH('Step 2-12'!$AH1996,'Step 2-12'!$R:$R,0))</f>
        <v>Other</v>
      </c>
      <c r="AR1996" s="24" t="str">
        <f>INDEX('Step 2-12'!$X:$X,MATCH('Step 2-12'!$AH1996,'Step 2-12'!$R:$R,0))</f>
        <v>SMBs</v>
      </c>
      <c r="AS1996" s="23" t="str">
        <f>INDEX('Step 2-12'!$AA:$AA,MATCH('Step 2-12'!$AH1996,'Step 2-12'!$R:$R,0))</f>
        <v>Pro</v>
      </c>
      <c r="AT1996" s="23" t="str">
        <f>INDEX('Step 2-12'!$AB:$AB,MATCH('Step 2-12'!$AH1996,'Step 2-12'!$R:$R,0))</f>
        <v>Monthly</v>
      </c>
      <c r="AU1996" s="23" t="str">
        <f>INDEX($J$20:$J$1603,MATCH($AH1996,$B$20:$B$1603,0))</f>
        <v/>
      </c>
    </row>
    <row r="1997" spans="33:47" x14ac:dyDescent="0.25">
      <c r="AG1997" t="s">
        <v>3789</v>
      </c>
      <c r="AH1997" t="s">
        <v>628</v>
      </c>
      <c r="AI1997" t="s">
        <v>635</v>
      </c>
      <c r="AJ1997">
        <v>44816</v>
      </c>
      <c r="AK1997" t="s">
        <v>86</v>
      </c>
      <c r="AL1997" t="s">
        <v>18</v>
      </c>
      <c r="AM1997">
        <v>315</v>
      </c>
      <c r="AN1997">
        <v>267.75</v>
      </c>
      <c r="AO1997" s="24" t="str">
        <f>INDEX('Step 2-12'!$Z:$Z,MATCH('Step 2-12'!$AH1997,'Step 2-12'!$R:$R,0))</f>
        <v>Paid Search</v>
      </c>
      <c r="AP1997" s="24" t="str">
        <f>INDEX('Step 2-12'!$V:$V,MATCH('Step 2-12'!$AH1997,'Step 2-12'!$R:$R,0))</f>
        <v>North America</v>
      </c>
      <c r="AQ1997" s="24" t="str">
        <f>INDEX('Step 2-12'!$W:$W,MATCH('Step 2-12'!$AH1997,'Step 2-12'!$R:$R,0))</f>
        <v>Other</v>
      </c>
      <c r="AR1997" s="24" t="str">
        <f>INDEX('Step 2-12'!$X:$X,MATCH('Step 2-12'!$AH1997,'Step 2-12'!$R:$R,0))</f>
        <v>SMBs</v>
      </c>
      <c r="AS1997" s="23" t="str">
        <f>INDEX('Step 2-12'!$AA:$AA,MATCH('Step 2-12'!$AH1997,'Step 2-12'!$R:$R,0))</f>
        <v>Pro</v>
      </c>
      <c r="AT1997" s="23" t="str">
        <f>INDEX('Step 2-12'!$AB:$AB,MATCH('Step 2-12'!$AH1997,'Step 2-12'!$R:$R,0))</f>
        <v>Monthly</v>
      </c>
      <c r="AU1997" s="23" t="str">
        <f>INDEX($J$20:$J$1603,MATCH($AH1997,$B$20:$B$1603,0))</f>
        <v/>
      </c>
    </row>
    <row r="1998" spans="33:47" x14ac:dyDescent="0.25">
      <c r="AG1998" t="s">
        <v>3790</v>
      </c>
      <c r="AH1998" t="s">
        <v>628</v>
      </c>
      <c r="AI1998" t="s">
        <v>635</v>
      </c>
      <c r="AJ1998">
        <v>44846</v>
      </c>
      <c r="AK1998" t="s">
        <v>86</v>
      </c>
      <c r="AL1998" t="s">
        <v>18</v>
      </c>
      <c r="AM1998">
        <v>315</v>
      </c>
      <c r="AN1998">
        <v>267.75</v>
      </c>
      <c r="AO1998" s="24" t="str">
        <f>INDEX('Step 2-12'!$Z:$Z,MATCH('Step 2-12'!$AH1998,'Step 2-12'!$R:$R,0))</f>
        <v>Paid Search</v>
      </c>
      <c r="AP1998" s="24" t="str">
        <f>INDEX('Step 2-12'!$V:$V,MATCH('Step 2-12'!$AH1998,'Step 2-12'!$R:$R,0))</f>
        <v>North America</v>
      </c>
      <c r="AQ1998" s="24" t="str">
        <f>INDEX('Step 2-12'!$W:$W,MATCH('Step 2-12'!$AH1998,'Step 2-12'!$R:$R,0))</f>
        <v>Other</v>
      </c>
      <c r="AR1998" s="24" t="str">
        <f>INDEX('Step 2-12'!$X:$X,MATCH('Step 2-12'!$AH1998,'Step 2-12'!$R:$R,0))</f>
        <v>SMBs</v>
      </c>
      <c r="AS1998" s="23" t="str">
        <f>INDEX('Step 2-12'!$AA:$AA,MATCH('Step 2-12'!$AH1998,'Step 2-12'!$R:$R,0))</f>
        <v>Pro</v>
      </c>
      <c r="AT1998" s="23" t="str">
        <f>INDEX('Step 2-12'!$AB:$AB,MATCH('Step 2-12'!$AH1998,'Step 2-12'!$R:$R,0))</f>
        <v>Monthly</v>
      </c>
      <c r="AU1998" s="23" t="str">
        <f>INDEX($J$20:$J$1603,MATCH($AH1998,$B$20:$B$1603,0))</f>
        <v/>
      </c>
    </row>
    <row r="1999" spans="33:47" x14ac:dyDescent="0.25">
      <c r="AG1999" t="s">
        <v>3791</v>
      </c>
      <c r="AH1999" t="s">
        <v>628</v>
      </c>
      <c r="AI1999" t="s">
        <v>636</v>
      </c>
      <c r="AJ1999">
        <v>44847</v>
      </c>
      <c r="AK1999" t="s">
        <v>86</v>
      </c>
      <c r="AL1999" t="s">
        <v>18</v>
      </c>
      <c r="AM1999">
        <v>315</v>
      </c>
      <c r="AN1999">
        <v>267.75</v>
      </c>
      <c r="AO1999" s="24" t="str">
        <f>INDEX('Step 2-12'!$Z:$Z,MATCH('Step 2-12'!$AH1999,'Step 2-12'!$R:$R,0))</f>
        <v>Paid Search</v>
      </c>
      <c r="AP1999" s="24" t="str">
        <f>INDEX('Step 2-12'!$V:$V,MATCH('Step 2-12'!$AH1999,'Step 2-12'!$R:$R,0))</f>
        <v>North America</v>
      </c>
      <c r="AQ1999" s="24" t="str">
        <f>INDEX('Step 2-12'!$W:$W,MATCH('Step 2-12'!$AH1999,'Step 2-12'!$R:$R,0))</f>
        <v>Other</v>
      </c>
      <c r="AR1999" s="24" t="str">
        <f>INDEX('Step 2-12'!$X:$X,MATCH('Step 2-12'!$AH1999,'Step 2-12'!$R:$R,0))</f>
        <v>SMBs</v>
      </c>
      <c r="AS1999" s="23" t="str">
        <f>INDEX('Step 2-12'!$AA:$AA,MATCH('Step 2-12'!$AH1999,'Step 2-12'!$R:$R,0))</f>
        <v>Pro</v>
      </c>
      <c r="AT1999" s="23" t="str">
        <f>INDEX('Step 2-12'!$AB:$AB,MATCH('Step 2-12'!$AH1999,'Step 2-12'!$R:$R,0))</f>
        <v>Monthly</v>
      </c>
      <c r="AU1999" s="23" t="str">
        <f>INDEX($J$20:$J$1603,MATCH($AH1999,$B$20:$B$1603,0))</f>
        <v/>
      </c>
    </row>
    <row r="2000" spans="33:47" x14ac:dyDescent="0.25">
      <c r="AG2000" t="s">
        <v>3792</v>
      </c>
      <c r="AH2000" t="s">
        <v>628</v>
      </c>
      <c r="AI2000" t="s">
        <v>637</v>
      </c>
      <c r="AJ2000">
        <v>44878</v>
      </c>
      <c r="AK2000" t="s">
        <v>86</v>
      </c>
      <c r="AL2000" t="s">
        <v>18</v>
      </c>
      <c r="AM2000">
        <v>315</v>
      </c>
      <c r="AN2000">
        <v>267.75</v>
      </c>
      <c r="AO2000" s="24" t="str">
        <f>INDEX('Step 2-12'!$Z:$Z,MATCH('Step 2-12'!$AH2000,'Step 2-12'!$R:$R,0))</f>
        <v>Paid Search</v>
      </c>
      <c r="AP2000" s="24" t="str">
        <f>INDEX('Step 2-12'!$V:$V,MATCH('Step 2-12'!$AH2000,'Step 2-12'!$R:$R,0))</f>
        <v>North America</v>
      </c>
      <c r="AQ2000" s="24" t="str">
        <f>INDEX('Step 2-12'!$W:$W,MATCH('Step 2-12'!$AH2000,'Step 2-12'!$R:$R,0))</f>
        <v>Other</v>
      </c>
      <c r="AR2000" s="24" t="str">
        <f>INDEX('Step 2-12'!$X:$X,MATCH('Step 2-12'!$AH2000,'Step 2-12'!$R:$R,0))</f>
        <v>SMBs</v>
      </c>
      <c r="AS2000" s="23" t="str">
        <f>INDEX('Step 2-12'!$AA:$AA,MATCH('Step 2-12'!$AH2000,'Step 2-12'!$R:$R,0))</f>
        <v>Pro</v>
      </c>
      <c r="AT2000" s="23" t="str">
        <f>INDEX('Step 2-12'!$AB:$AB,MATCH('Step 2-12'!$AH2000,'Step 2-12'!$R:$R,0))</f>
        <v>Monthly</v>
      </c>
      <c r="AU2000" s="23" t="str">
        <f>INDEX($J$20:$J$1603,MATCH($AH2000,$B$20:$B$1603,0))</f>
        <v/>
      </c>
    </row>
    <row r="2001" spans="33:47" x14ac:dyDescent="0.25">
      <c r="AG2001" t="s">
        <v>3793</v>
      </c>
      <c r="AH2001" t="s">
        <v>628</v>
      </c>
      <c r="AI2001" t="s">
        <v>637</v>
      </c>
      <c r="AJ2001">
        <v>44908</v>
      </c>
      <c r="AK2001" t="s">
        <v>86</v>
      </c>
      <c r="AL2001" t="s">
        <v>18</v>
      </c>
      <c r="AM2001">
        <v>315</v>
      </c>
      <c r="AN2001">
        <v>267.75</v>
      </c>
      <c r="AO2001" s="24" t="str">
        <f>INDEX('Step 2-12'!$Z:$Z,MATCH('Step 2-12'!$AH2001,'Step 2-12'!$R:$R,0))</f>
        <v>Paid Search</v>
      </c>
      <c r="AP2001" s="24" t="str">
        <f>INDEX('Step 2-12'!$V:$V,MATCH('Step 2-12'!$AH2001,'Step 2-12'!$R:$R,0))</f>
        <v>North America</v>
      </c>
      <c r="AQ2001" s="24" t="str">
        <f>INDEX('Step 2-12'!$W:$W,MATCH('Step 2-12'!$AH2001,'Step 2-12'!$R:$R,0))</f>
        <v>Other</v>
      </c>
      <c r="AR2001" s="24" t="str">
        <f>INDEX('Step 2-12'!$X:$X,MATCH('Step 2-12'!$AH2001,'Step 2-12'!$R:$R,0))</f>
        <v>SMBs</v>
      </c>
      <c r="AS2001" s="23" t="str">
        <f>INDEX('Step 2-12'!$AA:$AA,MATCH('Step 2-12'!$AH2001,'Step 2-12'!$R:$R,0))</f>
        <v>Pro</v>
      </c>
      <c r="AT2001" s="23" t="str">
        <f>INDEX('Step 2-12'!$AB:$AB,MATCH('Step 2-12'!$AH2001,'Step 2-12'!$R:$R,0))</f>
        <v>Monthly</v>
      </c>
      <c r="AU2001" s="23" t="str">
        <f>INDEX($J$20:$J$1603,MATCH($AH2001,$B$20:$B$1603,0))</f>
        <v/>
      </c>
    </row>
    <row r="2002" spans="33:47" x14ac:dyDescent="0.25">
      <c r="AG2002" t="s">
        <v>3794</v>
      </c>
      <c r="AH2002" t="s">
        <v>628</v>
      </c>
      <c r="AI2002" t="s">
        <v>638</v>
      </c>
      <c r="AJ2002">
        <v>44909</v>
      </c>
      <c r="AK2002" t="s">
        <v>86</v>
      </c>
      <c r="AL2002" t="s">
        <v>18</v>
      </c>
      <c r="AM2002">
        <v>315</v>
      </c>
      <c r="AN2002">
        <v>267.75</v>
      </c>
      <c r="AO2002" s="24" t="str">
        <f>INDEX('Step 2-12'!$Z:$Z,MATCH('Step 2-12'!$AH2002,'Step 2-12'!$R:$R,0))</f>
        <v>Paid Search</v>
      </c>
      <c r="AP2002" s="24" t="str">
        <f>INDEX('Step 2-12'!$V:$V,MATCH('Step 2-12'!$AH2002,'Step 2-12'!$R:$R,0))</f>
        <v>North America</v>
      </c>
      <c r="AQ2002" s="24" t="str">
        <f>INDEX('Step 2-12'!$W:$W,MATCH('Step 2-12'!$AH2002,'Step 2-12'!$R:$R,0))</f>
        <v>Other</v>
      </c>
      <c r="AR2002" s="24" t="str">
        <f>INDEX('Step 2-12'!$X:$X,MATCH('Step 2-12'!$AH2002,'Step 2-12'!$R:$R,0))</f>
        <v>SMBs</v>
      </c>
      <c r="AS2002" s="23" t="str">
        <f>INDEX('Step 2-12'!$AA:$AA,MATCH('Step 2-12'!$AH2002,'Step 2-12'!$R:$R,0))</f>
        <v>Pro</v>
      </c>
      <c r="AT2002" s="23" t="str">
        <f>INDEX('Step 2-12'!$AB:$AB,MATCH('Step 2-12'!$AH2002,'Step 2-12'!$R:$R,0))</f>
        <v>Monthly</v>
      </c>
      <c r="AU2002" s="23" t="str">
        <f>INDEX($J$20:$J$1603,MATCH($AH2002,$B$20:$B$1603,0))</f>
        <v/>
      </c>
    </row>
    <row r="2003" spans="33:47" x14ac:dyDescent="0.25">
      <c r="AG2003" t="s">
        <v>3795</v>
      </c>
      <c r="AH2003" t="s">
        <v>95</v>
      </c>
      <c r="AI2003" t="s">
        <v>94</v>
      </c>
      <c r="AJ2003">
        <v>44874</v>
      </c>
      <c r="AK2003" t="s">
        <v>17</v>
      </c>
      <c r="AL2003" t="s">
        <v>51</v>
      </c>
      <c r="AM2003">
        <v>600</v>
      </c>
      <c r="AN2003">
        <v>480</v>
      </c>
      <c r="AO2003" s="24" t="str">
        <f>INDEX('Step 2-12'!$Z:$Z,MATCH('Step 2-12'!$AH2003,'Step 2-12'!$R:$R,0))</f>
        <v>Social Media</v>
      </c>
      <c r="AP2003" s="24" t="str">
        <f>INDEX('Step 2-12'!$V:$V,MATCH('Step 2-12'!$AH2003,'Step 2-12'!$R:$R,0))</f>
        <v>North America</v>
      </c>
      <c r="AQ2003" s="24" t="str">
        <f>INDEX('Step 2-12'!$W:$W,MATCH('Step 2-12'!$AH2003,'Step 2-12'!$R:$R,0))</f>
        <v>Tech</v>
      </c>
      <c r="AR2003" s="24" t="str">
        <f>INDEX('Step 2-12'!$X:$X,MATCH('Step 2-12'!$AH2003,'Step 2-12'!$R:$R,0))</f>
        <v>SMBs</v>
      </c>
      <c r="AS2003" s="23" t="str">
        <f>INDEX('Step 2-12'!$AA:$AA,MATCH('Step 2-12'!$AH2003,'Step 2-12'!$R:$R,0))</f>
        <v>Basic</v>
      </c>
      <c r="AT2003" s="23" t="str">
        <f>INDEX('Step 2-12'!$AB:$AB,MATCH('Step 2-12'!$AH2003,'Step 2-12'!$R:$R,0))</f>
        <v>Annual</v>
      </c>
      <c r="AU2003" s="23" t="str">
        <f>INDEX($J$20:$J$1603,MATCH($AH2003,$B$20:$B$1603,0))</f>
        <v>Yes</v>
      </c>
    </row>
    <row r="2004" spans="33:47" x14ac:dyDescent="0.25">
      <c r="AG2004" t="s">
        <v>3796</v>
      </c>
      <c r="AH2004" t="s">
        <v>95</v>
      </c>
      <c r="AI2004" t="s">
        <v>94</v>
      </c>
      <c r="AJ2004">
        <v>45239</v>
      </c>
      <c r="AK2004" t="s">
        <v>17</v>
      </c>
      <c r="AL2004" t="s">
        <v>51</v>
      </c>
      <c r="AM2004">
        <v>600</v>
      </c>
      <c r="AN2004">
        <v>480</v>
      </c>
      <c r="AO2004" s="24" t="str">
        <f>INDEX('Step 2-12'!$Z:$Z,MATCH('Step 2-12'!$AH2004,'Step 2-12'!$R:$R,0))</f>
        <v>Social Media</v>
      </c>
      <c r="AP2004" s="24" t="str">
        <f>INDEX('Step 2-12'!$V:$V,MATCH('Step 2-12'!$AH2004,'Step 2-12'!$R:$R,0))</f>
        <v>North America</v>
      </c>
      <c r="AQ2004" s="24" t="str">
        <f>INDEX('Step 2-12'!$W:$W,MATCH('Step 2-12'!$AH2004,'Step 2-12'!$R:$R,0))</f>
        <v>Tech</v>
      </c>
      <c r="AR2004" s="24" t="str">
        <f>INDEX('Step 2-12'!$X:$X,MATCH('Step 2-12'!$AH2004,'Step 2-12'!$R:$R,0))</f>
        <v>SMBs</v>
      </c>
      <c r="AS2004" s="23" t="str">
        <f>INDEX('Step 2-12'!$AA:$AA,MATCH('Step 2-12'!$AH2004,'Step 2-12'!$R:$R,0))</f>
        <v>Basic</v>
      </c>
      <c r="AT2004" s="23" t="str">
        <f>INDEX('Step 2-12'!$AB:$AB,MATCH('Step 2-12'!$AH2004,'Step 2-12'!$R:$R,0))</f>
        <v>Annual</v>
      </c>
      <c r="AU2004" s="23" t="str">
        <f>INDEX($J$20:$J$1603,MATCH($AH2004,$B$20:$B$1603,0))</f>
        <v>Yes</v>
      </c>
    </row>
    <row r="2005" spans="33:47" x14ac:dyDescent="0.25">
      <c r="AG2005" t="s">
        <v>3797</v>
      </c>
      <c r="AH2005" t="s">
        <v>95</v>
      </c>
      <c r="AI2005" t="s">
        <v>96</v>
      </c>
      <c r="AJ2005">
        <v>45240</v>
      </c>
      <c r="AK2005" t="s">
        <v>17</v>
      </c>
      <c r="AL2005" t="s">
        <v>51</v>
      </c>
      <c r="AM2005">
        <v>600</v>
      </c>
      <c r="AN2005">
        <v>480</v>
      </c>
      <c r="AO2005" s="24" t="str">
        <f>INDEX('Step 2-12'!$Z:$Z,MATCH('Step 2-12'!$AH2005,'Step 2-12'!$R:$R,0))</f>
        <v>Social Media</v>
      </c>
      <c r="AP2005" s="24" t="str">
        <f>INDEX('Step 2-12'!$V:$V,MATCH('Step 2-12'!$AH2005,'Step 2-12'!$R:$R,0))</f>
        <v>North America</v>
      </c>
      <c r="AQ2005" s="24" t="str">
        <f>INDEX('Step 2-12'!$W:$W,MATCH('Step 2-12'!$AH2005,'Step 2-12'!$R:$R,0))</f>
        <v>Tech</v>
      </c>
      <c r="AR2005" s="24" t="str">
        <f>INDEX('Step 2-12'!$X:$X,MATCH('Step 2-12'!$AH2005,'Step 2-12'!$R:$R,0))</f>
        <v>SMBs</v>
      </c>
      <c r="AS2005" s="23" t="str">
        <f>INDEX('Step 2-12'!$AA:$AA,MATCH('Step 2-12'!$AH2005,'Step 2-12'!$R:$R,0))</f>
        <v>Basic</v>
      </c>
      <c r="AT2005" s="23" t="str">
        <f>INDEX('Step 2-12'!$AB:$AB,MATCH('Step 2-12'!$AH2005,'Step 2-12'!$R:$R,0))</f>
        <v>Annual</v>
      </c>
      <c r="AU2005" s="23" t="str">
        <f>INDEX($J$20:$J$1603,MATCH($AH2005,$B$20:$B$1603,0))</f>
        <v>Yes</v>
      </c>
    </row>
    <row r="2006" spans="33:47" x14ac:dyDescent="0.25">
      <c r="AG2006" t="s">
        <v>3798</v>
      </c>
      <c r="AH2006" t="s">
        <v>1082</v>
      </c>
      <c r="AI2006" t="s">
        <v>1081</v>
      </c>
      <c r="AJ2006">
        <v>45363</v>
      </c>
      <c r="AK2006" t="s">
        <v>86</v>
      </c>
      <c r="AL2006" t="s">
        <v>18</v>
      </c>
      <c r="AM2006">
        <v>315</v>
      </c>
      <c r="AN2006">
        <v>267.75</v>
      </c>
      <c r="AO2006" s="24" t="str">
        <f>INDEX('Step 2-12'!$Z:$Z,MATCH('Step 2-12'!$AH2006,'Step 2-12'!$R:$R,0))</f>
        <v>Affiliate</v>
      </c>
      <c r="AP2006" s="24" t="str">
        <f>INDEX('Step 2-12'!$V:$V,MATCH('Step 2-12'!$AH2006,'Step 2-12'!$R:$R,0))</f>
        <v>North America</v>
      </c>
      <c r="AQ2006" s="24" t="str">
        <f>INDEX('Step 2-12'!$W:$W,MATCH('Step 2-12'!$AH2006,'Step 2-12'!$R:$R,0))</f>
        <v>Tech</v>
      </c>
      <c r="AR2006" s="24" t="str">
        <f>INDEX('Step 2-12'!$X:$X,MATCH('Step 2-12'!$AH2006,'Step 2-12'!$R:$R,0))</f>
        <v>SMBs</v>
      </c>
      <c r="AS2006" s="23" t="str">
        <f>INDEX('Step 2-12'!$AA:$AA,MATCH('Step 2-12'!$AH2006,'Step 2-12'!$R:$R,0))</f>
        <v>Pro</v>
      </c>
      <c r="AT2006" s="23" t="str">
        <f>INDEX('Step 2-12'!$AB:$AB,MATCH('Step 2-12'!$AH2006,'Step 2-12'!$R:$R,0))</f>
        <v>Monthly</v>
      </c>
      <c r="AU2006" s="23" t="str">
        <f>INDEX($J$20:$J$1603,MATCH($AH2006,$B$20:$B$1603,0))</f>
        <v/>
      </c>
    </row>
    <row r="2007" spans="33:47" x14ac:dyDescent="0.25">
      <c r="AG2007" t="s">
        <v>3799</v>
      </c>
      <c r="AH2007" t="s">
        <v>1082</v>
      </c>
      <c r="AI2007" t="s">
        <v>1083</v>
      </c>
      <c r="AJ2007">
        <v>45394</v>
      </c>
      <c r="AK2007" t="s">
        <v>86</v>
      </c>
      <c r="AL2007" t="s">
        <v>18</v>
      </c>
      <c r="AM2007">
        <v>315</v>
      </c>
      <c r="AN2007">
        <v>267.75</v>
      </c>
      <c r="AO2007" s="24" t="str">
        <f>INDEX('Step 2-12'!$Z:$Z,MATCH('Step 2-12'!$AH2007,'Step 2-12'!$R:$R,0))</f>
        <v>Affiliate</v>
      </c>
      <c r="AP2007" s="24" t="str">
        <f>INDEX('Step 2-12'!$V:$V,MATCH('Step 2-12'!$AH2007,'Step 2-12'!$R:$R,0))</f>
        <v>North America</v>
      </c>
      <c r="AQ2007" s="24" t="str">
        <f>INDEX('Step 2-12'!$W:$W,MATCH('Step 2-12'!$AH2007,'Step 2-12'!$R:$R,0))</f>
        <v>Tech</v>
      </c>
      <c r="AR2007" s="24" t="str">
        <f>INDEX('Step 2-12'!$X:$X,MATCH('Step 2-12'!$AH2007,'Step 2-12'!$R:$R,0))</f>
        <v>SMBs</v>
      </c>
      <c r="AS2007" s="23" t="str">
        <f>INDEX('Step 2-12'!$AA:$AA,MATCH('Step 2-12'!$AH2007,'Step 2-12'!$R:$R,0))</f>
        <v>Pro</v>
      </c>
      <c r="AT2007" s="23" t="str">
        <f>INDEX('Step 2-12'!$AB:$AB,MATCH('Step 2-12'!$AH2007,'Step 2-12'!$R:$R,0))</f>
        <v>Monthly</v>
      </c>
      <c r="AU2007" s="23" t="str">
        <f>INDEX($J$20:$J$1603,MATCH($AH2007,$B$20:$B$1603,0))</f>
        <v/>
      </c>
    </row>
    <row r="2008" spans="33:47" x14ac:dyDescent="0.25">
      <c r="AG2008" t="s">
        <v>3800</v>
      </c>
      <c r="AH2008" t="s">
        <v>1082</v>
      </c>
      <c r="AI2008" t="s">
        <v>1083</v>
      </c>
      <c r="AJ2008">
        <v>45424</v>
      </c>
      <c r="AK2008" t="s">
        <v>86</v>
      </c>
      <c r="AL2008" t="s">
        <v>18</v>
      </c>
      <c r="AM2008">
        <v>315</v>
      </c>
      <c r="AN2008">
        <v>267.75</v>
      </c>
      <c r="AO2008" s="24" t="str">
        <f>INDEX('Step 2-12'!$Z:$Z,MATCH('Step 2-12'!$AH2008,'Step 2-12'!$R:$R,0))</f>
        <v>Affiliate</v>
      </c>
      <c r="AP2008" s="24" t="str">
        <f>INDEX('Step 2-12'!$V:$V,MATCH('Step 2-12'!$AH2008,'Step 2-12'!$R:$R,0))</f>
        <v>North America</v>
      </c>
      <c r="AQ2008" s="24" t="str">
        <f>INDEX('Step 2-12'!$W:$W,MATCH('Step 2-12'!$AH2008,'Step 2-12'!$R:$R,0))</f>
        <v>Tech</v>
      </c>
      <c r="AR2008" s="24" t="str">
        <f>INDEX('Step 2-12'!$X:$X,MATCH('Step 2-12'!$AH2008,'Step 2-12'!$R:$R,0))</f>
        <v>SMBs</v>
      </c>
      <c r="AS2008" s="23" t="str">
        <f>INDEX('Step 2-12'!$AA:$AA,MATCH('Step 2-12'!$AH2008,'Step 2-12'!$R:$R,0))</f>
        <v>Pro</v>
      </c>
      <c r="AT2008" s="23" t="str">
        <f>INDEX('Step 2-12'!$AB:$AB,MATCH('Step 2-12'!$AH2008,'Step 2-12'!$R:$R,0))</f>
        <v>Monthly</v>
      </c>
      <c r="AU2008" s="23" t="str">
        <f>INDEX($J$20:$J$1603,MATCH($AH2008,$B$20:$B$1603,0))</f>
        <v/>
      </c>
    </row>
    <row r="2009" spans="33:47" x14ac:dyDescent="0.25">
      <c r="AG2009" t="s">
        <v>3801</v>
      </c>
      <c r="AH2009" t="s">
        <v>1082</v>
      </c>
      <c r="AI2009" t="s">
        <v>1084</v>
      </c>
      <c r="AJ2009">
        <v>45425</v>
      </c>
      <c r="AK2009" t="s">
        <v>86</v>
      </c>
      <c r="AL2009" t="s">
        <v>18</v>
      </c>
      <c r="AM2009">
        <v>315</v>
      </c>
      <c r="AN2009">
        <v>267.75</v>
      </c>
      <c r="AO2009" s="24" t="str">
        <f>INDEX('Step 2-12'!$Z:$Z,MATCH('Step 2-12'!$AH2009,'Step 2-12'!$R:$R,0))</f>
        <v>Affiliate</v>
      </c>
      <c r="AP2009" s="24" t="str">
        <f>INDEX('Step 2-12'!$V:$V,MATCH('Step 2-12'!$AH2009,'Step 2-12'!$R:$R,0))</f>
        <v>North America</v>
      </c>
      <c r="AQ2009" s="24" t="str">
        <f>INDEX('Step 2-12'!$W:$W,MATCH('Step 2-12'!$AH2009,'Step 2-12'!$R:$R,0))</f>
        <v>Tech</v>
      </c>
      <c r="AR2009" s="24" t="str">
        <f>INDEX('Step 2-12'!$X:$X,MATCH('Step 2-12'!$AH2009,'Step 2-12'!$R:$R,0))</f>
        <v>SMBs</v>
      </c>
      <c r="AS2009" s="23" t="str">
        <f>INDEX('Step 2-12'!$AA:$AA,MATCH('Step 2-12'!$AH2009,'Step 2-12'!$R:$R,0))</f>
        <v>Pro</v>
      </c>
      <c r="AT2009" s="23" t="str">
        <f>INDEX('Step 2-12'!$AB:$AB,MATCH('Step 2-12'!$AH2009,'Step 2-12'!$R:$R,0))</f>
        <v>Monthly</v>
      </c>
      <c r="AU2009" s="23" t="str">
        <f>INDEX($J$20:$J$1603,MATCH($AH2009,$B$20:$B$1603,0))</f>
        <v/>
      </c>
    </row>
    <row r="2010" spans="33:47" x14ac:dyDescent="0.25">
      <c r="AG2010" t="s">
        <v>3802</v>
      </c>
      <c r="AH2010" t="s">
        <v>1082</v>
      </c>
      <c r="AI2010" t="s">
        <v>1085</v>
      </c>
      <c r="AJ2010">
        <v>45456</v>
      </c>
      <c r="AK2010" t="s">
        <v>50</v>
      </c>
      <c r="AL2010" t="s">
        <v>18</v>
      </c>
      <c r="AM2010">
        <v>135</v>
      </c>
      <c r="AN2010">
        <v>110.7</v>
      </c>
      <c r="AO2010" s="24" t="str">
        <f>INDEX('Step 2-12'!$Z:$Z,MATCH('Step 2-12'!$AH2010,'Step 2-12'!$R:$R,0))</f>
        <v>Affiliate</v>
      </c>
      <c r="AP2010" s="24" t="str">
        <f>INDEX('Step 2-12'!$V:$V,MATCH('Step 2-12'!$AH2010,'Step 2-12'!$R:$R,0))</f>
        <v>North America</v>
      </c>
      <c r="AQ2010" s="24" t="str">
        <f>INDEX('Step 2-12'!$W:$W,MATCH('Step 2-12'!$AH2010,'Step 2-12'!$R:$R,0))</f>
        <v>Tech</v>
      </c>
      <c r="AR2010" s="24" t="str">
        <f>INDEX('Step 2-12'!$X:$X,MATCH('Step 2-12'!$AH2010,'Step 2-12'!$R:$R,0))</f>
        <v>SMBs</v>
      </c>
      <c r="AS2010" s="23" t="str">
        <f>INDEX('Step 2-12'!$AA:$AA,MATCH('Step 2-12'!$AH2010,'Step 2-12'!$R:$R,0))</f>
        <v>Pro</v>
      </c>
      <c r="AT2010" s="23" t="str">
        <f>INDEX('Step 2-12'!$AB:$AB,MATCH('Step 2-12'!$AH2010,'Step 2-12'!$R:$R,0))</f>
        <v>Monthly</v>
      </c>
      <c r="AU2010" s="23" t="str">
        <f>INDEX($J$20:$J$1603,MATCH($AH2010,$B$20:$B$1603,0))</f>
        <v/>
      </c>
    </row>
    <row r="2011" spans="33:47" x14ac:dyDescent="0.25">
      <c r="AG2011" t="s">
        <v>3803</v>
      </c>
      <c r="AH2011" t="s">
        <v>1082</v>
      </c>
      <c r="AI2011" t="s">
        <v>1085</v>
      </c>
      <c r="AJ2011">
        <v>45486</v>
      </c>
      <c r="AK2011" t="s">
        <v>50</v>
      </c>
      <c r="AL2011" t="s">
        <v>18</v>
      </c>
      <c r="AM2011">
        <v>135</v>
      </c>
      <c r="AN2011">
        <v>110.7</v>
      </c>
      <c r="AO2011" s="24" t="str">
        <f>INDEX('Step 2-12'!$Z:$Z,MATCH('Step 2-12'!$AH2011,'Step 2-12'!$R:$R,0))</f>
        <v>Affiliate</v>
      </c>
      <c r="AP2011" s="24" t="str">
        <f>INDEX('Step 2-12'!$V:$V,MATCH('Step 2-12'!$AH2011,'Step 2-12'!$R:$R,0))</f>
        <v>North America</v>
      </c>
      <c r="AQ2011" s="24" t="str">
        <f>INDEX('Step 2-12'!$W:$W,MATCH('Step 2-12'!$AH2011,'Step 2-12'!$R:$R,0))</f>
        <v>Tech</v>
      </c>
      <c r="AR2011" s="24" t="str">
        <f>INDEX('Step 2-12'!$X:$X,MATCH('Step 2-12'!$AH2011,'Step 2-12'!$R:$R,0))</f>
        <v>SMBs</v>
      </c>
      <c r="AS2011" s="23" t="str">
        <f>INDEX('Step 2-12'!$AA:$AA,MATCH('Step 2-12'!$AH2011,'Step 2-12'!$R:$R,0))</f>
        <v>Pro</v>
      </c>
      <c r="AT2011" s="23" t="str">
        <f>INDEX('Step 2-12'!$AB:$AB,MATCH('Step 2-12'!$AH2011,'Step 2-12'!$R:$R,0))</f>
        <v>Monthly</v>
      </c>
      <c r="AU2011" s="23" t="str">
        <f>INDEX($J$20:$J$1603,MATCH($AH2011,$B$20:$B$1603,0))</f>
        <v/>
      </c>
    </row>
    <row r="2012" spans="33:47" x14ac:dyDescent="0.25">
      <c r="AG2012" t="s">
        <v>3804</v>
      </c>
      <c r="AH2012" t="s">
        <v>1082</v>
      </c>
      <c r="AI2012" t="s">
        <v>1086</v>
      </c>
      <c r="AJ2012">
        <v>45487</v>
      </c>
      <c r="AK2012" t="s">
        <v>50</v>
      </c>
      <c r="AL2012" t="s">
        <v>18</v>
      </c>
      <c r="AM2012">
        <v>135</v>
      </c>
      <c r="AN2012">
        <v>110.7</v>
      </c>
      <c r="AO2012" s="24" t="str">
        <f>INDEX('Step 2-12'!$Z:$Z,MATCH('Step 2-12'!$AH2012,'Step 2-12'!$R:$R,0))</f>
        <v>Affiliate</v>
      </c>
      <c r="AP2012" s="24" t="str">
        <f>INDEX('Step 2-12'!$V:$V,MATCH('Step 2-12'!$AH2012,'Step 2-12'!$R:$R,0))</f>
        <v>North America</v>
      </c>
      <c r="AQ2012" s="24" t="str">
        <f>INDEX('Step 2-12'!$W:$W,MATCH('Step 2-12'!$AH2012,'Step 2-12'!$R:$R,0))</f>
        <v>Tech</v>
      </c>
      <c r="AR2012" s="24" t="str">
        <f>INDEX('Step 2-12'!$X:$X,MATCH('Step 2-12'!$AH2012,'Step 2-12'!$R:$R,0))</f>
        <v>SMBs</v>
      </c>
      <c r="AS2012" s="23" t="str">
        <f>INDEX('Step 2-12'!$AA:$AA,MATCH('Step 2-12'!$AH2012,'Step 2-12'!$R:$R,0))</f>
        <v>Pro</v>
      </c>
      <c r="AT2012" s="23" t="str">
        <f>INDEX('Step 2-12'!$AB:$AB,MATCH('Step 2-12'!$AH2012,'Step 2-12'!$R:$R,0))</f>
        <v>Monthly</v>
      </c>
      <c r="AU2012" s="23" t="str">
        <f>INDEX($J$20:$J$1603,MATCH($AH2012,$B$20:$B$1603,0))</f>
        <v/>
      </c>
    </row>
    <row r="2013" spans="33:47" x14ac:dyDescent="0.25">
      <c r="AG2013" t="s">
        <v>3805</v>
      </c>
      <c r="AH2013" t="s">
        <v>1082</v>
      </c>
      <c r="AI2013" t="s">
        <v>1087</v>
      </c>
      <c r="AJ2013">
        <v>45518</v>
      </c>
      <c r="AK2013" t="s">
        <v>50</v>
      </c>
      <c r="AL2013" t="s">
        <v>18</v>
      </c>
      <c r="AM2013">
        <v>135</v>
      </c>
      <c r="AN2013">
        <v>110.7</v>
      </c>
      <c r="AO2013" s="24" t="str">
        <f>INDEX('Step 2-12'!$Z:$Z,MATCH('Step 2-12'!$AH2013,'Step 2-12'!$R:$R,0))</f>
        <v>Affiliate</v>
      </c>
      <c r="AP2013" s="24" t="str">
        <f>INDEX('Step 2-12'!$V:$V,MATCH('Step 2-12'!$AH2013,'Step 2-12'!$R:$R,0))</f>
        <v>North America</v>
      </c>
      <c r="AQ2013" s="24" t="str">
        <f>INDEX('Step 2-12'!$W:$W,MATCH('Step 2-12'!$AH2013,'Step 2-12'!$R:$R,0))</f>
        <v>Tech</v>
      </c>
      <c r="AR2013" s="24" t="str">
        <f>INDEX('Step 2-12'!$X:$X,MATCH('Step 2-12'!$AH2013,'Step 2-12'!$R:$R,0))</f>
        <v>SMBs</v>
      </c>
      <c r="AS2013" s="23" t="str">
        <f>INDEX('Step 2-12'!$AA:$AA,MATCH('Step 2-12'!$AH2013,'Step 2-12'!$R:$R,0))</f>
        <v>Pro</v>
      </c>
      <c r="AT2013" s="23" t="str">
        <f>INDEX('Step 2-12'!$AB:$AB,MATCH('Step 2-12'!$AH2013,'Step 2-12'!$R:$R,0))</f>
        <v>Monthly</v>
      </c>
      <c r="AU2013" s="23" t="str">
        <f>INDEX($J$20:$J$1603,MATCH($AH2013,$B$20:$B$1603,0))</f>
        <v/>
      </c>
    </row>
    <row r="2014" spans="33:47" x14ac:dyDescent="0.25">
      <c r="AG2014" t="s">
        <v>3806</v>
      </c>
      <c r="AH2014" t="s">
        <v>1082</v>
      </c>
      <c r="AI2014" t="s">
        <v>1088</v>
      </c>
      <c r="AJ2014">
        <v>45549</v>
      </c>
      <c r="AK2014" t="s">
        <v>50</v>
      </c>
      <c r="AL2014" t="s">
        <v>18</v>
      </c>
      <c r="AM2014">
        <v>135</v>
      </c>
      <c r="AN2014">
        <v>110.7</v>
      </c>
      <c r="AO2014" s="24" t="str">
        <f>INDEX('Step 2-12'!$Z:$Z,MATCH('Step 2-12'!$AH2014,'Step 2-12'!$R:$R,0))</f>
        <v>Affiliate</v>
      </c>
      <c r="AP2014" s="24" t="str">
        <f>INDEX('Step 2-12'!$V:$V,MATCH('Step 2-12'!$AH2014,'Step 2-12'!$R:$R,0))</f>
        <v>North America</v>
      </c>
      <c r="AQ2014" s="24" t="str">
        <f>INDEX('Step 2-12'!$W:$W,MATCH('Step 2-12'!$AH2014,'Step 2-12'!$R:$R,0))</f>
        <v>Tech</v>
      </c>
      <c r="AR2014" s="24" t="str">
        <f>INDEX('Step 2-12'!$X:$X,MATCH('Step 2-12'!$AH2014,'Step 2-12'!$R:$R,0))</f>
        <v>SMBs</v>
      </c>
      <c r="AS2014" s="23" t="str">
        <f>INDEX('Step 2-12'!$AA:$AA,MATCH('Step 2-12'!$AH2014,'Step 2-12'!$R:$R,0))</f>
        <v>Pro</v>
      </c>
      <c r="AT2014" s="23" t="str">
        <f>INDEX('Step 2-12'!$AB:$AB,MATCH('Step 2-12'!$AH2014,'Step 2-12'!$R:$R,0))</f>
        <v>Monthly</v>
      </c>
      <c r="AU2014" s="23" t="str">
        <f>INDEX($J$20:$J$1603,MATCH($AH2014,$B$20:$B$1603,0))</f>
        <v/>
      </c>
    </row>
    <row r="2015" spans="33:47" x14ac:dyDescent="0.25">
      <c r="AG2015" t="s">
        <v>3807</v>
      </c>
      <c r="AH2015" t="s">
        <v>1082</v>
      </c>
      <c r="AI2015" t="s">
        <v>1088</v>
      </c>
      <c r="AJ2015">
        <v>45579</v>
      </c>
      <c r="AK2015" t="s">
        <v>50</v>
      </c>
      <c r="AL2015" t="s">
        <v>18</v>
      </c>
      <c r="AM2015">
        <v>135</v>
      </c>
      <c r="AN2015">
        <v>110.7</v>
      </c>
      <c r="AO2015" s="24" t="str">
        <f>INDEX('Step 2-12'!$Z:$Z,MATCH('Step 2-12'!$AH2015,'Step 2-12'!$R:$R,0))</f>
        <v>Affiliate</v>
      </c>
      <c r="AP2015" s="24" t="str">
        <f>INDEX('Step 2-12'!$V:$V,MATCH('Step 2-12'!$AH2015,'Step 2-12'!$R:$R,0))</f>
        <v>North America</v>
      </c>
      <c r="AQ2015" s="24" t="str">
        <f>INDEX('Step 2-12'!$W:$W,MATCH('Step 2-12'!$AH2015,'Step 2-12'!$R:$R,0))</f>
        <v>Tech</v>
      </c>
      <c r="AR2015" s="24" t="str">
        <f>INDEX('Step 2-12'!$X:$X,MATCH('Step 2-12'!$AH2015,'Step 2-12'!$R:$R,0))</f>
        <v>SMBs</v>
      </c>
      <c r="AS2015" s="23" t="str">
        <f>INDEX('Step 2-12'!$AA:$AA,MATCH('Step 2-12'!$AH2015,'Step 2-12'!$R:$R,0))</f>
        <v>Pro</v>
      </c>
      <c r="AT2015" s="23" t="str">
        <f>INDEX('Step 2-12'!$AB:$AB,MATCH('Step 2-12'!$AH2015,'Step 2-12'!$R:$R,0))</f>
        <v>Monthly</v>
      </c>
      <c r="AU2015" s="23" t="str">
        <f>INDEX($J$20:$J$1603,MATCH($AH2015,$B$20:$B$1603,0))</f>
        <v/>
      </c>
    </row>
    <row r="2016" spans="33:47" x14ac:dyDescent="0.25">
      <c r="AG2016" t="s">
        <v>3808</v>
      </c>
      <c r="AH2016" t="s">
        <v>1082</v>
      </c>
      <c r="AI2016" t="s">
        <v>1089</v>
      </c>
      <c r="AJ2016">
        <v>45580</v>
      </c>
      <c r="AK2016" t="s">
        <v>50</v>
      </c>
      <c r="AL2016" t="s">
        <v>18</v>
      </c>
      <c r="AM2016">
        <v>135</v>
      </c>
      <c r="AN2016">
        <v>110.7</v>
      </c>
      <c r="AO2016" s="24" t="str">
        <f>INDEX('Step 2-12'!$Z:$Z,MATCH('Step 2-12'!$AH2016,'Step 2-12'!$R:$R,0))</f>
        <v>Affiliate</v>
      </c>
      <c r="AP2016" s="24" t="str">
        <f>INDEX('Step 2-12'!$V:$V,MATCH('Step 2-12'!$AH2016,'Step 2-12'!$R:$R,0))</f>
        <v>North America</v>
      </c>
      <c r="AQ2016" s="24" t="str">
        <f>INDEX('Step 2-12'!$W:$W,MATCH('Step 2-12'!$AH2016,'Step 2-12'!$R:$R,0))</f>
        <v>Tech</v>
      </c>
      <c r="AR2016" s="24" t="str">
        <f>INDEX('Step 2-12'!$X:$X,MATCH('Step 2-12'!$AH2016,'Step 2-12'!$R:$R,0))</f>
        <v>SMBs</v>
      </c>
      <c r="AS2016" s="23" t="str">
        <f>INDEX('Step 2-12'!$AA:$AA,MATCH('Step 2-12'!$AH2016,'Step 2-12'!$R:$R,0))</f>
        <v>Pro</v>
      </c>
      <c r="AT2016" s="23" t="str">
        <f>INDEX('Step 2-12'!$AB:$AB,MATCH('Step 2-12'!$AH2016,'Step 2-12'!$R:$R,0))</f>
        <v>Monthly</v>
      </c>
      <c r="AU2016" s="23" t="str">
        <f>INDEX($J$20:$J$1603,MATCH($AH2016,$B$20:$B$1603,0))</f>
        <v/>
      </c>
    </row>
    <row r="2017" spans="33:47" x14ac:dyDescent="0.25">
      <c r="AG2017" t="s">
        <v>3809</v>
      </c>
      <c r="AH2017" t="s">
        <v>1082</v>
      </c>
      <c r="AI2017" t="s">
        <v>1090</v>
      </c>
      <c r="AJ2017">
        <v>45611</v>
      </c>
      <c r="AK2017" t="s">
        <v>50</v>
      </c>
      <c r="AL2017" t="s">
        <v>18</v>
      </c>
      <c r="AM2017">
        <v>135</v>
      </c>
      <c r="AN2017">
        <v>110.7</v>
      </c>
      <c r="AO2017" s="24" t="str">
        <f>INDEX('Step 2-12'!$Z:$Z,MATCH('Step 2-12'!$AH2017,'Step 2-12'!$R:$R,0))</f>
        <v>Affiliate</v>
      </c>
      <c r="AP2017" s="24" t="str">
        <f>INDEX('Step 2-12'!$V:$V,MATCH('Step 2-12'!$AH2017,'Step 2-12'!$R:$R,0))</f>
        <v>North America</v>
      </c>
      <c r="AQ2017" s="24" t="str">
        <f>INDEX('Step 2-12'!$W:$W,MATCH('Step 2-12'!$AH2017,'Step 2-12'!$R:$R,0))</f>
        <v>Tech</v>
      </c>
      <c r="AR2017" s="24" t="str">
        <f>INDEX('Step 2-12'!$X:$X,MATCH('Step 2-12'!$AH2017,'Step 2-12'!$R:$R,0))</f>
        <v>SMBs</v>
      </c>
      <c r="AS2017" s="23" t="str">
        <f>INDEX('Step 2-12'!$AA:$AA,MATCH('Step 2-12'!$AH2017,'Step 2-12'!$R:$R,0))</f>
        <v>Pro</v>
      </c>
      <c r="AT2017" s="23" t="str">
        <f>INDEX('Step 2-12'!$AB:$AB,MATCH('Step 2-12'!$AH2017,'Step 2-12'!$R:$R,0))</f>
        <v>Monthly</v>
      </c>
      <c r="AU2017" s="23" t="str">
        <f>INDEX($J$20:$J$1603,MATCH($AH2017,$B$20:$B$1603,0))</f>
        <v/>
      </c>
    </row>
    <row r="2018" spans="33:47" x14ac:dyDescent="0.25">
      <c r="AG2018" t="s">
        <v>3810</v>
      </c>
      <c r="AH2018" t="s">
        <v>1082</v>
      </c>
      <c r="AI2018" t="s">
        <v>1090</v>
      </c>
      <c r="AJ2018">
        <v>45641</v>
      </c>
      <c r="AK2018" t="s">
        <v>50</v>
      </c>
      <c r="AL2018" t="s">
        <v>18</v>
      </c>
      <c r="AM2018">
        <v>135</v>
      </c>
      <c r="AN2018">
        <v>110.7</v>
      </c>
      <c r="AO2018" s="24" t="str">
        <f>INDEX('Step 2-12'!$Z:$Z,MATCH('Step 2-12'!$AH2018,'Step 2-12'!$R:$R,0))</f>
        <v>Affiliate</v>
      </c>
      <c r="AP2018" s="24" t="str">
        <f>INDEX('Step 2-12'!$V:$V,MATCH('Step 2-12'!$AH2018,'Step 2-12'!$R:$R,0))</f>
        <v>North America</v>
      </c>
      <c r="AQ2018" s="24" t="str">
        <f>INDEX('Step 2-12'!$W:$W,MATCH('Step 2-12'!$AH2018,'Step 2-12'!$R:$R,0))</f>
        <v>Tech</v>
      </c>
      <c r="AR2018" s="24" t="str">
        <f>INDEX('Step 2-12'!$X:$X,MATCH('Step 2-12'!$AH2018,'Step 2-12'!$R:$R,0))</f>
        <v>SMBs</v>
      </c>
      <c r="AS2018" s="23" t="str">
        <f>INDEX('Step 2-12'!$AA:$AA,MATCH('Step 2-12'!$AH2018,'Step 2-12'!$R:$R,0))</f>
        <v>Pro</v>
      </c>
      <c r="AT2018" s="23" t="str">
        <f>INDEX('Step 2-12'!$AB:$AB,MATCH('Step 2-12'!$AH2018,'Step 2-12'!$R:$R,0))</f>
        <v>Monthly</v>
      </c>
      <c r="AU2018" s="23" t="str">
        <f>INDEX($J$20:$J$1603,MATCH($AH2018,$B$20:$B$1603,0))</f>
        <v/>
      </c>
    </row>
    <row r="2019" spans="33:47" x14ac:dyDescent="0.25">
      <c r="AG2019" t="s">
        <v>3811</v>
      </c>
      <c r="AH2019" t="s">
        <v>1082</v>
      </c>
      <c r="AI2019" t="s">
        <v>1091</v>
      </c>
      <c r="AJ2019">
        <v>45642</v>
      </c>
      <c r="AK2019" t="s">
        <v>50</v>
      </c>
      <c r="AL2019" t="s">
        <v>18</v>
      </c>
      <c r="AM2019">
        <v>135</v>
      </c>
      <c r="AN2019">
        <v>110.7</v>
      </c>
      <c r="AO2019" s="24" t="str">
        <f>INDEX('Step 2-12'!$Z:$Z,MATCH('Step 2-12'!$AH2019,'Step 2-12'!$R:$R,0))</f>
        <v>Affiliate</v>
      </c>
      <c r="AP2019" s="24" t="str">
        <f>INDEX('Step 2-12'!$V:$V,MATCH('Step 2-12'!$AH2019,'Step 2-12'!$R:$R,0))</f>
        <v>North America</v>
      </c>
      <c r="AQ2019" s="24" t="str">
        <f>INDEX('Step 2-12'!$W:$W,MATCH('Step 2-12'!$AH2019,'Step 2-12'!$R:$R,0))</f>
        <v>Tech</v>
      </c>
      <c r="AR2019" s="24" t="str">
        <f>INDEX('Step 2-12'!$X:$X,MATCH('Step 2-12'!$AH2019,'Step 2-12'!$R:$R,0))</f>
        <v>SMBs</v>
      </c>
      <c r="AS2019" s="23" t="str">
        <f>INDEX('Step 2-12'!$AA:$AA,MATCH('Step 2-12'!$AH2019,'Step 2-12'!$R:$R,0))</f>
        <v>Pro</v>
      </c>
      <c r="AT2019" s="23" t="str">
        <f>INDEX('Step 2-12'!$AB:$AB,MATCH('Step 2-12'!$AH2019,'Step 2-12'!$R:$R,0))</f>
        <v>Monthly</v>
      </c>
      <c r="AU2019" s="23" t="str">
        <f>INDEX($J$20:$J$1603,MATCH($AH2019,$B$20:$B$1603,0))</f>
        <v/>
      </c>
    </row>
    <row r="2020" spans="33:47" x14ac:dyDescent="0.25">
      <c r="AG2020" t="s">
        <v>3812</v>
      </c>
      <c r="AH2020" t="s">
        <v>1718</v>
      </c>
      <c r="AI2020" t="s">
        <v>1717</v>
      </c>
      <c r="AJ2020">
        <v>45549</v>
      </c>
      <c r="AK2020" t="s">
        <v>17</v>
      </c>
      <c r="AL2020" t="s">
        <v>18</v>
      </c>
      <c r="AM2020">
        <v>75</v>
      </c>
      <c r="AN2020">
        <v>60</v>
      </c>
      <c r="AO2020" s="24" t="str">
        <f>INDEX('Step 2-12'!$Z:$Z,MATCH('Step 2-12'!$AH2020,'Step 2-12'!$R:$R,0))</f>
        <v>Email</v>
      </c>
      <c r="AP2020" s="24" t="str">
        <f>INDEX('Step 2-12'!$V:$V,MATCH('Step 2-12'!$AH2020,'Step 2-12'!$R:$R,0))</f>
        <v>Asia-Pacific</v>
      </c>
      <c r="AQ2020" s="24" t="str">
        <f>INDEX('Step 2-12'!$W:$W,MATCH('Step 2-12'!$AH2020,'Step 2-12'!$R:$R,0))</f>
        <v>Tech</v>
      </c>
      <c r="AR2020" s="24" t="str">
        <f>INDEX('Step 2-12'!$X:$X,MATCH('Step 2-12'!$AH2020,'Step 2-12'!$R:$R,0))</f>
        <v>SMBs</v>
      </c>
      <c r="AS2020" s="23" t="str">
        <f>INDEX('Step 2-12'!$AA:$AA,MATCH('Step 2-12'!$AH2020,'Step 2-12'!$R:$R,0))</f>
        <v>Pro</v>
      </c>
      <c r="AT2020" s="23" t="str">
        <f>INDEX('Step 2-12'!$AB:$AB,MATCH('Step 2-12'!$AH2020,'Step 2-12'!$R:$R,0))</f>
        <v>Monthly</v>
      </c>
      <c r="AU2020" s="23" t="str">
        <f>INDEX($J$20:$J$1603,MATCH($AH2020,$B$20:$B$1603,0))</f>
        <v/>
      </c>
    </row>
    <row r="2021" spans="33:47" x14ac:dyDescent="0.25">
      <c r="AG2021" t="s">
        <v>3813</v>
      </c>
      <c r="AH2021" t="s">
        <v>1718</v>
      </c>
      <c r="AI2021" t="s">
        <v>1717</v>
      </c>
      <c r="AJ2021">
        <v>45579</v>
      </c>
      <c r="AK2021" t="s">
        <v>17</v>
      </c>
      <c r="AL2021" t="s">
        <v>18</v>
      </c>
      <c r="AM2021">
        <v>75</v>
      </c>
      <c r="AN2021">
        <v>60</v>
      </c>
      <c r="AO2021" s="24" t="str">
        <f>INDEX('Step 2-12'!$Z:$Z,MATCH('Step 2-12'!$AH2021,'Step 2-12'!$R:$R,0))</f>
        <v>Email</v>
      </c>
      <c r="AP2021" s="24" t="str">
        <f>INDEX('Step 2-12'!$V:$V,MATCH('Step 2-12'!$AH2021,'Step 2-12'!$R:$R,0))</f>
        <v>Asia-Pacific</v>
      </c>
      <c r="AQ2021" s="24" t="str">
        <f>INDEX('Step 2-12'!$W:$W,MATCH('Step 2-12'!$AH2021,'Step 2-12'!$R:$R,0))</f>
        <v>Tech</v>
      </c>
      <c r="AR2021" s="24" t="str">
        <f>INDEX('Step 2-12'!$X:$X,MATCH('Step 2-12'!$AH2021,'Step 2-12'!$R:$R,0))</f>
        <v>SMBs</v>
      </c>
      <c r="AS2021" s="23" t="str">
        <f>INDEX('Step 2-12'!$AA:$AA,MATCH('Step 2-12'!$AH2021,'Step 2-12'!$R:$R,0))</f>
        <v>Pro</v>
      </c>
      <c r="AT2021" s="23" t="str">
        <f>INDEX('Step 2-12'!$AB:$AB,MATCH('Step 2-12'!$AH2021,'Step 2-12'!$R:$R,0))</f>
        <v>Monthly</v>
      </c>
      <c r="AU2021" s="23" t="str">
        <f>INDEX($J$20:$J$1603,MATCH($AH2021,$B$20:$B$1603,0))</f>
        <v/>
      </c>
    </row>
    <row r="2022" spans="33:47" x14ac:dyDescent="0.25">
      <c r="AG2022" t="s">
        <v>3814</v>
      </c>
      <c r="AH2022" t="s">
        <v>1718</v>
      </c>
      <c r="AI2022" t="s">
        <v>1719</v>
      </c>
      <c r="AJ2022">
        <v>45580</v>
      </c>
      <c r="AK2022" t="s">
        <v>17</v>
      </c>
      <c r="AL2022" t="s">
        <v>18</v>
      </c>
      <c r="AM2022">
        <v>75</v>
      </c>
      <c r="AN2022">
        <v>60</v>
      </c>
      <c r="AO2022" s="24" t="str">
        <f>INDEX('Step 2-12'!$Z:$Z,MATCH('Step 2-12'!$AH2022,'Step 2-12'!$R:$R,0))</f>
        <v>Email</v>
      </c>
      <c r="AP2022" s="24" t="str">
        <f>INDEX('Step 2-12'!$V:$V,MATCH('Step 2-12'!$AH2022,'Step 2-12'!$R:$R,0))</f>
        <v>Asia-Pacific</v>
      </c>
      <c r="AQ2022" s="24" t="str">
        <f>INDEX('Step 2-12'!$W:$W,MATCH('Step 2-12'!$AH2022,'Step 2-12'!$R:$R,0))</f>
        <v>Tech</v>
      </c>
      <c r="AR2022" s="24" t="str">
        <f>INDEX('Step 2-12'!$X:$X,MATCH('Step 2-12'!$AH2022,'Step 2-12'!$R:$R,0))</f>
        <v>SMBs</v>
      </c>
      <c r="AS2022" s="23" t="str">
        <f>INDEX('Step 2-12'!$AA:$AA,MATCH('Step 2-12'!$AH2022,'Step 2-12'!$R:$R,0))</f>
        <v>Pro</v>
      </c>
      <c r="AT2022" s="23" t="str">
        <f>INDEX('Step 2-12'!$AB:$AB,MATCH('Step 2-12'!$AH2022,'Step 2-12'!$R:$R,0))</f>
        <v>Monthly</v>
      </c>
      <c r="AU2022" s="23" t="str">
        <f>INDEX($J$20:$J$1603,MATCH($AH2022,$B$20:$B$1603,0))</f>
        <v/>
      </c>
    </row>
    <row r="2023" spans="33:47" x14ac:dyDescent="0.25">
      <c r="AG2023" t="s">
        <v>3815</v>
      </c>
      <c r="AH2023" t="s">
        <v>1718</v>
      </c>
      <c r="AI2023" t="s">
        <v>1720</v>
      </c>
      <c r="AJ2023">
        <v>45611</v>
      </c>
      <c r="AK2023" t="s">
        <v>17</v>
      </c>
      <c r="AL2023" t="s">
        <v>18</v>
      </c>
      <c r="AM2023">
        <v>75</v>
      </c>
      <c r="AN2023">
        <v>60</v>
      </c>
      <c r="AO2023" s="24" t="str">
        <f>INDEX('Step 2-12'!$Z:$Z,MATCH('Step 2-12'!$AH2023,'Step 2-12'!$R:$R,0))</f>
        <v>Email</v>
      </c>
      <c r="AP2023" s="24" t="str">
        <f>INDEX('Step 2-12'!$V:$V,MATCH('Step 2-12'!$AH2023,'Step 2-12'!$R:$R,0))</f>
        <v>Asia-Pacific</v>
      </c>
      <c r="AQ2023" s="24" t="str">
        <f>INDEX('Step 2-12'!$W:$W,MATCH('Step 2-12'!$AH2023,'Step 2-12'!$R:$R,0))</f>
        <v>Tech</v>
      </c>
      <c r="AR2023" s="24" t="str">
        <f>INDEX('Step 2-12'!$X:$X,MATCH('Step 2-12'!$AH2023,'Step 2-12'!$R:$R,0))</f>
        <v>SMBs</v>
      </c>
      <c r="AS2023" s="23" t="str">
        <f>INDEX('Step 2-12'!$AA:$AA,MATCH('Step 2-12'!$AH2023,'Step 2-12'!$R:$R,0))</f>
        <v>Pro</v>
      </c>
      <c r="AT2023" s="23" t="str">
        <f>INDEX('Step 2-12'!$AB:$AB,MATCH('Step 2-12'!$AH2023,'Step 2-12'!$R:$R,0))</f>
        <v>Monthly</v>
      </c>
      <c r="AU2023" s="23" t="str">
        <f>INDEX($J$20:$J$1603,MATCH($AH2023,$B$20:$B$1603,0))</f>
        <v/>
      </c>
    </row>
    <row r="2024" spans="33:47" x14ac:dyDescent="0.25">
      <c r="AG2024" t="s">
        <v>3816</v>
      </c>
      <c r="AH2024" t="s">
        <v>1718</v>
      </c>
      <c r="AI2024" t="s">
        <v>1720</v>
      </c>
      <c r="AJ2024">
        <v>45641</v>
      </c>
      <c r="AK2024" t="s">
        <v>17</v>
      </c>
      <c r="AL2024" t="s">
        <v>18</v>
      </c>
      <c r="AM2024">
        <v>75</v>
      </c>
      <c r="AN2024">
        <v>60</v>
      </c>
      <c r="AO2024" s="24" t="str">
        <f>INDEX('Step 2-12'!$Z:$Z,MATCH('Step 2-12'!$AH2024,'Step 2-12'!$R:$R,0))</f>
        <v>Email</v>
      </c>
      <c r="AP2024" s="24" t="str">
        <f>INDEX('Step 2-12'!$V:$V,MATCH('Step 2-12'!$AH2024,'Step 2-12'!$R:$R,0))</f>
        <v>Asia-Pacific</v>
      </c>
      <c r="AQ2024" s="24" t="str">
        <f>INDEX('Step 2-12'!$W:$W,MATCH('Step 2-12'!$AH2024,'Step 2-12'!$R:$R,0))</f>
        <v>Tech</v>
      </c>
      <c r="AR2024" s="24" t="str">
        <f>INDEX('Step 2-12'!$X:$X,MATCH('Step 2-12'!$AH2024,'Step 2-12'!$R:$R,0))</f>
        <v>SMBs</v>
      </c>
      <c r="AS2024" s="23" t="str">
        <f>INDEX('Step 2-12'!$AA:$AA,MATCH('Step 2-12'!$AH2024,'Step 2-12'!$R:$R,0))</f>
        <v>Pro</v>
      </c>
      <c r="AT2024" s="23" t="str">
        <f>INDEX('Step 2-12'!$AB:$AB,MATCH('Step 2-12'!$AH2024,'Step 2-12'!$R:$R,0))</f>
        <v>Monthly</v>
      </c>
      <c r="AU2024" s="23" t="str">
        <f>INDEX($J$20:$J$1603,MATCH($AH2024,$B$20:$B$1603,0))</f>
        <v/>
      </c>
    </row>
    <row r="2025" spans="33:47" x14ac:dyDescent="0.25">
      <c r="AG2025" t="s">
        <v>3817</v>
      </c>
      <c r="AH2025" t="s">
        <v>1718</v>
      </c>
      <c r="AI2025" t="s">
        <v>1721</v>
      </c>
      <c r="AJ2025">
        <v>45642</v>
      </c>
      <c r="AK2025" t="s">
        <v>17</v>
      </c>
      <c r="AL2025" t="s">
        <v>18</v>
      </c>
      <c r="AM2025">
        <v>75</v>
      </c>
      <c r="AN2025">
        <v>60</v>
      </c>
      <c r="AO2025" s="24" t="str">
        <f>INDEX('Step 2-12'!$Z:$Z,MATCH('Step 2-12'!$AH2025,'Step 2-12'!$R:$R,0))</f>
        <v>Email</v>
      </c>
      <c r="AP2025" s="24" t="str">
        <f>INDEX('Step 2-12'!$V:$V,MATCH('Step 2-12'!$AH2025,'Step 2-12'!$R:$R,0))</f>
        <v>Asia-Pacific</v>
      </c>
      <c r="AQ2025" s="24" t="str">
        <f>INDEX('Step 2-12'!$W:$W,MATCH('Step 2-12'!$AH2025,'Step 2-12'!$R:$R,0))</f>
        <v>Tech</v>
      </c>
      <c r="AR2025" s="24" t="str">
        <f>INDEX('Step 2-12'!$X:$X,MATCH('Step 2-12'!$AH2025,'Step 2-12'!$R:$R,0))</f>
        <v>SMBs</v>
      </c>
      <c r="AS2025" s="23" t="str">
        <f>INDEX('Step 2-12'!$AA:$AA,MATCH('Step 2-12'!$AH2025,'Step 2-12'!$R:$R,0))</f>
        <v>Pro</v>
      </c>
      <c r="AT2025" s="23" t="str">
        <f>INDEX('Step 2-12'!$AB:$AB,MATCH('Step 2-12'!$AH2025,'Step 2-12'!$R:$R,0))</f>
        <v>Monthly</v>
      </c>
      <c r="AU2025" s="23" t="str">
        <f>INDEX($J$20:$J$1603,MATCH($AH2025,$B$20:$B$1603,0))</f>
        <v/>
      </c>
    </row>
    <row r="2026" spans="33:47" x14ac:dyDescent="0.25">
      <c r="AG2026" t="s">
        <v>3818</v>
      </c>
      <c r="AH2026" t="s">
        <v>1323</v>
      </c>
      <c r="AI2026" t="s">
        <v>1322</v>
      </c>
      <c r="AJ2026">
        <v>45173</v>
      </c>
      <c r="AK2026" t="s">
        <v>17</v>
      </c>
      <c r="AL2026" t="s">
        <v>18</v>
      </c>
      <c r="AM2026">
        <v>75</v>
      </c>
      <c r="AN2026">
        <v>60</v>
      </c>
      <c r="AO2026" s="24" t="str">
        <f>INDEX('Step 2-12'!$Z:$Z,MATCH('Step 2-12'!$AH2026,'Step 2-12'!$R:$R,0))</f>
        <v>Paid Search</v>
      </c>
      <c r="AP2026" s="24" t="str">
        <f>INDEX('Step 2-12'!$V:$V,MATCH('Step 2-12'!$AH2026,'Step 2-12'!$R:$R,0))</f>
        <v>Asia-Pacific</v>
      </c>
      <c r="AQ2026" s="24" t="str">
        <f>INDEX('Step 2-12'!$W:$W,MATCH('Step 2-12'!$AH2026,'Step 2-12'!$R:$R,0))</f>
        <v>Retail</v>
      </c>
      <c r="AR2026" s="24" t="str">
        <f>INDEX('Step 2-12'!$X:$X,MATCH('Step 2-12'!$AH2026,'Step 2-12'!$R:$R,0))</f>
        <v>SMBs</v>
      </c>
      <c r="AS2026" s="23" t="str">
        <f>INDEX('Step 2-12'!$AA:$AA,MATCH('Step 2-12'!$AH2026,'Step 2-12'!$R:$R,0))</f>
        <v>Basic</v>
      </c>
      <c r="AT2026" s="23" t="str">
        <f>INDEX('Step 2-12'!$AB:$AB,MATCH('Step 2-12'!$AH2026,'Step 2-12'!$R:$R,0))</f>
        <v>Monthly</v>
      </c>
      <c r="AU2026" s="23" t="str">
        <f>INDEX($J$20:$J$1603,MATCH($AH2026,$B$20:$B$1603,0))</f>
        <v/>
      </c>
    </row>
    <row r="2027" spans="33:47" x14ac:dyDescent="0.25">
      <c r="AG2027" t="s">
        <v>3819</v>
      </c>
      <c r="AH2027" t="s">
        <v>1323</v>
      </c>
      <c r="AI2027" t="s">
        <v>1322</v>
      </c>
      <c r="AJ2027">
        <v>45203</v>
      </c>
      <c r="AK2027" t="s">
        <v>17</v>
      </c>
      <c r="AL2027" t="s">
        <v>18</v>
      </c>
      <c r="AM2027">
        <v>75</v>
      </c>
      <c r="AN2027">
        <v>60</v>
      </c>
      <c r="AO2027" s="24" t="str">
        <f>INDEX('Step 2-12'!$Z:$Z,MATCH('Step 2-12'!$AH2027,'Step 2-12'!$R:$R,0))</f>
        <v>Paid Search</v>
      </c>
      <c r="AP2027" s="24" t="str">
        <f>INDEX('Step 2-12'!$V:$V,MATCH('Step 2-12'!$AH2027,'Step 2-12'!$R:$R,0))</f>
        <v>Asia-Pacific</v>
      </c>
      <c r="AQ2027" s="24" t="str">
        <f>INDEX('Step 2-12'!$W:$W,MATCH('Step 2-12'!$AH2027,'Step 2-12'!$R:$R,0))</f>
        <v>Retail</v>
      </c>
      <c r="AR2027" s="24" t="str">
        <f>INDEX('Step 2-12'!$X:$X,MATCH('Step 2-12'!$AH2027,'Step 2-12'!$R:$R,0))</f>
        <v>SMBs</v>
      </c>
      <c r="AS2027" s="23" t="str">
        <f>INDEX('Step 2-12'!$AA:$AA,MATCH('Step 2-12'!$AH2027,'Step 2-12'!$R:$R,0))</f>
        <v>Basic</v>
      </c>
      <c r="AT2027" s="23" t="str">
        <f>INDEX('Step 2-12'!$AB:$AB,MATCH('Step 2-12'!$AH2027,'Step 2-12'!$R:$R,0))</f>
        <v>Monthly</v>
      </c>
      <c r="AU2027" s="23" t="str">
        <f>INDEX($J$20:$J$1603,MATCH($AH2027,$B$20:$B$1603,0))</f>
        <v/>
      </c>
    </row>
    <row r="2028" spans="33:47" x14ac:dyDescent="0.25">
      <c r="AG2028" t="s">
        <v>3820</v>
      </c>
      <c r="AH2028" t="s">
        <v>1323</v>
      </c>
      <c r="AI2028" t="s">
        <v>1324</v>
      </c>
      <c r="AJ2028">
        <v>45204</v>
      </c>
      <c r="AK2028" t="s">
        <v>17</v>
      </c>
      <c r="AL2028" t="s">
        <v>18</v>
      </c>
      <c r="AM2028">
        <v>75</v>
      </c>
      <c r="AN2028">
        <v>60</v>
      </c>
      <c r="AO2028" s="24" t="str">
        <f>INDEX('Step 2-12'!$Z:$Z,MATCH('Step 2-12'!$AH2028,'Step 2-12'!$R:$R,0))</f>
        <v>Paid Search</v>
      </c>
      <c r="AP2028" s="24" t="str">
        <f>INDEX('Step 2-12'!$V:$V,MATCH('Step 2-12'!$AH2028,'Step 2-12'!$R:$R,0))</f>
        <v>Asia-Pacific</v>
      </c>
      <c r="AQ2028" s="24" t="str">
        <f>INDEX('Step 2-12'!$W:$W,MATCH('Step 2-12'!$AH2028,'Step 2-12'!$R:$R,0))</f>
        <v>Retail</v>
      </c>
      <c r="AR2028" s="24" t="str">
        <f>INDEX('Step 2-12'!$X:$X,MATCH('Step 2-12'!$AH2028,'Step 2-12'!$R:$R,0))</f>
        <v>SMBs</v>
      </c>
      <c r="AS2028" s="23" t="str">
        <f>INDEX('Step 2-12'!$AA:$AA,MATCH('Step 2-12'!$AH2028,'Step 2-12'!$R:$R,0))</f>
        <v>Basic</v>
      </c>
      <c r="AT2028" s="23" t="str">
        <f>INDEX('Step 2-12'!$AB:$AB,MATCH('Step 2-12'!$AH2028,'Step 2-12'!$R:$R,0))</f>
        <v>Monthly</v>
      </c>
      <c r="AU2028" s="23" t="str">
        <f>INDEX($J$20:$J$1603,MATCH($AH2028,$B$20:$B$1603,0))</f>
        <v/>
      </c>
    </row>
    <row r="2029" spans="33:47" x14ac:dyDescent="0.25">
      <c r="AG2029" t="s">
        <v>3821</v>
      </c>
      <c r="AH2029" t="s">
        <v>1323</v>
      </c>
      <c r="AI2029" t="s">
        <v>1325</v>
      </c>
      <c r="AJ2029">
        <v>45235</v>
      </c>
      <c r="AK2029" t="s">
        <v>17</v>
      </c>
      <c r="AL2029" t="s">
        <v>18</v>
      </c>
      <c r="AM2029">
        <v>75</v>
      </c>
      <c r="AN2029">
        <v>60</v>
      </c>
      <c r="AO2029" s="24" t="str">
        <f>INDEX('Step 2-12'!$Z:$Z,MATCH('Step 2-12'!$AH2029,'Step 2-12'!$R:$R,0))</f>
        <v>Paid Search</v>
      </c>
      <c r="AP2029" s="24" t="str">
        <f>INDEX('Step 2-12'!$V:$V,MATCH('Step 2-12'!$AH2029,'Step 2-12'!$R:$R,0))</f>
        <v>Asia-Pacific</v>
      </c>
      <c r="AQ2029" s="24" t="str">
        <f>INDEX('Step 2-12'!$W:$W,MATCH('Step 2-12'!$AH2029,'Step 2-12'!$R:$R,0))</f>
        <v>Retail</v>
      </c>
      <c r="AR2029" s="24" t="str">
        <f>INDEX('Step 2-12'!$X:$X,MATCH('Step 2-12'!$AH2029,'Step 2-12'!$R:$R,0))</f>
        <v>SMBs</v>
      </c>
      <c r="AS2029" s="23" t="str">
        <f>INDEX('Step 2-12'!$AA:$AA,MATCH('Step 2-12'!$AH2029,'Step 2-12'!$R:$R,0))</f>
        <v>Basic</v>
      </c>
      <c r="AT2029" s="23" t="str">
        <f>INDEX('Step 2-12'!$AB:$AB,MATCH('Step 2-12'!$AH2029,'Step 2-12'!$R:$R,0))</f>
        <v>Monthly</v>
      </c>
      <c r="AU2029" s="23" t="str">
        <f>INDEX($J$20:$J$1603,MATCH($AH2029,$B$20:$B$1603,0))</f>
        <v/>
      </c>
    </row>
    <row r="2030" spans="33:47" x14ac:dyDescent="0.25">
      <c r="AG2030" t="s">
        <v>3822</v>
      </c>
      <c r="AH2030" t="s">
        <v>1468</v>
      </c>
      <c r="AI2030" t="s">
        <v>1467</v>
      </c>
      <c r="AJ2030">
        <v>45449</v>
      </c>
      <c r="AK2030" t="s">
        <v>17</v>
      </c>
      <c r="AL2030" t="s">
        <v>18</v>
      </c>
      <c r="AM2030">
        <v>75</v>
      </c>
      <c r="AN2030">
        <v>60</v>
      </c>
      <c r="AO2030" s="24" t="str">
        <f>INDEX('Step 2-12'!$Z:$Z,MATCH('Step 2-12'!$AH2030,'Step 2-12'!$R:$R,0))</f>
        <v>Email</v>
      </c>
      <c r="AP2030" s="24" t="str">
        <f>INDEX('Step 2-12'!$V:$V,MATCH('Step 2-12'!$AH2030,'Step 2-12'!$R:$R,0))</f>
        <v>North America</v>
      </c>
      <c r="AQ2030" s="24" t="str">
        <f>INDEX('Step 2-12'!$W:$W,MATCH('Step 2-12'!$AH2030,'Step 2-12'!$R:$R,0))</f>
        <v>Tech</v>
      </c>
      <c r="AR2030" s="24" t="str">
        <f>INDEX('Step 2-12'!$X:$X,MATCH('Step 2-12'!$AH2030,'Step 2-12'!$R:$R,0))</f>
        <v>SMBs</v>
      </c>
      <c r="AS2030" s="23" t="str">
        <f>INDEX('Step 2-12'!$AA:$AA,MATCH('Step 2-12'!$AH2030,'Step 2-12'!$R:$R,0))</f>
        <v>Pro</v>
      </c>
      <c r="AT2030" s="23" t="str">
        <f>INDEX('Step 2-12'!$AB:$AB,MATCH('Step 2-12'!$AH2030,'Step 2-12'!$R:$R,0))</f>
        <v>Monthly</v>
      </c>
      <c r="AU2030" s="23" t="str">
        <f>INDEX($J$20:$J$1603,MATCH($AH2030,$B$20:$B$1603,0))</f>
        <v/>
      </c>
    </row>
    <row r="2031" spans="33:47" x14ac:dyDescent="0.25">
      <c r="AG2031" t="s">
        <v>3823</v>
      </c>
      <c r="AH2031" t="s">
        <v>1468</v>
      </c>
      <c r="AI2031" t="s">
        <v>1467</v>
      </c>
      <c r="AJ2031">
        <v>45479</v>
      </c>
      <c r="AK2031" t="s">
        <v>17</v>
      </c>
      <c r="AL2031" t="s">
        <v>18</v>
      </c>
      <c r="AM2031">
        <v>75</v>
      </c>
      <c r="AN2031">
        <v>60</v>
      </c>
      <c r="AO2031" s="24" t="str">
        <f>INDEX('Step 2-12'!$Z:$Z,MATCH('Step 2-12'!$AH2031,'Step 2-12'!$R:$R,0))</f>
        <v>Email</v>
      </c>
      <c r="AP2031" s="24" t="str">
        <f>INDEX('Step 2-12'!$V:$V,MATCH('Step 2-12'!$AH2031,'Step 2-12'!$R:$R,0))</f>
        <v>North America</v>
      </c>
      <c r="AQ2031" s="24" t="str">
        <f>INDEX('Step 2-12'!$W:$W,MATCH('Step 2-12'!$AH2031,'Step 2-12'!$R:$R,0))</f>
        <v>Tech</v>
      </c>
      <c r="AR2031" s="24" t="str">
        <f>INDEX('Step 2-12'!$X:$X,MATCH('Step 2-12'!$AH2031,'Step 2-12'!$R:$R,0))</f>
        <v>SMBs</v>
      </c>
      <c r="AS2031" s="23" t="str">
        <f>INDEX('Step 2-12'!$AA:$AA,MATCH('Step 2-12'!$AH2031,'Step 2-12'!$R:$R,0))</f>
        <v>Pro</v>
      </c>
      <c r="AT2031" s="23" t="str">
        <f>INDEX('Step 2-12'!$AB:$AB,MATCH('Step 2-12'!$AH2031,'Step 2-12'!$R:$R,0))</f>
        <v>Monthly</v>
      </c>
      <c r="AU2031" s="23" t="str">
        <f>INDEX($J$20:$J$1603,MATCH($AH2031,$B$20:$B$1603,0))</f>
        <v/>
      </c>
    </row>
    <row r="2032" spans="33:47" x14ac:dyDescent="0.25">
      <c r="AG2032" t="s">
        <v>3824</v>
      </c>
      <c r="AH2032" t="s">
        <v>1468</v>
      </c>
      <c r="AI2032" t="s">
        <v>1469</v>
      </c>
      <c r="AJ2032">
        <v>45480</v>
      </c>
      <c r="AK2032" t="s">
        <v>17</v>
      </c>
      <c r="AL2032" t="s">
        <v>18</v>
      </c>
      <c r="AM2032">
        <v>75</v>
      </c>
      <c r="AN2032">
        <v>60</v>
      </c>
      <c r="AO2032" s="24" t="str">
        <f>INDEX('Step 2-12'!$Z:$Z,MATCH('Step 2-12'!$AH2032,'Step 2-12'!$R:$R,0))</f>
        <v>Email</v>
      </c>
      <c r="AP2032" s="24" t="str">
        <f>INDEX('Step 2-12'!$V:$V,MATCH('Step 2-12'!$AH2032,'Step 2-12'!$R:$R,0))</f>
        <v>North America</v>
      </c>
      <c r="AQ2032" s="24" t="str">
        <f>INDEX('Step 2-12'!$W:$W,MATCH('Step 2-12'!$AH2032,'Step 2-12'!$R:$R,0))</f>
        <v>Tech</v>
      </c>
      <c r="AR2032" s="24" t="str">
        <f>INDEX('Step 2-12'!$X:$X,MATCH('Step 2-12'!$AH2032,'Step 2-12'!$R:$R,0))</f>
        <v>SMBs</v>
      </c>
      <c r="AS2032" s="23" t="str">
        <f>INDEX('Step 2-12'!$AA:$AA,MATCH('Step 2-12'!$AH2032,'Step 2-12'!$R:$R,0))</f>
        <v>Pro</v>
      </c>
      <c r="AT2032" s="23" t="str">
        <f>INDEX('Step 2-12'!$AB:$AB,MATCH('Step 2-12'!$AH2032,'Step 2-12'!$R:$R,0))</f>
        <v>Monthly</v>
      </c>
      <c r="AU2032" s="23" t="str">
        <f>INDEX($J$20:$J$1603,MATCH($AH2032,$B$20:$B$1603,0))</f>
        <v/>
      </c>
    </row>
    <row r="2033" spans="33:47" x14ac:dyDescent="0.25">
      <c r="AG2033" t="s">
        <v>3825</v>
      </c>
      <c r="AH2033" t="s">
        <v>1468</v>
      </c>
      <c r="AI2033" t="s">
        <v>1470</v>
      </c>
      <c r="AJ2033">
        <v>45511</v>
      </c>
      <c r="AK2033" t="s">
        <v>17</v>
      </c>
      <c r="AL2033" t="s">
        <v>18</v>
      </c>
      <c r="AM2033">
        <v>75</v>
      </c>
      <c r="AN2033">
        <v>60</v>
      </c>
      <c r="AO2033" s="24" t="str">
        <f>INDEX('Step 2-12'!$Z:$Z,MATCH('Step 2-12'!$AH2033,'Step 2-12'!$R:$R,0))</f>
        <v>Email</v>
      </c>
      <c r="AP2033" s="24" t="str">
        <f>INDEX('Step 2-12'!$V:$V,MATCH('Step 2-12'!$AH2033,'Step 2-12'!$R:$R,0))</f>
        <v>North America</v>
      </c>
      <c r="AQ2033" s="24" t="str">
        <f>INDEX('Step 2-12'!$W:$W,MATCH('Step 2-12'!$AH2033,'Step 2-12'!$R:$R,0))</f>
        <v>Tech</v>
      </c>
      <c r="AR2033" s="24" t="str">
        <f>INDEX('Step 2-12'!$X:$X,MATCH('Step 2-12'!$AH2033,'Step 2-12'!$R:$R,0))</f>
        <v>SMBs</v>
      </c>
      <c r="AS2033" s="23" t="str">
        <f>INDEX('Step 2-12'!$AA:$AA,MATCH('Step 2-12'!$AH2033,'Step 2-12'!$R:$R,0))</f>
        <v>Pro</v>
      </c>
      <c r="AT2033" s="23" t="str">
        <f>INDEX('Step 2-12'!$AB:$AB,MATCH('Step 2-12'!$AH2033,'Step 2-12'!$R:$R,0))</f>
        <v>Monthly</v>
      </c>
      <c r="AU2033" s="23" t="str">
        <f>INDEX($J$20:$J$1603,MATCH($AH2033,$B$20:$B$1603,0))</f>
        <v/>
      </c>
    </row>
    <row r="2034" spans="33:47" x14ac:dyDescent="0.25">
      <c r="AG2034" t="s">
        <v>3826</v>
      </c>
      <c r="AH2034" t="s">
        <v>1468</v>
      </c>
      <c r="AI2034" t="s">
        <v>1471</v>
      </c>
      <c r="AJ2034">
        <v>45542</v>
      </c>
      <c r="AK2034" t="s">
        <v>17</v>
      </c>
      <c r="AL2034" t="s">
        <v>18</v>
      </c>
      <c r="AM2034">
        <v>75</v>
      </c>
      <c r="AN2034">
        <v>60</v>
      </c>
      <c r="AO2034" s="24" t="str">
        <f>INDEX('Step 2-12'!$Z:$Z,MATCH('Step 2-12'!$AH2034,'Step 2-12'!$R:$R,0))</f>
        <v>Email</v>
      </c>
      <c r="AP2034" s="24" t="str">
        <f>INDEX('Step 2-12'!$V:$V,MATCH('Step 2-12'!$AH2034,'Step 2-12'!$R:$R,0))</f>
        <v>North America</v>
      </c>
      <c r="AQ2034" s="24" t="str">
        <f>INDEX('Step 2-12'!$W:$W,MATCH('Step 2-12'!$AH2034,'Step 2-12'!$R:$R,0))</f>
        <v>Tech</v>
      </c>
      <c r="AR2034" s="24" t="str">
        <f>INDEX('Step 2-12'!$X:$X,MATCH('Step 2-12'!$AH2034,'Step 2-12'!$R:$R,0))</f>
        <v>SMBs</v>
      </c>
      <c r="AS2034" s="23" t="str">
        <f>INDEX('Step 2-12'!$AA:$AA,MATCH('Step 2-12'!$AH2034,'Step 2-12'!$R:$R,0))</f>
        <v>Pro</v>
      </c>
      <c r="AT2034" s="23" t="str">
        <f>INDEX('Step 2-12'!$AB:$AB,MATCH('Step 2-12'!$AH2034,'Step 2-12'!$R:$R,0))</f>
        <v>Monthly</v>
      </c>
      <c r="AU2034" s="23" t="str">
        <f>INDEX($J$20:$J$1603,MATCH($AH2034,$B$20:$B$1603,0))</f>
        <v/>
      </c>
    </row>
    <row r="2035" spans="33:47" x14ac:dyDescent="0.25">
      <c r="AG2035" t="s">
        <v>3827</v>
      </c>
      <c r="AH2035" t="s">
        <v>1468</v>
      </c>
      <c r="AI2035" t="s">
        <v>1471</v>
      </c>
      <c r="AJ2035">
        <v>45572</v>
      </c>
      <c r="AK2035" t="s">
        <v>17</v>
      </c>
      <c r="AL2035" t="s">
        <v>18</v>
      </c>
      <c r="AM2035">
        <v>75</v>
      </c>
      <c r="AN2035">
        <v>60</v>
      </c>
      <c r="AO2035" s="24" t="str">
        <f>INDEX('Step 2-12'!$Z:$Z,MATCH('Step 2-12'!$AH2035,'Step 2-12'!$R:$R,0))</f>
        <v>Email</v>
      </c>
      <c r="AP2035" s="24" t="str">
        <f>INDEX('Step 2-12'!$V:$V,MATCH('Step 2-12'!$AH2035,'Step 2-12'!$R:$R,0))</f>
        <v>North America</v>
      </c>
      <c r="AQ2035" s="24" t="str">
        <f>INDEX('Step 2-12'!$W:$W,MATCH('Step 2-12'!$AH2035,'Step 2-12'!$R:$R,0))</f>
        <v>Tech</v>
      </c>
      <c r="AR2035" s="24" t="str">
        <f>INDEX('Step 2-12'!$X:$X,MATCH('Step 2-12'!$AH2035,'Step 2-12'!$R:$R,0))</f>
        <v>SMBs</v>
      </c>
      <c r="AS2035" s="23" t="str">
        <f>INDEX('Step 2-12'!$AA:$AA,MATCH('Step 2-12'!$AH2035,'Step 2-12'!$R:$R,0))</f>
        <v>Pro</v>
      </c>
      <c r="AT2035" s="23" t="str">
        <f>INDEX('Step 2-12'!$AB:$AB,MATCH('Step 2-12'!$AH2035,'Step 2-12'!$R:$R,0))</f>
        <v>Monthly</v>
      </c>
      <c r="AU2035" s="23" t="str">
        <f>INDEX($J$20:$J$1603,MATCH($AH2035,$B$20:$B$1603,0))</f>
        <v/>
      </c>
    </row>
    <row r="2036" spans="33:47" x14ac:dyDescent="0.25">
      <c r="AG2036" t="s">
        <v>3828</v>
      </c>
      <c r="AH2036" t="s">
        <v>1468</v>
      </c>
      <c r="AI2036" t="s">
        <v>1472</v>
      </c>
      <c r="AJ2036">
        <v>45573</v>
      </c>
      <c r="AK2036" t="s">
        <v>17</v>
      </c>
      <c r="AL2036" t="s">
        <v>18</v>
      </c>
      <c r="AM2036">
        <v>75</v>
      </c>
      <c r="AN2036">
        <v>60</v>
      </c>
      <c r="AO2036" s="24" t="str">
        <f>INDEX('Step 2-12'!$Z:$Z,MATCH('Step 2-12'!$AH2036,'Step 2-12'!$R:$R,0))</f>
        <v>Email</v>
      </c>
      <c r="AP2036" s="24" t="str">
        <f>INDEX('Step 2-12'!$V:$V,MATCH('Step 2-12'!$AH2036,'Step 2-12'!$R:$R,0))</f>
        <v>North America</v>
      </c>
      <c r="AQ2036" s="24" t="str">
        <f>INDEX('Step 2-12'!$W:$W,MATCH('Step 2-12'!$AH2036,'Step 2-12'!$R:$R,0))</f>
        <v>Tech</v>
      </c>
      <c r="AR2036" s="24" t="str">
        <f>INDEX('Step 2-12'!$X:$X,MATCH('Step 2-12'!$AH2036,'Step 2-12'!$R:$R,0))</f>
        <v>SMBs</v>
      </c>
      <c r="AS2036" s="23" t="str">
        <f>INDEX('Step 2-12'!$AA:$AA,MATCH('Step 2-12'!$AH2036,'Step 2-12'!$R:$R,0))</f>
        <v>Pro</v>
      </c>
      <c r="AT2036" s="23" t="str">
        <f>INDEX('Step 2-12'!$AB:$AB,MATCH('Step 2-12'!$AH2036,'Step 2-12'!$R:$R,0))</f>
        <v>Monthly</v>
      </c>
      <c r="AU2036" s="23" t="str">
        <f>INDEX($J$20:$J$1603,MATCH($AH2036,$B$20:$B$1603,0))</f>
        <v/>
      </c>
    </row>
    <row r="2037" spans="33:47" x14ac:dyDescent="0.25">
      <c r="AG2037" t="s">
        <v>3829</v>
      </c>
      <c r="AH2037" t="s">
        <v>1468</v>
      </c>
      <c r="AI2037" t="s">
        <v>1473</v>
      </c>
      <c r="AJ2037">
        <v>45604</v>
      </c>
      <c r="AK2037" t="s">
        <v>50</v>
      </c>
      <c r="AL2037" t="s">
        <v>18</v>
      </c>
      <c r="AM2037">
        <v>135</v>
      </c>
      <c r="AN2037">
        <v>110.7</v>
      </c>
      <c r="AO2037" s="24" t="str">
        <f>INDEX('Step 2-12'!$Z:$Z,MATCH('Step 2-12'!$AH2037,'Step 2-12'!$R:$R,0))</f>
        <v>Email</v>
      </c>
      <c r="AP2037" s="24" t="str">
        <f>INDEX('Step 2-12'!$V:$V,MATCH('Step 2-12'!$AH2037,'Step 2-12'!$R:$R,0))</f>
        <v>North America</v>
      </c>
      <c r="AQ2037" s="24" t="str">
        <f>INDEX('Step 2-12'!$W:$W,MATCH('Step 2-12'!$AH2037,'Step 2-12'!$R:$R,0))</f>
        <v>Tech</v>
      </c>
      <c r="AR2037" s="24" t="str">
        <f>INDEX('Step 2-12'!$X:$X,MATCH('Step 2-12'!$AH2037,'Step 2-12'!$R:$R,0))</f>
        <v>SMBs</v>
      </c>
      <c r="AS2037" s="23" t="str">
        <f>INDEX('Step 2-12'!$AA:$AA,MATCH('Step 2-12'!$AH2037,'Step 2-12'!$R:$R,0))</f>
        <v>Pro</v>
      </c>
      <c r="AT2037" s="23" t="str">
        <f>INDEX('Step 2-12'!$AB:$AB,MATCH('Step 2-12'!$AH2037,'Step 2-12'!$R:$R,0))</f>
        <v>Monthly</v>
      </c>
      <c r="AU2037" s="23" t="str">
        <f>INDEX($J$20:$J$1603,MATCH($AH2037,$B$20:$B$1603,0))</f>
        <v/>
      </c>
    </row>
    <row r="2038" spans="33:47" x14ac:dyDescent="0.25">
      <c r="AG2038" t="s">
        <v>3830</v>
      </c>
      <c r="AH2038" t="s">
        <v>1468</v>
      </c>
      <c r="AI2038" t="s">
        <v>1473</v>
      </c>
      <c r="AJ2038">
        <v>45634</v>
      </c>
      <c r="AK2038" t="s">
        <v>50</v>
      </c>
      <c r="AL2038" t="s">
        <v>18</v>
      </c>
      <c r="AM2038">
        <v>135</v>
      </c>
      <c r="AN2038">
        <v>110.7</v>
      </c>
      <c r="AO2038" s="24" t="str">
        <f>INDEX('Step 2-12'!$Z:$Z,MATCH('Step 2-12'!$AH2038,'Step 2-12'!$R:$R,0))</f>
        <v>Email</v>
      </c>
      <c r="AP2038" s="24" t="str">
        <f>INDEX('Step 2-12'!$V:$V,MATCH('Step 2-12'!$AH2038,'Step 2-12'!$R:$R,0))</f>
        <v>North America</v>
      </c>
      <c r="AQ2038" s="24" t="str">
        <f>INDEX('Step 2-12'!$W:$W,MATCH('Step 2-12'!$AH2038,'Step 2-12'!$R:$R,0))</f>
        <v>Tech</v>
      </c>
      <c r="AR2038" s="24" t="str">
        <f>INDEX('Step 2-12'!$X:$X,MATCH('Step 2-12'!$AH2038,'Step 2-12'!$R:$R,0))</f>
        <v>SMBs</v>
      </c>
      <c r="AS2038" s="23" t="str">
        <f>INDEX('Step 2-12'!$AA:$AA,MATCH('Step 2-12'!$AH2038,'Step 2-12'!$R:$R,0))</f>
        <v>Pro</v>
      </c>
      <c r="AT2038" s="23" t="str">
        <f>INDEX('Step 2-12'!$AB:$AB,MATCH('Step 2-12'!$AH2038,'Step 2-12'!$R:$R,0))</f>
        <v>Monthly</v>
      </c>
      <c r="AU2038" s="23" t="str">
        <f>INDEX($J$20:$J$1603,MATCH($AH2038,$B$20:$B$1603,0))</f>
        <v/>
      </c>
    </row>
    <row r="2039" spans="33:47" x14ac:dyDescent="0.25">
      <c r="AG2039" t="s">
        <v>3831</v>
      </c>
      <c r="AH2039" t="s">
        <v>1468</v>
      </c>
      <c r="AI2039" t="s">
        <v>1474</v>
      </c>
      <c r="AJ2039">
        <v>45635</v>
      </c>
      <c r="AK2039" t="s">
        <v>50</v>
      </c>
      <c r="AL2039" t="s">
        <v>18</v>
      </c>
      <c r="AM2039">
        <v>135</v>
      </c>
      <c r="AN2039">
        <v>110.7</v>
      </c>
      <c r="AO2039" s="24" t="str">
        <f>INDEX('Step 2-12'!$Z:$Z,MATCH('Step 2-12'!$AH2039,'Step 2-12'!$R:$R,0))</f>
        <v>Email</v>
      </c>
      <c r="AP2039" s="24" t="str">
        <f>INDEX('Step 2-12'!$V:$V,MATCH('Step 2-12'!$AH2039,'Step 2-12'!$R:$R,0))</f>
        <v>North America</v>
      </c>
      <c r="AQ2039" s="24" t="str">
        <f>INDEX('Step 2-12'!$W:$W,MATCH('Step 2-12'!$AH2039,'Step 2-12'!$R:$R,0))</f>
        <v>Tech</v>
      </c>
      <c r="AR2039" s="24" t="str">
        <f>INDEX('Step 2-12'!$X:$X,MATCH('Step 2-12'!$AH2039,'Step 2-12'!$R:$R,0))</f>
        <v>SMBs</v>
      </c>
      <c r="AS2039" s="23" t="str">
        <f>INDEX('Step 2-12'!$AA:$AA,MATCH('Step 2-12'!$AH2039,'Step 2-12'!$R:$R,0))</f>
        <v>Pro</v>
      </c>
      <c r="AT2039" s="23" t="str">
        <f>INDEX('Step 2-12'!$AB:$AB,MATCH('Step 2-12'!$AH2039,'Step 2-12'!$R:$R,0))</f>
        <v>Monthly</v>
      </c>
      <c r="AU2039" s="23" t="str">
        <f>INDEX($J$20:$J$1603,MATCH($AH2039,$B$20:$B$1603,0))</f>
        <v/>
      </c>
    </row>
    <row r="2040" spans="33:47" x14ac:dyDescent="0.25">
      <c r="AG2040" t="s">
        <v>3832</v>
      </c>
      <c r="AH2040" t="s">
        <v>474</v>
      </c>
      <c r="AI2040" t="s">
        <v>473</v>
      </c>
      <c r="AJ2040">
        <v>45195</v>
      </c>
      <c r="AK2040" t="s">
        <v>50</v>
      </c>
      <c r="AL2040" t="s">
        <v>18</v>
      </c>
      <c r="AM2040">
        <v>135</v>
      </c>
      <c r="AN2040">
        <v>110.7</v>
      </c>
      <c r="AO2040" s="24" t="str">
        <f>INDEX('Step 2-12'!$Z:$Z,MATCH('Step 2-12'!$AH2040,'Step 2-12'!$R:$R,0))</f>
        <v>Paid Search</v>
      </c>
      <c r="AP2040" s="24" t="str">
        <f>INDEX('Step 2-12'!$V:$V,MATCH('Step 2-12'!$AH2040,'Step 2-12'!$R:$R,0))</f>
        <v>North America</v>
      </c>
      <c r="AQ2040" s="24" t="str">
        <f>INDEX('Step 2-12'!$W:$W,MATCH('Step 2-12'!$AH2040,'Step 2-12'!$R:$R,0))</f>
        <v>Healthcare</v>
      </c>
      <c r="AR2040" s="24" t="str">
        <f>INDEX('Step 2-12'!$X:$X,MATCH('Step 2-12'!$AH2040,'Step 2-12'!$R:$R,0))</f>
        <v>SMBs</v>
      </c>
      <c r="AS2040" s="23" t="str">
        <f>INDEX('Step 2-12'!$AA:$AA,MATCH('Step 2-12'!$AH2040,'Step 2-12'!$R:$R,0))</f>
        <v>Pro</v>
      </c>
      <c r="AT2040" s="23" t="str">
        <f>INDEX('Step 2-12'!$AB:$AB,MATCH('Step 2-12'!$AH2040,'Step 2-12'!$R:$R,0))</f>
        <v>Monthly</v>
      </c>
      <c r="AU2040" s="23" t="str">
        <f>INDEX($J$20:$J$1603,MATCH($AH2040,$B$20:$B$1603,0))</f>
        <v/>
      </c>
    </row>
    <row r="2041" spans="33:47" x14ac:dyDescent="0.25">
      <c r="AG2041" t="s">
        <v>3833</v>
      </c>
      <c r="AH2041" t="s">
        <v>474</v>
      </c>
      <c r="AI2041" t="s">
        <v>473</v>
      </c>
      <c r="AJ2041">
        <v>45225</v>
      </c>
      <c r="AK2041" t="s">
        <v>50</v>
      </c>
      <c r="AL2041" t="s">
        <v>18</v>
      </c>
      <c r="AM2041">
        <v>135</v>
      </c>
      <c r="AN2041">
        <v>110.7</v>
      </c>
      <c r="AO2041" s="24" t="str">
        <f>INDEX('Step 2-12'!$Z:$Z,MATCH('Step 2-12'!$AH2041,'Step 2-12'!$R:$R,0))</f>
        <v>Paid Search</v>
      </c>
      <c r="AP2041" s="24" t="str">
        <f>INDEX('Step 2-12'!$V:$V,MATCH('Step 2-12'!$AH2041,'Step 2-12'!$R:$R,0))</f>
        <v>North America</v>
      </c>
      <c r="AQ2041" s="24" t="str">
        <f>INDEX('Step 2-12'!$W:$W,MATCH('Step 2-12'!$AH2041,'Step 2-12'!$R:$R,0))</f>
        <v>Healthcare</v>
      </c>
      <c r="AR2041" s="24" t="str">
        <f>INDEX('Step 2-12'!$X:$X,MATCH('Step 2-12'!$AH2041,'Step 2-12'!$R:$R,0))</f>
        <v>SMBs</v>
      </c>
      <c r="AS2041" s="23" t="str">
        <f>INDEX('Step 2-12'!$AA:$AA,MATCH('Step 2-12'!$AH2041,'Step 2-12'!$R:$R,0))</f>
        <v>Pro</v>
      </c>
      <c r="AT2041" s="23" t="str">
        <f>INDEX('Step 2-12'!$AB:$AB,MATCH('Step 2-12'!$AH2041,'Step 2-12'!$R:$R,0))</f>
        <v>Monthly</v>
      </c>
      <c r="AU2041" s="23" t="str">
        <f>INDEX($J$20:$J$1603,MATCH($AH2041,$B$20:$B$1603,0))</f>
        <v/>
      </c>
    </row>
    <row r="2042" spans="33:47" x14ac:dyDescent="0.25">
      <c r="AG2042" t="s">
        <v>3834</v>
      </c>
      <c r="AH2042" t="s">
        <v>474</v>
      </c>
      <c r="AI2042" t="s">
        <v>475</v>
      </c>
      <c r="AJ2042">
        <v>45226</v>
      </c>
      <c r="AK2042" t="s">
        <v>50</v>
      </c>
      <c r="AL2042" t="s">
        <v>18</v>
      </c>
      <c r="AM2042">
        <v>135</v>
      </c>
      <c r="AN2042">
        <v>110.7</v>
      </c>
      <c r="AO2042" s="24" t="str">
        <f>INDEX('Step 2-12'!$Z:$Z,MATCH('Step 2-12'!$AH2042,'Step 2-12'!$R:$R,0))</f>
        <v>Paid Search</v>
      </c>
      <c r="AP2042" s="24" t="str">
        <f>INDEX('Step 2-12'!$V:$V,MATCH('Step 2-12'!$AH2042,'Step 2-12'!$R:$R,0))</f>
        <v>North America</v>
      </c>
      <c r="AQ2042" s="24" t="str">
        <f>INDEX('Step 2-12'!$W:$W,MATCH('Step 2-12'!$AH2042,'Step 2-12'!$R:$R,0))</f>
        <v>Healthcare</v>
      </c>
      <c r="AR2042" s="24" t="str">
        <f>INDEX('Step 2-12'!$X:$X,MATCH('Step 2-12'!$AH2042,'Step 2-12'!$R:$R,0))</f>
        <v>SMBs</v>
      </c>
      <c r="AS2042" s="23" t="str">
        <f>INDEX('Step 2-12'!$AA:$AA,MATCH('Step 2-12'!$AH2042,'Step 2-12'!$R:$R,0))</f>
        <v>Pro</v>
      </c>
      <c r="AT2042" s="23" t="str">
        <f>INDEX('Step 2-12'!$AB:$AB,MATCH('Step 2-12'!$AH2042,'Step 2-12'!$R:$R,0))</f>
        <v>Monthly</v>
      </c>
      <c r="AU2042" s="23" t="str">
        <f>INDEX($J$20:$J$1603,MATCH($AH2042,$B$20:$B$1603,0))</f>
        <v/>
      </c>
    </row>
    <row r="2043" spans="33:47" x14ac:dyDescent="0.25">
      <c r="AG2043" t="s">
        <v>3835</v>
      </c>
      <c r="AH2043" t="s">
        <v>474</v>
      </c>
      <c r="AI2043" t="s">
        <v>476</v>
      </c>
      <c r="AJ2043">
        <v>45257</v>
      </c>
      <c r="AK2043" t="s">
        <v>50</v>
      </c>
      <c r="AL2043" t="s">
        <v>18</v>
      </c>
      <c r="AM2043">
        <v>135</v>
      </c>
      <c r="AN2043">
        <v>110.7</v>
      </c>
      <c r="AO2043" s="24" t="str">
        <f>INDEX('Step 2-12'!$Z:$Z,MATCH('Step 2-12'!$AH2043,'Step 2-12'!$R:$R,0))</f>
        <v>Paid Search</v>
      </c>
      <c r="AP2043" s="24" t="str">
        <f>INDEX('Step 2-12'!$V:$V,MATCH('Step 2-12'!$AH2043,'Step 2-12'!$R:$R,0))</f>
        <v>North America</v>
      </c>
      <c r="AQ2043" s="24" t="str">
        <f>INDEX('Step 2-12'!$W:$W,MATCH('Step 2-12'!$AH2043,'Step 2-12'!$R:$R,0))</f>
        <v>Healthcare</v>
      </c>
      <c r="AR2043" s="24" t="str">
        <f>INDEX('Step 2-12'!$X:$X,MATCH('Step 2-12'!$AH2043,'Step 2-12'!$R:$R,0))</f>
        <v>SMBs</v>
      </c>
      <c r="AS2043" s="23" t="str">
        <f>INDEX('Step 2-12'!$AA:$AA,MATCH('Step 2-12'!$AH2043,'Step 2-12'!$R:$R,0))</f>
        <v>Pro</v>
      </c>
      <c r="AT2043" s="23" t="str">
        <f>INDEX('Step 2-12'!$AB:$AB,MATCH('Step 2-12'!$AH2043,'Step 2-12'!$R:$R,0))</f>
        <v>Monthly</v>
      </c>
      <c r="AU2043" s="23" t="str">
        <f>INDEX($J$20:$J$1603,MATCH($AH2043,$B$20:$B$1603,0))</f>
        <v/>
      </c>
    </row>
    <row r="2044" spans="33:47" x14ac:dyDescent="0.25">
      <c r="AG2044" t="s">
        <v>3836</v>
      </c>
      <c r="AH2044" t="s">
        <v>474</v>
      </c>
      <c r="AI2044" t="s">
        <v>476</v>
      </c>
      <c r="AJ2044">
        <v>45287</v>
      </c>
      <c r="AK2044" t="s">
        <v>50</v>
      </c>
      <c r="AL2044" t="s">
        <v>18</v>
      </c>
      <c r="AM2044">
        <v>135</v>
      </c>
      <c r="AN2044">
        <v>110.7</v>
      </c>
      <c r="AO2044" s="24" t="str">
        <f>INDEX('Step 2-12'!$Z:$Z,MATCH('Step 2-12'!$AH2044,'Step 2-12'!$R:$R,0))</f>
        <v>Paid Search</v>
      </c>
      <c r="AP2044" s="24" t="str">
        <f>INDEX('Step 2-12'!$V:$V,MATCH('Step 2-12'!$AH2044,'Step 2-12'!$R:$R,0))</f>
        <v>North America</v>
      </c>
      <c r="AQ2044" s="24" t="str">
        <f>INDEX('Step 2-12'!$W:$W,MATCH('Step 2-12'!$AH2044,'Step 2-12'!$R:$R,0))</f>
        <v>Healthcare</v>
      </c>
      <c r="AR2044" s="24" t="str">
        <f>INDEX('Step 2-12'!$X:$X,MATCH('Step 2-12'!$AH2044,'Step 2-12'!$R:$R,0))</f>
        <v>SMBs</v>
      </c>
      <c r="AS2044" s="23" t="str">
        <f>INDEX('Step 2-12'!$AA:$AA,MATCH('Step 2-12'!$AH2044,'Step 2-12'!$R:$R,0))</f>
        <v>Pro</v>
      </c>
      <c r="AT2044" s="23" t="str">
        <f>INDEX('Step 2-12'!$AB:$AB,MATCH('Step 2-12'!$AH2044,'Step 2-12'!$R:$R,0))</f>
        <v>Monthly</v>
      </c>
      <c r="AU2044" s="23" t="str">
        <f>INDEX($J$20:$J$1603,MATCH($AH2044,$B$20:$B$1603,0))</f>
        <v/>
      </c>
    </row>
    <row r="2045" spans="33:47" x14ac:dyDescent="0.25">
      <c r="AG2045" t="s">
        <v>3837</v>
      </c>
      <c r="AH2045" t="s">
        <v>474</v>
      </c>
      <c r="AI2045" t="s">
        <v>477</v>
      </c>
      <c r="AJ2045">
        <v>45288</v>
      </c>
      <c r="AK2045" t="s">
        <v>50</v>
      </c>
      <c r="AL2045" t="s">
        <v>18</v>
      </c>
      <c r="AM2045">
        <v>135</v>
      </c>
      <c r="AN2045">
        <v>110.7</v>
      </c>
      <c r="AO2045" s="24" t="str">
        <f>INDEX('Step 2-12'!$Z:$Z,MATCH('Step 2-12'!$AH2045,'Step 2-12'!$R:$R,0))</f>
        <v>Paid Search</v>
      </c>
      <c r="AP2045" s="24" t="str">
        <f>INDEX('Step 2-12'!$V:$V,MATCH('Step 2-12'!$AH2045,'Step 2-12'!$R:$R,0))</f>
        <v>North America</v>
      </c>
      <c r="AQ2045" s="24" t="str">
        <f>INDEX('Step 2-12'!$W:$W,MATCH('Step 2-12'!$AH2045,'Step 2-12'!$R:$R,0))</f>
        <v>Healthcare</v>
      </c>
      <c r="AR2045" s="24" t="str">
        <f>INDEX('Step 2-12'!$X:$X,MATCH('Step 2-12'!$AH2045,'Step 2-12'!$R:$R,0))</f>
        <v>SMBs</v>
      </c>
      <c r="AS2045" s="23" t="str">
        <f>INDEX('Step 2-12'!$AA:$AA,MATCH('Step 2-12'!$AH2045,'Step 2-12'!$R:$R,0))</f>
        <v>Pro</v>
      </c>
      <c r="AT2045" s="23" t="str">
        <f>INDEX('Step 2-12'!$AB:$AB,MATCH('Step 2-12'!$AH2045,'Step 2-12'!$R:$R,0))</f>
        <v>Monthly</v>
      </c>
      <c r="AU2045" s="23" t="str">
        <f>INDEX($J$20:$J$1603,MATCH($AH2045,$B$20:$B$1603,0))</f>
        <v/>
      </c>
    </row>
    <row r="2046" spans="33:47" x14ac:dyDescent="0.25">
      <c r="AG2046" t="s">
        <v>3838</v>
      </c>
      <c r="AH2046" t="s">
        <v>474</v>
      </c>
      <c r="AI2046" t="s">
        <v>478</v>
      </c>
      <c r="AJ2046">
        <v>45319</v>
      </c>
      <c r="AK2046" t="s">
        <v>50</v>
      </c>
      <c r="AL2046" t="s">
        <v>18</v>
      </c>
      <c r="AM2046">
        <v>135</v>
      </c>
      <c r="AN2046">
        <v>110.7</v>
      </c>
      <c r="AO2046" s="24" t="str">
        <f>INDEX('Step 2-12'!$Z:$Z,MATCH('Step 2-12'!$AH2046,'Step 2-12'!$R:$R,0))</f>
        <v>Paid Search</v>
      </c>
      <c r="AP2046" s="24" t="str">
        <f>INDEX('Step 2-12'!$V:$V,MATCH('Step 2-12'!$AH2046,'Step 2-12'!$R:$R,0))</f>
        <v>North America</v>
      </c>
      <c r="AQ2046" s="24" t="str">
        <f>INDEX('Step 2-12'!$W:$W,MATCH('Step 2-12'!$AH2046,'Step 2-12'!$R:$R,0))</f>
        <v>Healthcare</v>
      </c>
      <c r="AR2046" s="24" t="str">
        <f>INDEX('Step 2-12'!$X:$X,MATCH('Step 2-12'!$AH2046,'Step 2-12'!$R:$R,0))</f>
        <v>SMBs</v>
      </c>
      <c r="AS2046" s="23" t="str">
        <f>INDEX('Step 2-12'!$AA:$AA,MATCH('Step 2-12'!$AH2046,'Step 2-12'!$R:$R,0))</f>
        <v>Pro</v>
      </c>
      <c r="AT2046" s="23" t="str">
        <f>INDEX('Step 2-12'!$AB:$AB,MATCH('Step 2-12'!$AH2046,'Step 2-12'!$R:$R,0))</f>
        <v>Monthly</v>
      </c>
      <c r="AU2046" s="23" t="str">
        <f>INDEX($J$20:$J$1603,MATCH($AH2046,$B$20:$B$1603,0))</f>
        <v/>
      </c>
    </row>
    <row r="2047" spans="33:47" x14ac:dyDescent="0.25">
      <c r="AG2047" t="s">
        <v>3839</v>
      </c>
      <c r="AH2047" t="s">
        <v>474</v>
      </c>
      <c r="AI2047" t="s">
        <v>479</v>
      </c>
      <c r="AJ2047">
        <v>45350</v>
      </c>
      <c r="AK2047" t="s">
        <v>86</v>
      </c>
      <c r="AL2047" t="s">
        <v>18</v>
      </c>
      <c r="AM2047">
        <v>315</v>
      </c>
      <c r="AN2047">
        <v>267.75</v>
      </c>
      <c r="AO2047" s="24" t="str">
        <f>INDEX('Step 2-12'!$Z:$Z,MATCH('Step 2-12'!$AH2047,'Step 2-12'!$R:$R,0))</f>
        <v>Paid Search</v>
      </c>
      <c r="AP2047" s="24" t="str">
        <f>INDEX('Step 2-12'!$V:$V,MATCH('Step 2-12'!$AH2047,'Step 2-12'!$R:$R,0))</f>
        <v>North America</v>
      </c>
      <c r="AQ2047" s="24" t="str">
        <f>INDEX('Step 2-12'!$W:$W,MATCH('Step 2-12'!$AH2047,'Step 2-12'!$R:$R,0))</f>
        <v>Healthcare</v>
      </c>
      <c r="AR2047" s="24" t="str">
        <f>INDEX('Step 2-12'!$X:$X,MATCH('Step 2-12'!$AH2047,'Step 2-12'!$R:$R,0))</f>
        <v>SMBs</v>
      </c>
      <c r="AS2047" s="23" t="str">
        <f>INDEX('Step 2-12'!$AA:$AA,MATCH('Step 2-12'!$AH2047,'Step 2-12'!$R:$R,0))</f>
        <v>Pro</v>
      </c>
      <c r="AT2047" s="23" t="str">
        <f>INDEX('Step 2-12'!$AB:$AB,MATCH('Step 2-12'!$AH2047,'Step 2-12'!$R:$R,0))</f>
        <v>Monthly</v>
      </c>
      <c r="AU2047" s="23" t="str">
        <f>INDEX($J$20:$J$1603,MATCH($AH2047,$B$20:$B$1603,0))</f>
        <v/>
      </c>
    </row>
    <row r="2048" spans="33:47" x14ac:dyDescent="0.25">
      <c r="AG2048" t="s">
        <v>3840</v>
      </c>
      <c r="AH2048" t="s">
        <v>474</v>
      </c>
      <c r="AI2048" t="s">
        <v>479</v>
      </c>
      <c r="AJ2048">
        <v>45379</v>
      </c>
      <c r="AK2048" t="s">
        <v>86</v>
      </c>
      <c r="AL2048" t="s">
        <v>18</v>
      </c>
      <c r="AM2048">
        <v>315</v>
      </c>
      <c r="AN2048">
        <v>267.75</v>
      </c>
      <c r="AO2048" s="24" t="str">
        <f>INDEX('Step 2-12'!$Z:$Z,MATCH('Step 2-12'!$AH2048,'Step 2-12'!$R:$R,0))</f>
        <v>Paid Search</v>
      </c>
      <c r="AP2048" s="24" t="str">
        <f>INDEX('Step 2-12'!$V:$V,MATCH('Step 2-12'!$AH2048,'Step 2-12'!$R:$R,0))</f>
        <v>North America</v>
      </c>
      <c r="AQ2048" s="24" t="str">
        <f>INDEX('Step 2-12'!$W:$W,MATCH('Step 2-12'!$AH2048,'Step 2-12'!$R:$R,0))</f>
        <v>Healthcare</v>
      </c>
      <c r="AR2048" s="24" t="str">
        <f>INDEX('Step 2-12'!$X:$X,MATCH('Step 2-12'!$AH2048,'Step 2-12'!$R:$R,0))</f>
        <v>SMBs</v>
      </c>
      <c r="AS2048" s="23" t="str">
        <f>INDEX('Step 2-12'!$AA:$AA,MATCH('Step 2-12'!$AH2048,'Step 2-12'!$R:$R,0))</f>
        <v>Pro</v>
      </c>
      <c r="AT2048" s="23" t="str">
        <f>INDEX('Step 2-12'!$AB:$AB,MATCH('Step 2-12'!$AH2048,'Step 2-12'!$R:$R,0))</f>
        <v>Monthly</v>
      </c>
      <c r="AU2048" s="23" t="str">
        <f>INDEX($J$20:$J$1603,MATCH($AH2048,$B$20:$B$1603,0))</f>
        <v/>
      </c>
    </row>
    <row r="2049" spans="33:47" x14ac:dyDescent="0.25">
      <c r="AG2049" t="s">
        <v>3841</v>
      </c>
      <c r="AH2049" t="s">
        <v>474</v>
      </c>
      <c r="AI2049" t="s">
        <v>480</v>
      </c>
      <c r="AJ2049">
        <v>45381</v>
      </c>
      <c r="AK2049" t="s">
        <v>50</v>
      </c>
      <c r="AL2049" t="s">
        <v>18</v>
      </c>
      <c r="AM2049">
        <v>135</v>
      </c>
      <c r="AN2049">
        <v>110.7</v>
      </c>
      <c r="AO2049" s="24" t="str">
        <f>INDEX('Step 2-12'!$Z:$Z,MATCH('Step 2-12'!$AH2049,'Step 2-12'!$R:$R,0))</f>
        <v>Paid Search</v>
      </c>
      <c r="AP2049" s="24" t="str">
        <f>INDEX('Step 2-12'!$V:$V,MATCH('Step 2-12'!$AH2049,'Step 2-12'!$R:$R,0))</f>
        <v>North America</v>
      </c>
      <c r="AQ2049" s="24" t="str">
        <f>INDEX('Step 2-12'!$W:$W,MATCH('Step 2-12'!$AH2049,'Step 2-12'!$R:$R,0))</f>
        <v>Healthcare</v>
      </c>
      <c r="AR2049" s="24" t="str">
        <f>INDEX('Step 2-12'!$X:$X,MATCH('Step 2-12'!$AH2049,'Step 2-12'!$R:$R,0))</f>
        <v>SMBs</v>
      </c>
      <c r="AS2049" s="23" t="str">
        <f>INDEX('Step 2-12'!$AA:$AA,MATCH('Step 2-12'!$AH2049,'Step 2-12'!$R:$R,0))</f>
        <v>Pro</v>
      </c>
      <c r="AT2049" s="23" t="str">
        <f>INDEX('Step 2-12'!$AB:$AB,MATCH('Step 2-12'!$AH2049,'Step 2-12'!$R:$R,0))</f>
        <v>Monthly</v>
      </c>
      <c r="AU2049" s="23" t="str">
        <f>INDEX($J$20:$J$1603,MATCH($AH2049,$B$20:$B$1603,0))</f>
        <v/>
      </c>
    </row>
    <row r="2050" spans="33:47" x14ac:dyDescent="0.25">
      <c r="AG2050" t="s">
        <v>3842</v>
      </c>
      <c r="AH2050" t="s">
        <v>474</v>
      </c>
      <c r="AI2050" t="s">
        <v>481</v>
      </c>
      <c r="AJ2050">
        <v>45412</v>
      </c>
      <c r="AK2050" t="s">
        <v>50</v>
      </c>
      <c r="AL2050" t="s">
        <v>18</v>
      </c>
      <c r="AM2050">
        <v>135</v>
      </c>
      <c r="AN2050">
        <v>110.7</v>
      </c>
      <c r="AO2050" s="24" t="str">
        <f>INDEX('Step 2-12'!$Z:$Z,MATCH('Step 2-12'!$AH2050,'Step 2-12'!$R:$R,0))</f>
        <v>Paid Search</v>
      </c>
      <c r="AP2050" s="24" t="str">
        <f>INDEX('Step 2-12'!$V:$V,MATCH('Step 2-12'!$AH2050,'Step 2-12'!$R:$R,0))</f>
        <v>North America</v>
      </c>
      <c r="AQ2050" s="24" t="str">
        <f>INDEX('Step 2-12'!$W:$W,MATCH('Step 2-12'!$AH2050,'Step 2-12'!$R:$R,0))</f>
        <v>Healthcare</v>
      </c>
      <c r="AR2050" s="24" t="str">
        <f>INDEX('Step 2-12'!$X:$X,MATCH('Step 2-12'!$AH2050,'Step 2-12'!$R:$R,0))</f>
        <v>SMBs</v>
      </c>
      <c r="AS2050" s="23" t="str">
        <f>INDEX('Step 2-12'!$AA:$AA,MATCH('Step 2-12'!$AH2050,'Step 2-12'!$R:$R,0))</f>
        <v>Pro</v>
      </c>
      <c r="AT2050" s="23" t="str">
        <f>INDEX('Step 2-12'!$AB:$AB,MATCH('Step 2-12'!$AH2050,'Step 2-12'!$R:$R,0))</f>
        <v>Monthly</v>
      </c>
      <c r="AU2050" s="23" t="str">
        <f>INDEX($J$20:$J$1603,MATCH($AH2050,$B$20:$B$1603,0))</f>
        <v/>
      </c>
    </row>
    <row r="2051" spans="33:47" x14ac:dyDescent="0.25">
      <c r="AG2051" t="s">
        <v>3843</v>
      </c>
      <c r="AH2051" t="s">
        <v>211</v>
      </c>
      <c r="AI2051" t="s">
        <v>210</v>
      </c>
      <c r="AJ2051">
        <v>45517</v>
      </c>
      <c r="AK2051" t="s">
        <v>17</v>
      </c>
      <c r="AL2051" t="s">
        <v>18</v>
      </c>
      <c r="AM2051">
        <v>75</v>
      </c>
      <c r="AN2051">
        <v>60</v>
      </c>
      <c r="AO2051" s="24" t="str">
        <f>INDEX('Step 2-12'!$Z:$Z,MATCH('Step 2-12'!$AH2051,'Step 2-12'!$R:$R,0))</f>
        <v>Affiliate</v>
      </c>
      <c r="AP2051" s="24" t="str">
        <f>INDEX('Step 2-12'!$V:$V,MATCH('Step 2-12'!$AH2051,'Step 2-12'!$R:$R,0))</f>
        <v>North America</v>
      </c>
      <c r="AQ2051" s="24" t="str">
        <f>INDEX('Step 2-12'!$W:$W,MATCH('Step 2-12'!$AH2051,'Step 2-12'!$R:$R,0))</f>
        <v>Tech</v>
      </c>
      <c r="AR2051" s="24" t="str">
        <f>INDEX('Step 2-12'!$X:$X,MATCH('Step 2-12'!$AH2051,'Step 2-12'!$R:$R,0))</f>
        <v>SMBs</v>
      </c>
      <c r="AS2051" s="23" t="str">
        <f>INDEX('Step 2-12'!$AA:$AA,MATCH('Step 2-12'!$AH2051,'Step 2-12'!$R:$R,0))</f>
        <v>Basic</v>
      </c>
      <c r="AT2051" s="23" t="str">
        <f>INDEX('Step 2-12'!$AB:$AB,MATCH('Step 2-12'!$AH2051,'Step 2-12'!$R:$R,0))</f>
        <v>Monthly</v>
      </c>
      <c r="AU2051" s="23" t="str">
        <f>INDEX($J$20:$J$1603,MATCH($AH2051,$B$20:$B$1603,0))</f>
        <v/>
      </c>
    </row>
    <row r="2052" spans="33:47" x14ac:dyDescent="0.25">
      <c r="AG2052" t="s">
        <v>3844</v>
      </c>
      <c r="AH2052" t="s">
        <v>211</v>
      </c>
      <c r="AI2052" t="s">
        <v>212</v>
      </c>
      <c r="AJ2052">
        <v>45548</v>
      </c>
      <c r="AK2052" t="s">
        <v>17</v>
      </c>
      <c r="AL2052" t="s">
        <v>18</v>
      </c>
      <c r="AM2052">
        <v>75</v>
      </c>
      <c r="AN2052">
        <v>60</v>
      </c>
      <c r="AO2052" s="24" t="str">
        <f>INDEX('Step 2-12'!$Z:$Z,MATCH('Step 2-12'!$AH2052,'Step 2-12'!$R:$R,0))</f>
        <v>Affiliate</v>
      </c>
      <c r="AP2052" s="24" t="str">
        <f>INDEX('Step 2-12'!$V:$V,MATCH('Step 2-12'!$AH2052,'Step 2-12'!$R:$R,0))</f>
        <v>North America</v>
      </c>
      <c r="AQ2052" s="24" t="str">
        <f>INDEX('Step 2-12'!$W:$W,MATCH('Step 2-12'!$AH2052,'Step 2-12'!$R:$R,0))</f>
        <v>Tech</v>
      </c>
      <c r="AR2052" s="24" t="str">
        <f>INDEX('Step 2-12'!$X:$X,MATCH('Step 2-12'!$AH2052,'Step 2-12'!$R:$R,0))</f>
        <v>SMBs</v>
      </c>
      <c r="AS2052" s="23" t="str">
        <f>INDEX('Step 2-12'!$AA:$AA,MATCH('Step 2-12'!$AH2052,'Step 2-12'!$R:$R,0))</f>
        <v>Basic</v>
      </c>
      <c r="AT2052" s="23" t="str">
        <f>INDEX('Step 2-12'!$AB:$AB,MATCH('Step 2-12'!$AH2052,'Step 2-12'!$R:$R,0))</f>
        <v>Monthly</v>
      </c>
      <c r="AU2052" s="23" t="str">
        <f>INDEX($J$20:$J$1603,MATCH($AH2052,$B$20:$B$1603,0))</f>
        <v/>
      </c>
    </row>
    <row r="2053" spans="33:47" x14ac:dyDescent="0.25">
      <c r="AG2053" t="s">
        <v>3845</v>
      </c>
      <c r="AH2053" t="s">
        <v>211</v>
      </c>
      <c r="AI2053" t="s">
        <v>212</v>
      </c>
      <c r="AJ2053">
        <v>45578</v>
      </c>
      <c r="AK2053" t="s">
        <v>17</v>
      </c>
      <c r="AL2053" t="s">
        <v>18</v>
      </c>
      <c r="AM2053">
        <v>75</v>
      </c>
      <c r="AN2053">
        <v>60</v>
      </c>
      <c r="AO2053" s="24" t="str">
        <f>INDEX('Step 2-12'!$Z:$Z,MATCH('Step 2-12'!$AH2053,'Step 2-12'!$R:$R,0))</f>
        <v>Affiliate</v>
      </c>
      <c r="AP2053" s="24" t="str">
        <f>INDEX('Step 2-12'!$V:$V,MATCH('Step 2-12'!$AH2053,'Step 2-12'!$R:$R,0))</f>
        <v>North America</v>
      </c>
      <c r="AQ2053" s="24" t="str">
        <f>INDEX('Step 2-12'!$W:$W,MATCH('Step 2-12'!$AH2053,'Step 2-12'!$R:$R,0))</f>
        <v>Tech</v>
      </c>
      <c r="AR2053" s="24" t="str">
        <f>INDEX('Step 2-12'!$X:$X,MATCH('Step 2-12'!$AH2053,'Step 2-12'!$R:$R,0))</f>
        <v>SMBs</v>
      </c>
      <c r="AS2053" s="23" t="str">
        <f>INDEX('Step 2-12'!$AA:$AA,MATCH('Step 2-12'!$AH2053,'Step 2-12'!$R:$R,0))</f>
        <v>Basic</v>
      </c>
      <c r="AT2053" s="23" t="str">
        <f>INDEX('Step 2-12'!$AB:$AB,MATCH('Step 2-12'!$AH2053,'Step 2-12'!$R:$R,0))</f>
        <v>Monthly</v>
      </c>
      <c r="AU2053" s="23" t="str">
        <f>INDEX($J$20:$J$1603,MATCH($AH2053,$B$20:$B$1603,0))</f>
        <v/>
      </c>
    </row>
    <row r="2054" spans="33:47" x14ac:dyDescent="0.25">
      <c r="AG2054" t="s">
        <v>3846</v>
      </c>
      <c r="AH2054" t="s">
        <v>211</v>
      </c>
      <c r="AI2054" t="s">
        <v>213</v>
      </c>
      <c r="AJ2054">
        <v>45579</v>
      </c>
      <c r="AK2054" t="s">
        <v>17</v>
      </c>
      <c r="AL2054" t="s">
        <v>18</v>
      </c>
      <c r="AM2054">
        <v>75</v>
      </c>
      <c r="AN2054">
        <v>60</v>
      </c>
      <c r="AO2054" s="24" t="str">
        <f>INDEX('Step 2-12'!$Z:$Z,MATCH('Step 2-12'!$AH2054,'Step 2-12'!$R:$R,0))</f>
        <v>Affiliate</v>
      </c>
      <c r="AP2054" s="24" t="str">
        <f>INDEX('Step 2-12'!$V:$V,MATCH('Step 2-12'!$AH2054,'Step 2-12'!$R:$R,0))</f>
        <v>North America</v>
      </c>
      <c r="AQ2054" s="24" t="str">
        <f>INDEX('Step 2-12'!$W:$W,MATCH('Step 2-12'!$AH2054,'Step 2-12'!$R:$R,0))</f>
        <v>Tech</v>
      </c>
      <c r="AR2054" s="24" t="str">
        <f>INDEX('Step 2-12'!$X:$X,MATCH('Step 2-12'!$AH2054,'Step 2-12'!$R:$R,0))</f>
        <v>SMBs</v>
      </c>
      <c r="AS2054" s="23" t="str">
        <f>INDEX('Step 2-12'!$AA:$AA,MATCH('Step 2-12'!$AH2054,'Step 2-12'!$R:$R,0))</f>
        <v>Basic</v>
      </c>
      <c r="AT2054" s="23" t="str">
        <f>INDEX('Step 2-12'!$AB:$AB,MATCH('Step 2-12'!$AH2054,'Step 2-12'!$R:$R,0))</f>
        <v>Monthly</v>
      </c>
      <c r="AU2054" s="23" t="str">
        <f>INDEX($J$20:$J$1603,MATCH($AH2054,$B$20:$B$1603,0))</f>
        <v/>
      </c>
    </row>
    <row r="2055" spans="33:47" x14ac:dyDescent="0.25">
      <c r="AG2055" t="s">
        <v>3847</v>
      </c>
      <c r="AH2055" t="s">
        <v>211</v>
      </c>
      <c r="AI2055" t="s">
        <v>214</v>
      </c>
      <c r="AJ2055">
        <v>45610</v>
      </c>
      <c r="AK2055" t="s">
        <v>17</v>
      </c>
      <c r="AL2055" t="s">
        <v>18</v>
      </c>
      <c r="AM2055">
        <v>75</v>
      </c>
      <c r="AN2055">
        <v>60</v>
      </c>
      <c r="AO2055" s="24" t="str">
        <f>INDEX('Step 2-12'!$Z:$Z,MATCH('Step 2-12'!$AH2055,'Step 2-12'!$R:$R,0))</f>
        <v>Affiliate</v>
      </c>
      <c r="AP2055" s="24" t="str">
        <f>INDEX('Step 2-12'!$V:$V,MATCH('Step 2-12'!$AH2055,'Step 2-12'!$R:$R,0))</f>
        <v>North America</v>
      </c>
      <c r="AQ2055" s="24" t="str">
        <f>INDEX('Step 2-12'!$W:$W,MATCH('Step 2-12'!$AH2055,'Step 2-12'!$R:$R,0))</f>
        <v>Tech</v>
      </c>
      <c r="AR2055" s="24" t="str">
        <f>INDEX('Step 2-12'!$X:$X,MATCH('Step 2-12'!$AH2055,'Step 2-12'!$R:$R,0))</f>
        <v>SMBs</v>
      </c>
      <c r="AS2055" s="23" t="str">
        <f>INDEX('Step 2-12'!$AA:$AA,MATCH('Step 2-12'!$AH2055,'Step 2-12'!$R:$R,0))</f>
        <v>Basic</v>
      </c>
      <c r="AT2055" s="23" t="str">
        <f>INDEX('Step 2-12'!$AB:$AB,MATCH('Step 2-12'!$AH2055,'Step 2-12'!$R:$R,0))</f>
        <v>Monthly</v>
      </c>
      <c r="AU2055" s="23" t="str">
        <f>INDEX($J$20:$J$1603,MATCH($AH2055,$B$20:$B$1603,0))</f>
        <v/>
      </c>
    </row>
    <row r="2056" spans="33:47" x14ac:dyDescent="0.25">
      <c r="AG2056" t="s">
        <v>3848</v>
      </c>
      <c r="AH2056" t="s">
        <v>211</v>
      </c>
      <c r="AI2056" t="s">
        <v>214</v>
      </c>
      <c r="AJ2056">
        <v>45640</v>
      </c>
      <c r="AK2056" t="s">
        <v>17</v>
      </c>
      <c r="AL2056" t="s">
        <v>18</v>
      </c>
      <c r="AM2056">
        <v>75</v>
      </c>
      <c r="AN2056">
        <v>60</v>
      </c>
      <c r="AO2056" s="24" t="str">
        <f>INDEX('Step 2-12'!$Z:$Z,MATCH('Step 2-12'!$AH2056,'Step 2-12'!$R:$R,0))</f>
        <v>Affiliate</v>
      </c>
      <c r="AP2056" s="24" t="str">
        <f>INDEX('Step 2-12'!$V:$V,MATCH('Step 2-12'!$AH2056,'Step 2-12'!$R:$R,0))</f>
        <v>North America</v>
      </c>
      <c r="AQ2056" s="24" t="str">
        <f>INDEX('Step 2-12'!$W:$W,MATCH('Step 2-12'!$AH2056,'Step 2-12'!$R:$R,0))</f>
        <v>Tech</v>
      </c>
      <c r="AR2056" s="24" t="str">
        <f>INDEX('Step 2-12'!$X:$X,MATCH('Step 2-12'!$AH2056,'Step 2-12'!$R:$R,0))</f>
        <v>SMBs</v>
      </c>
      <c r="AS2056" s="23" t="str">
        <f>INDEX('Step 2-12'!$AA:$AA,MATCH('Step 2-12'!$AH2056,'Step 2-12'!$R:$R,0))</f>
        <v>Basic</v>
      </c>
      <c r="AT2056" s="23" t="str">
        <f>INDEX('Step 2-12'!$AB:$AB,MATCH('Step 2-12'!$AH2056,'Step 2-12'!$R:$R,0))</f>
        <v>Monthly</v>
      </c>
      <c r="AU2056" s="23" t="str">
        <f>INDEX($J$20:$J$1603,MATCH($AH2056,$B$20:$B$1603,0))</f>
        <v/>
      </c>
    </row>
    <row r="2057" spans="33:47" x14ac:dyDescent="0.25">
      <c r="AG2057" t="s">
        <v>3849</v>
      </c>
      <c r="AH2057" t="s">
        <v>211</v>
      </c>
      <c r="AI2057" t="s">
        <v>215</v>
      </c>
      <c r="AJ2057">
        <v>45641</v>
      </c>
      <c r="AK2057" t="s">
        <v>17</v>
      </c>
      <c r="AL2057" t="s">
        <v>18</v>
      </c>
      <c r="AM2057">
        <v>75</v>
      </c>
      <c r="AN2057">
        <v>60</v>
      </c>
      <c r="AO2057" s="24" t="str">
        <f>INDEX('Step 2-12'!$Z:$Z,MATCH('Step 2-12'!$AH2057,'Step 2-12'!$R:$R,0))</f>
        <v>Affiliate</v>
      </c>
      <c r="AP2057" s="24" t="str">
        <f>INDEX('Step 2-12'!$V:$V,MATCH('Step 2-12'!$AH2057,'Step 2-12'!$R:$R,0))</f>
        <v>North America</v>
      </c>
      <c r="AQ2057" s="24" t="str">
        <f>INDEX('Step 2-12'!$W:$W,MATCH('Step 2-12'!$AH2057,'Step 2-12'!$R:$R,0))</f>
        <v>Tech</v>
      </c>
      <c r="AR2057" s="24" t="str">
        <f>INDEX('Step 2-12'!$X:$X,MATCH('Step 2-12'!$AH2057,'Step 2-12'!$R:$R,0))</f>
        <v>SMBs</v>
      </c>
      <c r="AS2057" s="23" t="str">
        <f>INDEX('Step 2-12'!$AA:$AA,MATCH('Step 2-12'!$AH2057,'Step 2-12'!$R:$R,0))</f>
        <v>Basic</v>
      </c>
      <c r="AT2057" s="23" t="str">
        <f>INDEX('Step 2-12'!$AB:$AB,MATCH('Step 2-12'!$AH2057,'Step 2-12'!$R:$R,0))</f>
        <v>Monthly</v>
      </c>
      <c r="AU2057" s="23" t="str">
        <f>INDEX($J$20:$J$1603,MATCH($AH2057,$B$20:$B$1603,0))</f>
        <v/>
      </c>
    </row>
    <row r="2058" spans="33:47" x14ac:dyDescent="0.25">
      <c r="AG2058" t="s">
        <v>3850</v>
      </c>
      <c r="AH2058" t="s">
        <v>1542</v>
      </c>
      <c r="AI2058" t="s">
        <v>1541</v>
      </c>
      <c r="AJ2058">
        <v>45617</v>
      </c>
      <c r="AK2058" t="s">
        <v>17</v>
      </c>
      <c r="AL2058" t="s">
        <v>18</v>
      </c>
      <c r="AM2058">
        <v>75</v>
      </c>
      <c r="AN2058">
        <v>60</v>
      </c>
      <c r="AO2058" s="24" t="str">
        <f>INDEX('Step 2-12'!$Z:$Z,MATCH('Step 2-12'!$AH2058,'Step 2-12'!$R:$R,0))</f>
        <v>Social Media</v>
      </c>
      <c r="AP2058" s="24" t="str">
        <f>INDEX('Step 2-12'!$V:$V,MATCH('Step 2-12'!$AH2058,'Step 2-12'!$R:$R,0))</f>
        <v>North America</v>
      </c>
      <c r="AQ2058" s="24" t="str">
        <f>INDEX('Step 2-12'!$W:$W,MATCH('Step 2-12'!$AH2058,'Step 2-12'!$R:$R,0))</f>
        <v>Tech</v>
      </c>
      <c r="AR2058" s="24" t="str">
        <f>INDEX('Step 2-12'!$X:$X,MATCH('Step 2-12'!$AH2058,'Step 2-12'!$R:$R,0))</f>
        <v>SMBs</v>
      </c>
      <c r="AS2058" s="23" t="str">
        <f>INDEX('Step 2-12'!$AA:$AA,MATCH('Step 2-12'!$AH2058,'Step 2-12'!$R:$R,0))</f>
        <v>Pro</v>
      </c>
      <c r="AT2058" s="23" t="str">
        <f>INDEX('Step 2-12'!$AB:$AB,MATCH('Step 2-12'!$AH2058,'Step 2-12'!$R:$R,0))</f>
        <v>Monthly</v>
      </c>
      <c r="AU2058" s="23" t="str">
        <f>INDEX($J$20:$J$1603,MATCH($AH2058,$B$20:$B$1603,0))</f>
        <v/>
      </c>
    </row>
    <row r="2059" spans="33:47" x14ac:dyDescent="0.25">
      <c r="AG2059" t="s">
        <v>3851</v>
      </c>
      <c r="AH2059" t="s">
        <v>1542</v>
      </c>
      <c r="AI2059" t="s">
        <v>1541</v>
      </c>
      <c r="AJ2059">
        <v>45647</v>
      </c>
      <c r="AK2059" t="s">
        <v>17</v>
      </c>
      <c r="AL2059" t="s">
        <v>18</v>
      </c>
      <c r="AM2059">
        <v>75</v>
      </c>
      <c r="AN2059">
        <v>60</v>
      </c>
      <c r="AO2059" s="24" t="str">
        <f>INDEX('Step 2-12'!$Z:$Z,MATCH('Step 2-12'!$AH2059,'Step 2-12'!$R:$R,0))</f>
        <v>Social Media</v>
      </c>
      <c r="AP2059" s="24" t="str">
        <f>INDEX('Step 2-12'!$V:$V,MATCH('Step 2-12'!$AH2059,'Step 2-12'!$R:$R,0))</f>
        <v>North America</v>
      </c>
      <c r="AQ2059" s="24" t="str">
        <f>INDEX('Step 2-12'!$W:$W,MATCH('Step 2-12'!$AH2059,'Step 2-12'!$R:$R,0))</f>
        <v>Tech</v>
      </c>
      <c r="AR2059" s="24" t="str">
        <f>INDEX('Step 2-12'!$X:$X,MATCH('Step 2-12'!$AH2059,'Step 2-12'!$R:$R,0))</f>
        <v>SMBs</v>
      </c>
      <c r="AS2059" s="23" t="str">
        <f>INDEX('Step 2-12'!$AA:$AA,MATCH('Step 2-12'!$AH2059,'Step 2-12'!$R:$R,0))</f>
        <v>Pro</v>
      </c>
      <c r="AT2059" s="23" t="str">
        <f>INDEX('Step 2-12'!$AB:$AB,MATCH('Step 2-12'!$AH2059,'Step 2-12'!$R:$R,0))</f>
        <v>Monthly</v>
      </c>
      <c r="AU2059" s="23" t="str">
        <f>INDEX($J$20:$J$1603,MATCH($AH2059,$B$20:$B$1603,0))</f>
        <v/>
      </c>
    </row>
    <row r="2060" spans="33:47" x14ac:dyDescent="0.25">
      <c r="AG2060" t="s">
        <v>3852</v>
      </c>
      <c r="AH2060" t="s">
        <v>1542</v>
      </c>
      <c r="AI2060" t="s">
        <v>1543</v>
      </c>
      <c r="AJ2060">
        <v>45648</v>
      </c>
      <c r="AK2060" t="s">
        <v>17</v>
      </c>
      <c r="AL2060" t="s">
        <v>18</v>
      </c>
      <c r="AM2060">
        <v>75</v>
      </c>
      <c r="AN2060">
        <v>60</v>
      </c>
      <c r="AO2060" s="24" t="str">
        <f>INDEX('Step 2-12'!$Z:$Z,MATCH('Step 2-12'!$AH2060,'Step 2-12'!$R:$R,0))</f>
        <v>Social Media</v>
      </c>
      <c r="AP2060" s="24" t="str">
        <f>INDEX('Step 2-12'!$V:$V,MATCH('Step 2-12'!$AH2060,'Step 2-12'!$R:$R,0))</f>
        <v>North America</v>
      </c>
      <c r="AQ2060" s="24" t="str">
        <f>INDEX('Step 2-12'!$W:$W,MATCH('Step 2-12'!$AH2060,'Step 2-12'!$R:$R,0))</f>
        <v>Tech</v>
      </c>
      <c r="AR2060" s="24" t="str">
        <f>INDEX('Step 2-12'!$X:$X,MATCH('Step 2-12'!$AH2060,'Step 2-12'!$R:$R,0))</f>
        <v>SMBs</v>
      </c>
      <c r="AS2060" s="23" t="str">
        <f>INDEX('Step 2-12'!$AA:$AA,MATCH('Step 2-12'!$AH2060,'Step 2-12'!$R:$R,0))</f>
        <v>Pro</v>
      </c>
      <c r="AT2060" s="23" t="str">
        <f>INDEX('Step 2-12'!$AB:$AB,MATCH('Step 2-12'!$AH2060,'Step 2-12'!$R:$R,0))</f>
        <v>Monthly</v>
      </c>
      <c r="AU2060" s="23" t="str">
        <f>INDEX($J$20:$J$1603,MATCH($AH2060,$B$20:$B$1603,0))</f>
        <v/>
      </c>
    </row>
    <row r="2061" spans="33:47" x14ac:dyDescent="0.25">
      <c r="AG2061" t="s">
        <v>3853</v>
      </c>
      <c r="AH2061" t="s">
        <v>249</v>
      </c>
      <c r="AI2061" t="s">
        <v>248</v>
      </c>
      <c r="AJ2061">
        <v>45533</v>
      </c>
      <c r="AK2061" t="s">
        <v>50</v>
      </c>
      <c r="AL2061" t="s">
        <v>51</v>
      </c>
      <c r="AM2061">
        <v>1440</v>
      </c>
      <c r="AN2061">
        <v>1180.8</v>
      </c>
      <c r="AO2061" s="24" t="str">
        <f>INDEX('Step 2-12'!$Z:$Z,MATCH('Step 2-12'!$AH2061,'Step 2-12'!$R:$R,0))</f>
        <v>Paid Search</v>
      </c>
      <c r="AP2061" s="24" t="str">
        <f>INDEX('Step 2-12'!$V:$V,MATCH('Step 2-12'!$AH2061,'Step 2-12'!$R:$R,0))</f>
        <v>Europe</v>
      </c>
      <c r="AQ2061" s="24" t="str">
        <f>INDEX('Step 2-12'!$W:$W,MATCH('Step 2-12'!$AH2061,'Step 2-12'!$R:$R,0))</f>
        <v>Healthcare</v>
      </c>
      <c r="AR2061" s="24" t="str">
        <f>INDEX('Step 2-12'!$X:$X,MATCH('Step 2-12'!$AH2061,'Step 2-12'!$R:$R,0))</f>
        <v>SMBs</v>
      </c>
      <c r="AS2061" s="23" t="str">
        <f>INDEX('Step 2-12'!$AA:$AA,MATCH('Step 2-12'!$AH2061,'Step 2-12'!$R:$R,0))</f>
        <v>Pro</v>
      </c>
      <c r="AT2061" s="23" t="str">
        <f>INDEX('Step 2-12'!$AB:$AB,MATCH('Step 2-12'!$AH2061,'Step 2-12'!$R:$R,0))</f>
        <v>Annual</v>
      </c>
      <c r="AU2061" s="23" t="str">
        <f>INDEX($J$20:$J$1603,MATCH($AH2061,$B$20:$B$1603,0))</f>
        <v/>
      </c>
    </row>
    <row r="2062" spans="33:47" x14ac:dyDescent="0.25">
      <c r="AG2062" t="s">
        <v>3854</v>
      </c>
      <c r="AH2062" t="s">
        <v>1590</v>
      </c>
      <c r="AI2062" t="s">
        <v>1589</v>
      </c>
      <c r="AJ2062">
        <v>45293</v>
      </c>
      <c r="AK2062" t="s">
        <v>17</v>
      </c>
      <c r="AL2062" t="s">
        <v>18</v>
      </c>
      <c r="AM2062">
        <v>75</v>
      </c>
      <c r="AN2062">
        <v>60</v>
      </c>
      <c r="AO2062" s="24" t="str">
        <f>INDEX('Step 2-12'!$Z:$Z,MATCH('Step 2-12'!$AH2062,'Step 2-12'!$R:$R,0))</f>
        <v>Social Media</v>
      </c>
      <c r="AP2062" s="24" t="str">
        <f>INDEX('Step 2-12'!$V:$V,MATCH('Step 2-12'!$AH2062,'Step 2-12'!$R:$R,0))</f>
        <v>North America</v>
      </c>
      <c r="AQ2062" s="24" t="str">
        <f>INDEX('Step 2-12'!$W:$W,MATCH('Step 2-12'!$AH2062,'Step 2-12'!$R:$R,0))</f>
        <v>Retail</v>
      </c>
      <c r="AR2062" s="24" t="str">
        <f>INDEX('Step 2-12'!$X:$X,MATCH('Step 2-12'!$AH2062,'Step 2-12'!$R:$R,0))</f>
        <v>Mid-Market</v>
      </c>
      <c r="AS2062" s="23" t="str">
        <f>INDEX('Step 2-12'!$AA:$AA,MATCH('Step 2-12'!$AH2062,'Step 2-12'!$R:$R,0))</f>
        <v>Basic</v>
      </c>
      <c r="AT2062" s="23" t="str">
        <f>INDEX('Step 2-12'!$AB:$AB,MATCH('Step 2-12'!$AH2062,'Step 2-12'!$R:$R,0))</f>
        <v>Monthly</v>
      </c>
      <c r="AU2062" s="23" t="str">
        <f>INDEX($J$20:$J$1603,MATCH($AH2062,$B$20:$B$1603,0))</f>
        <v/>
      </c>
    </row>
    <row r="2063" spans="33:47" x14ac:dyDescent="0.25">
      <c r="AG2063" t="s">
        <v>3855</v>
      </c>
      <c r="AH2063" t="s">
        <v>1590</v>
      </c>
      <c r="AI2063" t="s">
        <v>1591</v>
      </c>
      <c r="AJ2063">
        <v>45324</v>
      </c>
      <c r="AK2063" t="s">
        <v>17</v>
      </c>
      <c r="AL2063" t="s">
        <v>18</v>
      </c>
      <c r="AM2063">
        <v>75</v>
      </c>
      <c r="AN2063">
        <v>60</v>
      </c>
      <c r="AO2063" s="24" t="str">
        <f>INDEX('Step 2-12'!$Z:$Z,MATCH('Step 2-12'!$AH2063,'Step 2-12'!$R:$R,0))</f>
        <v>Social Media</v>
      </c>
      <c r="AP2063" s="24" t="str">
        <f>INDEX('Step 2-12'!$V:$V,MATCH('Step 2-12'!$AH2063,'Step 2-12'!$R:$R,0))</f>
        <v>North America</v>
      </c>
      <c r="AQ2063" s="24" t="str">
        <f>INDEX('Step 2-12'!$W:$W,MATCH('Step 2-12'!$AH2063,'Step 2-12'!$R:$R,0))</f>
        <v>Retail</v>
      </c>
      <c r="AR2063" s="24" t="str">
        <f>INDEX('Step 2-12'!$X:$X,MATCH('Step 2-12'!$AH2063,'Step 2-12'!$R:$R,0))</f>
        <v>Mid-Market</v>
      </c>
      <c r="AS2063" s="23" t="str">
        <f>INDEX('Step 2-12'!$AA:$AA,MATCH('Step 2-12'!$AH2063,'Step 2-12'!$R:$R,0))</f>
        <v>Basic</v>
      </c>
      <c r="AT2063" s="23" t="str">
        <f>INDEX('Step 2-12'!$AB:$AB,MATCH('Step 2-12'!$AH2063,'Step 2-12'!$R:$R,0))</f>
        <v>Monthly</v>
      </c>
      <c r="AU2063" s="23" t="str">
        <f>INDEX($J$20:$J$1603,MATCH($AH2063,$B$20:$B$1603,0))</f>
        <v/>
      </c>
    </row>
    <row r="2064" spans="33:47" x14ac:dyDescent="0.25">
      <c r="AG2064" t="s">
        <v>3856</v>
      </c>
      <c r="AH2064" t="s">
        <v>1590</v>
      </c>
      <c r="AI2064" t="s">
        <v>1591</v>
      </c>
      <c r="AJ2064">
        <v>45353</v>
      </c>
      <c r="AK2064" t="s">
        <v>17</v>
      </c>
      <c r="AL2064" t="s">
        <v>18</v>
      </c>
      <c r="AM2064">
        <v>75</v>
      </c>
      <c r="AN2064">
        <v>60</v>
      </c>
      <c r="AO2064" s="24" t="str">
        <f>INDEX('Step 2-12'!$Z:$Z,MATCH('Step 2-12'!$AH2064,'Step 2-12'!$R:$R,0))</f>
        <v>Social Media</v>
      </c>
      <c r="AP2064" s="24" t="str">
        <f>INDEX('Step 2-12'!$V:$V,MATCH('Step 2-12'!$AH2064,'Step 2-12'!$R:$R,0))</f>
        <v>North America</v>
      </c>
      <c r="AQ2064" s="24" t="str">
        <f>INDEX('Step 2-12'!$W:$W,MATCH('Step 2-12'!$AH2064,'Step 2-12'!$R:$R,0))</f>
        <v>Retail</v>
      </c>
      <c r="AR2064" s="24" t="str">
        <f>INDEX('Step 2-12'!$X:$X,MATCH('Step 2-12'!$AH2064,'Step 2-12'!$R:$R,0))</f>
        <v>Mid-Market</v>
      </c>
      <c r="AS2064" s="23" t="str">
        <f>INDEX('Step 2-12'!$AA:$AA,MATCH('Step 2-12'!$AH2064,'Step 2-12'!$R:$R,0))</f>
        <v>Basic</v>
      </c>
      <c r="AT2064" s="23" t="str">
        <f>INDEX('Step 2-12'!$AB:$AB,MATCH('Step 2-12'!$AH2064,'Step 2-12'!$R:$R,0))</f>
        <v>Monthly</v>
      </c>
      <c r="AU2064" s="23" t="str">
        <f>INDEX($J$20:$J$1603,MATCH($AH2064,$B$20:$B$1603,0))</f>
        <v/>
      </c>
    </row>
    <row r="2065" spans="33:47" x14ac:dyDescent="0.25">
      <c r="AG2065" t="s">
        <v>3857</v>
      </c>
      <c r="AH2065" t="s">
        <v>1590</v>
      </c>
      <c r="AI2065" t="s">
        <v>1592</v>
      </c>
      <c r="AJ2065">
        <v>45355</v>
      </c>
      <c r="AK2065" t="s">
        <v>17</v>
      </c>
      <c r="AL2065" t="s">
        <v>18</v>
      </c>
      <c r="AM2065">
        <v>75</v>
      </c>
      <c r="AN2065">
        <v>60</v>
      </c>
      <c r="AO2065" s="24" t="str">
        <f>INDEX('Step 2-12'!$Z:$Z,MATCH('Step 2-12'!$AH2065,'Step 2-12'!$R:$R,0))</f>
        <v>Social Media</v>
      </c>
      <c r="AP2065" s="24" t="str">
        <f>INDEX('Step 2-12'!$V:$V,MATCH('Step 2-12'!$AH2065,'Step 2-12'!$R:$R,0))</f>
        <v>North America</v>
      </c>
      <c r="AQ2065" s="24" t="str">
        <f>INDEX('Step 2-12'!$W:$W,MATCH('Step 2-12'!$AH2065,'Step 2-12'!$R:$R,0))</f>
        <v>Retail</v>
      </c>
      <c r="AR2065" s="24" t="str">
        <f>INDEX('Step 2-12'!$X:$X,MATCH('Step 2-12'!$AH2065,'Step 2-12'!$R:$R,0))</f>
        <v>Mid-Market</v>
      </c>
      <c r="AS2065" s="23" t="str">
        <f>INDEX('Step 2-12'!$AA:$AA,MATCH('Step 2-12'!$AH2065,'Step 2-12'!$R:$R,0))</f>
        <v>Basic</v>
      </c>
      <c r="AT2065" s="23" t="str">
        <f>INDEX('Step 2-12'!$AB:$AB,MATCH('Step 2-12'!$AH2065,'Step 2-12'!$R:$R,0))</f>
        <v>Monthly</v>
      </c>
      <c r="AU2065" s="23" t="str">
        <f>INDEX($J$20:$J$1603,MATCH($AH2065,$B$20:$B$1603,0))</f>
        <v/>
      </c>
    </row>
    <row r="2066" spans="33:47" x14ac:dyDescent="0.25">
      <c r="AG2066" t="s">
        <v>3858</v>
      </c>
      <c r="AH2066" t="s">
        <v>1590</v>
      </c>
      <c r="AI2066" t="s">
        <v>1593</v>
      </c>
      <c r="AJ2066">
        <v>45386</v>
      </c>
      <c r="AK2066" t="s">
        <v>17</v>
      </c>
      <c r="AL2066" t="s">
        <v>18</v>
      </c>
      <c r="AM2066">
        <v>75</v>
      </c>
      <c r="AN2066">
        <v>60</v>
      </c>
      <c r="AO2066" s="24" t="str">
        <f>INDEX('Step 2-12'!$Z:$Z,MATCH('Step 2-12'!$AH2066,'Step 2-12'!$R:$R,0))</f>
        <v>Social Media</v>
      </c>
      <c r="AP2066" s="24" t="str">
        <f>INDEX('Step 2-12'!$V:$V,MATCH('Step 2-12'!$AH2066,'Step 2-12'!$R:$R,0))</f>
        <v>North America</v>
      </c>
      <c r="AQ2066" s="24" t="str">
        <f>INDEX('Step 2-12'!$W:$W,MATCH('Step 2-12'!$AH2066,'Step 2-12'!$R:$R,0))</f>
        <v>Retail</v>
      </c>
      <c r="AR2066" s="24" t="str">
        <f>INDEX('Step 2-12'!$X:$X,MATCH('Step 2-12'!$AH2066,'Step 2-12'!$R:$R,0))</f>
        <v>Mid-Market</v>
      </c>
      <c r="AS2066" s="23" t="str">
        <f>INDEX('Step 2-12'!$AA:$AA,MATCH('Step 2-12'!$AH2066,'Step 2-12'!$R:$R,0))</f>
        <v>Basic</v>
      </c>
      <c r="AT2066" s="23" t="str">
        <f>INDEX('Step 2-12'!$AB:$AB,MATCH('Step 2-12'!$AH2066,'Step 2-12'!$R:$R,0))</f>
        <v>Monthly</v>
      </c>
      <c r="AU2066" s="23" t="str">
        <f>INDEX($J$20:$J$1603,MATCH($AH2066,$B$20:$B$1603,0))</f>
        <v/>
      </c>
    </row>
    <row r="2067" spans="33:47" x14ac:dyDescent="0.25">
      <c r="AG2067" t="s">
        <v>3859</v>
      </c>
      <c r="AH2067" t="s">
        <v>1590</v>
      </c>
      <c r="AI2067" t="s">
        <v>1593</v>
      </c>
      <c r="AJ2067">
        <v>45416</v>
      </c>
      <c r="AK2067" t="s">
        <v>17</v>
      </c>
      <c r="AL2067" t="s">
        <v>18</v>
      </c>
      <c r="AM2067">
        <v>75</v>
      </c>
      <c r="AN2067">
        <v>60</v>
      </c>
      <c r="AO2067" s="24" t="str">
        <f>INDEX('Step 2-12'!$Z:$Z,MATCH('Step 2-12'!$AH2067,'Step 2-12'!$R:$R,0))</f>
        <v>Social Media</v>
      </c>
      <c r="AP2067" s="24" t="str">
        <f>INDEX('Step 2-12'!$V:$V,MATCH('Step 2-12'!$AH2067,'Step 2-12'!$R:$R,0))</f>
        <v>North America</v>
      </c>
      <c r="AQ2067" s="24" t="str">
        <f>INDEX('Step 2-12'!$W:$W,MATCH('Step 2-12'!$AH2067,'Step 2-12'!$R:$R,0))</f>
        <v>Retail</v>
      </c>
      <c r="AR2067" s="24" t="str">
        <f>INDEX('Step 2-12'!$X:$X,MATCH('Step 2-12'!$AH2067,'Step 2-12'!$R:$R,0))</f>
        <v>Mid-Market</v>
      </c>
      <c r="AS2067" s="23" t="str">
        <f>INDEX('Step 2-12'!$AA:$AA,MATCH('Step 2-12'!$AH2067,'Step 2-12'!$R:$R,0))</f>
        <v>Basic</v>
      </c>
      <c r="AT2067" s="23" t="str">
        <f>INDEX('Step 2-12'!$AB:$AB,MATCH('Step 2-12'!$AH2067,'Step 2-12'!$R:$R,0))</f>
        <v>Monthly</v>
      </c>
      <c r="AU2067" s="23" t="str">
        <f>INDEX($J$20:$J$1603,MATCH($AH2067,$B$20:$B$1603,0))</f>
        <v/>
      </c>
    </row>
    <row r="2068" spans="33:47" x14ac:dyDescent="0.25">
      <c r="AG2068" t="s">
        <v>3860</v>
      </c>
      <c r="AH2068" t="s">
        <v>1590</v>
      </c>
      <c r="AI2068" t="s">
        <v>1594</v>
      </c>
      <c r="AJ2068">
        <v>45417</v>
      </c>
      <c r="AK2068" t="s">
        <v>17</v>
      </c>
      <c r="AL2068" t="s">
        <v>18</v>
      </c>
      <c r="AM2068">
        <v>75</v>
      </c>
      <c r="AN2068">
        <v>60</v>
      </c>
      <c r="AO2068" s="24" t="str">
        <f>INDEX('Step 2-12'!$Z:$Z,MATCH('Step 2-12'!$AH2068,'Step 2-12'!$R:$R,0))</f>
        <v>Social Media</v>
      </c>
      <c r="AP2068" s="24" t="str">
        <f>INDEX('Step 2-12'!$V:$V,MATCH('Step 2-12'!$AH2068,'Step 2-12'!$R:$R,0))</f>
        <v>North America</v>
      </c>
      <c r="AQ2068" s="24" t="str">
        <f>INDEX('Step 2-12'!$W:$W,MATCH('Step 2-12'!$AH2068,'Step 2-12'!$R:$R,0))</f>
        <v>Retail</v>
      </c>
      <c r="AR2068" s="24" t="str">
        <f>INDEX('Step 2-12'!$X:$X,MATCH('Step 2-12'!$AH2068,'Step 2-12'!$R:$R,0))</f>
        <v>Mid-Market</v>
      </c>
      <c r="AS2068" s="23" t="str">
        <f>INDEX('Step 2-12'!$AA:$AA,MATCH('Step 2-12'!$AH2068,'Step 2-12'!$R:$R,0))</f>
        <v>Basic</v>
      </c>
      <c r="AT2068" s="23" t="str">
        <f>INDEX('Step 2-12'!$AB:$AB,MATCH('Step 2-12'!$AH2068,'Step 2-12'!$R:$R,0))</f>
        <v>Monthly</v>
      </c>
      <c r="AU2068" s="23" t="str">
        <f>INDEX($J$20:$J$1603,MATCH($AH2068,$B$20:$B$1603,0))</f>
        <v/>
      </c>
    </row>
    <row r="2069" spans="33:47" x14ac:dyDescent="0.25">
      <c r="AG2069" t="s">
        <v>3861</v>
      </c>
      <c r="AH2069" t="s">
        <v>1590</v>
      </c>
      <c r="AI2069" t="s">
        <v>1595</v>
      </c>
      <c r="AJ2069">
        <v>45448</v>
      </c>
      <c r="AK2069" t="s">
        <v>17</v>
      </c>
      <c r="AL2069" t="s">
        <v>18</v>
      </c>
      <c r="AM2069">
        <v>75</v>
      </c>
      <c r="AN2069">
        <v>60</v>
      </c>
      <c r="AO2069" s="24" t="str">
        <f>INDEX('Step 2-12'!$Z:$Z,MATCH('Step 2-12'!$AH2069,'Step 2-12'!$R:$R,0))</f>
        <v>Social Media</v>
      </c>
      <c r="AP2069" s="24" t="str">
        <f>INDEX('Step 2-12'!$V:$V,MATCH('Step 2-12'!$AH2069,'Step 2-12'!$R:$R,0))</f>
        <v>North America</v>
      </c>
      <c r="AQ2069" s="24" t="str">
        <f>INDEX('Step 2-12'!$W:$W,MATCH('Step 2-12'!$AH2069,'Step 2-12'!$R:$R,0))</f>
        <v>Retail</v>
      </c>
      <c r="AR2069" s="24" t="str">
        <f>INDEX('Step 2-12'!$X:$X,MATCH('Step 2-12'!$AH2069,'Step 2-12'!$R:$R,0))</f>
        <v>Mid-Market</v>
      </c>
      <c r="AS2069" s="23" t="str">
        <f>INDEX('Step 2-12'!$AA:$AA,MATCH('Step 2-12'!$AH2069,'Step 2-12'!$R:$R,0))</f>
        <v>Basic</v>
      </c>
      <c r="AT2069" s="23" t="str">
        <f>INDEX('Step 2-12'!$AB:$AB,MATCH('Step 2-12'!$AH2069,'Step 2-12'!$R:$R,0))</f>
        <v>Monthly</v>
      </c>
      <c r="AU2069" s="23" t="str">
        <f>INDEX($J$20:$J$1603,MATCH($AH2069,$B$20:$B$1603,0))</f>
        <v/>
      </c>
    </row>
    <row r="2070" spans="33:47" x14ac:dyDescent="0.25">
      <c r="AG2070" t="s">
        <v>3862</v>
      </c>
      <c r="AH2070" t="s">
        <v>1590</v>
      </c>
      <c r="AI2070" t="s">
        <v>1595</v>
      </c>
      <c r="AJ2070">
        <v>45478</v>
      </c>
      <c r="AK2070" t="s">
        <v>17</v>
      </c>
      <c r="AL2070" t="s">
        <v>18</v>
      </c>
      <c r="AM2070">
        <v>75</v>
      </c>
      <c r="AN2070">
        <v>60</v>
      </c>
      <c r="AO2070" s="24" t="str">
        <f>INDEX('Step 2-12'!$Z:$Z,MATCH('Step 2-12'!$AH2070,'Step 2-12'!$R:$R,0))</f>
        <v>Social Media</v>
      </c>
      <c r="AP2070" s="24" t="str">
        <f>INDEX('Step 2-12'!$V:$V,MATCH('Step 2-12'!$AH2070,'Step 2-12'!$R:$R,0))</f>
        <v>North America</v>
      </c>
      <c r="AQ2070" s="24" t="str">
        <f>INDEX('Step 2-12'!$W:$W,MATCH('Step 2-12'!$AH2070,'Step 2-12'!$R:$R,0))</f>
        <v>Retail</v>
      </c>
      <c r="AR2070" s="24" t="str">
        <f>INDEX('Step 2-12'!$X:$X,MATCH('Step 2-12'!$AH2070,'Step 2-12'!$R:$R,0))</f>
        <v>Mid-Market</v>
      </c>
      <c r="AS2070" s="23" t="str">
        <f>INDEX('Step 2-12'!$AA:$AA,MATCH('Step 2-12'!$AH2070,'Step 2-12'!$R:$R,0))</f>
        <v>Basic</v>
      </c>
      <c r="AT2070" s="23" t="str">
        <f>INDEX('Step 2-12'!$AB:$AB,MATCH('Step 2-12'!$AH2070,'Step 2-12'!$R:$R,0))</f>
        <v>Monthly</v>
      </c>
      <c r="AU2070" s="23" t="str">
        <f>INDEX($J$20:$J$1603,MATCH($AH2070,$B$20:$B$1603,0))</f>
        <v/>
      </c>
    </row>
    <row r="2071" spans="33:47" x14ac:dyDescent="0.25">
      <c r="AG2071" t="s">
        <v>3863</v>
      </c>
      <c r="AH2071" t="s">
        <v>1590</v>
      </c>
      <c r="AI2071" t="s">
        <v>1596</v>
      </c>
      <c r="AJ2071">
        <v>45479</v>
      </c>
      <c r="AK2071" t="s">
        <v>17</v>
      </c>
      <c r="AL2071" t="s">
        <v>18</v>
      </c>
      <c r="AM2071">
        <v>75</v>
      </c>
      <c r="AN2071">
        <v>60</v>
      </c>
      <c r="AO2071" s="24" t="str">
        <f>INDEX('Step 2-12'!$Z:$Z,MATCH('Step 2-12'!$AH2071,'Step 2-12'!$R:$R,0))</f>
        <v>Social Media</v>
      </c>
      <c r="AP2071" s="24" t="str">
        <f>INDEX('Step 2-12'!$V:$V,MATCH('Step 2-12'!$AH2071,'Step 2-12'!$R:$R,0))</f>
        <v>North America</v>
      </c>
      <c r="AQ2071" s="24" t="str">
        <f>INDEX('Step 2-12'!$W:$W,MATCH('Step 2-12'!$AH2071,'Step 2-12'!$R:$R,0))</f>
        <v>Retail</v>
      </c>
      <c r="AR2071" s="24" t="str">
        <f>INDEX('Step 2-12'!$X:$X,MATCH('Step 2-12'!$AH2071,'Step 2-12'!$R:$R,0))</f>
        <v>Mid-Market</v>
      </c>
      <c r="AS2071" s="23" t="str">
        <f>INDEX('Step 2-12'!$AA:$AA,MATCH('Step 2-12'!$AH2071,'Step 2-12'!$R:$R,0))</f>
        <v>Basic</v>
      </c>
      <c r="AT2071" s="23" t="str">
        <f>INDEX('Step 2-12'!$AB:$AB,MATCH('Step 2-12'!$AH2071,'Step 2-12'!$R:$R,0))</f>
        <v>Monthly</v>
      </c>
      <c r="AU2071" s="23" t="str">
        <f>INDEX($J$20:$J$1603,MATCH($AH2071,$B$20:$B$1603,0))</f>
        <v/>
      </c>
    </row>
    <row r="2072" spans="33:47" x14ac:dyDescent="0.25">
      <c r="AG2072" t="s">
        <v>3864</v>
      </c>
      <c r="AH2072" t="s">
        <v>1590</v>
      </c>
      <c r="AI2072" t="s">
        <v>1597</v>
      </c>
      <c r="AJ2072">
        <v>45510</v>
      </c>
      <c r="AK2072" t="s">
        <v>17</v>
      </c>
      <c r="AL2072" t="s">
        <v>18</v>
      </c>
      <c r="AM2072">
        <v>75</v>
      </c>
      <c r="AN2072">
        <v>60</v>
      </c>
      <c r="AO2072" s="24" t="str">
        <f>INDEX('Step 2-12'!$Z:$Z,MATCH('Step 2-12'!$AH2072,'Step 2-12'!$R:$R,0))</f>
        <v>Social Media</v>
      </c>
      <c r="AP2072" s="24" t="str">
        <f>INDEX('Step 2-12'!$V:$V,MATCH('Step 2-12'!$AH2072,'Step 2-12'!$R:$R,0))</f>
        <v>North America</v>
      </c>
      <c r="AQ2072" s="24" t="str">
        <f>INDEX('Step 2-12'!$W:$W,MATCH('Step 2-12'!$AH2072,'Step 2-12'!$R:$R,0))</f>
        <v>Retail</v>
      </c>
      <c r="AR2072" s="24" t="str">
        <f>INDEX('Step 2-12'!$X:$X,MATCH('Step 2-12'!$AH2072,'Step 2-12'!$R:$R,0))</f>
        <v>Mid-Market</v>
      </c>
      <c r="AS2072" s="23" t="str">
        <f>INDEX('Step 2-12'!$AA:$AA,MATCH('Step 2-12'!$AH2072,'Step 2-12'!$R:$R,0))</f>
        <v>Basic</v>
      </c>
      <c r="AT2072" s="23" t="str">
        <f>INDEX('Step 2-12'!$AB:$AB,MATCH('Step 2-12'!$AH2072,'Step 2-12'!$R:$R,0))</f>
        <v>Monthly</v>
      </c>
      <c r="AU2072" s="23" t="str">
        <f>INDEX($J$20:$J$1603,MATCH($AH2072,$B$20:$B$1603,0))</f>
        <v/>
      </c>
    </row>
    <row r="2073" spans="33:47" x14ac:dyDescent="0.25">
      <c r="AG2073" t="s">
        <v>3865</v>
      </c>
      <c r="AH2073" t="s">
        <v>1590</v>
      </c>
      <c r="AI2073" t="s">
        <v>1598</v>
      </c>
      <c r="AJ2073">
        <v>45541</v>
      </c>
      <c r="AK2073" t="s">
        <v>50</v>
      </c>
      <c r="AL2073" t="s">
        <v>18</v>
      </c>
      <c r="AM2073">
        <v>135</v>
      </c>
      <c r="AN2073">
        <v>110.7</v>
      </c>
      <c r="AO2073" s="24" t="str">
        <f>INDEX('Step 2-12'!$Z:$Z,MATCH('Step 2-12'!$AH2073,'Step 2-12'!$R:$R,0))</f>
        <v>Social Media</v>
      </c>
      <c r="AP2073" s="24" t="str">
        <f>INDEX('Step 2-12'!$V:$V,MATCH('Step 2-12'!$AH2073,'Step 2-12'!$R:$R,0))</f>
        <v>North America</v>
      </c>
      <c r="AQ2073" s="24" t="str">
        <f>INDEX('Step 2-12'!$W:$W,MATCH('Step 2-12'!$AH2073,'Step 2-12'!$R:$R,0))</f>
        <v>Retail</v>
      </c>
      <c r="AR2073" s="24" t="str">
        <f>INDEX('Step 2-12'!$X:$X,MATCH('Step 2-12'!$AH2073,'Step 2-12'!$R:$R,0))</f>
        <v>Mid-Market</v>
      </c>
      <c r="AS2073" s="23" t="str">
        <f>INDEX('Step 2-12'!$AA:$AA,MATCH('Step 2-12'!$AH2073,'Step 2-12'!$R:$R,0))</f>
        <v>Basic</v>
      </c>
      <c r="AT2073" s="23" t="str">
        <f>INDEX('Step 2-12'!$AB:$AB,MATCH('Step 2-12'!$AH2073,'Step 2-12'!$R:$R,0))</f>
        <v>Monthly</v>
      </c>
      <c r="AU2073" s="23" t="str">
        <f>INDEX($J$20:$J$1603,MATCH($AH2073,$B$20:$B$1603,0))</f>
        <v/>
      </c>
    </row>
    <row r="2074" spans="33:47" x14ac:dyDescent="0.25">
      <c r="AG2074" t="s">
        <v>3866</v>
      </c>
      <c r="AH2074" t="s">
        <v>1590</v>
      </c>
      <c r="AI2074" t="s">
        <v>1598</v>
      </c>
      <c r="AJ2074">
        <v>45571</v>
      </c>
      <c r="AK2074" t="s">
        <v>50</v>
      </c>
      <c r="AL2074" t="s">
        <v>18</v>
      </c>
      <c r="AM2074">
        <v>135</v>
      </c>
      <c r="AN2074">
        <v>110.7</v>
      </c>
      <c r="AO2074" s="24" t="str">
        <f>INDEX('Step 2-12'!$Z:$Z,MATCH('Step 2-12'!$AH2074,'Step 2-12'!$R:$R,0))</f>
        <v>Social Media</v>
      </c>
      <c r="AP2074" s="24" t="str">
        <f>INDEX('Step 2-12'!$V:$V,MATCH('Step 2-12'!$AH2074,'Step 2-12'!$R:$R,0))</f>
        <v>North America</v>
      </c>
      <c r="AQ2074" s="24" t="str">
        <f>INDEX('Step 2-12'!$W:$W,MATCH('Step 2-12'!$AH2074,'Step 2-12'!$R:$R,0))</f>
        <v>Retail</v>
      </c>
      <c r="AR2074" s="24" t="str">
        <f>INDEX('Step 2-12'!$X:$X,MATCH('Step 2-12'!$AH2074,'Step 2-12'!$R:$R,0))</f>
        <v>Mid-Market</v>
      </c>
      <c r="AS2074" s="23" t="str">
        <f>INDEX('Step 2-12'!$AA:$AA,MATCH('Step 2-12'!$AH2074,'Step 2-12'!$R:$R,0))</f>
        <v>Basic</v>
      </c>
      <c r="AT2074" s="23" t="str">
        <f>INDEX('Step 2-12'!$AB:$AB,MATCH('Step 2-12'!$AH2074,'Step 2-12'!$R:$R,0))</f>
        <v>Monthly</v>
      </c>
      <c r="AU2074" s="23" t="str">
        <f>INDEX($J$20:$J$1603,MATCH($AH2074,$B$20:$B$1603,0))</f>
        <v/>
      </c>
    </row>
    <row r="2075" spans="33:47" x14ac:dyDescent="0.25">
      <c r="AG2075" t="s">
        <v>3867</v>
      </c>
      <c r="AH2075" t="s">
        <v>1590</v>
      </c>
      <c r="AI2075" t="s">
        <v>1599</v>
      </c>
      <c r="AJ2075">
        <v>45572</v>
      </c>
      <c r="AK2075" t="s">
        <v>50</v>
      </c>
      <c r="AL2075" t="s">
        <v>18</v>
      </c>
      <c r="AM2075">
        <v>135</v>
      </c>
      <c r="AN2075">
        <v>110.7</v>
      </c>
      <c r="AO2075" s="24" t="str">
        <f>INDEX('Step 2-12'!$Z:$Z,MATCH('Step 2-12'!$AH2075,'Step 2-12'!$R:$R,0))</f>
        <v>Social Media</v>
      </c>
      <c r="AP2075" s="24" t="str">
        <f>INDEX('Step 2-12'!$V:$V,MATCH('Step 2-12'!$AH2075,'Step 2-12'!$R:$R,0))</f>
        <v>North America</v>
      </c>
      <c r="AQ2075" s="24" t="str">
        <f>INDEX('Step 2-12'!$W:$W,MATCH('Step 2-12'!$AH2075,'Step 2-12'!$R:$R,0))</f>
        <v>Retail</v>
      </c>
      <c r="AR2075" s="24" t="str">
        <f>INDEX('Step 2-12'!$X:$X,MATCH('Step 2-12'!$AH2075,'Step 2-12'!$R:$R,0))</f>
        <v>Mid-Market</v>
      </c>
      <c r="AS2075" s="23" t="str">
        <f>INDEX('Step 2-12'!$AA:$AA,MATCH('Step 2-12'!$AH2075,'Step 2-12'!$R:$R,0))</f>
        <v>Basic</v>
      </c>
      <c r="AT2075" s="23" t="str">
        <f>INDEX('Step 2-12'!$AB:$AB,MATCH('Step 2-12'!$AH2075,'Step 2-12'!$R:$R,0))</f>
        <v>Monthly</v>
      </c>
      <c r="AU2075" s="23" t="str">
        <f>INDEX($J$20:$J$1603,MATCH($AH2075,$B$20:$B$1603,0))</f>
        <v/>
      </c>
    </row>
    <row r="2076" spans="33:47" x14ac:dyDescent="0.25">
      <c r="AG2076" t="s">
        <v>3868</v>
      </c>
      <c r="AH2076" t="s">
        <v>1590</v>
      </c>
      <c r="AI2076" t="s">
        <v>1600</v>
      </c>
      <c r="AJ2076">
        <v>45603</v>
      </c>
      <c r="AK2076" t="s">
        <v>50</v>
      </c>
      <c r="AL2076" t="s">
        <v>18</v>
      </c>
      <c r="AM2076">
        <v>135</v>
      </c>
      <c r="AN2076">
        <v>110.7</v>
      </c>
      <c r="AO2076" s="24" t="str">
        <f>INDEX('Step 2-12'!$Z:$Z,MATCH('Step 2-12'!$AH2076,'Step 2-12'!$R:$R,0))</f>
        <v>Social Media</v>
      </c>
      <c r="AP2076" s="24" t="str">
        <f>INDEX('Step 2-12'!$V:$V,MATCH('Step 2-12'!$AH2076,'Step 2-12'!$R:$R,0))</f>
        <v>North America</v>
      </c>
      <c r="AQ2076" s="24" t="str">
        <f>INDEX('Step 2-12'!$W:$W,MATCH('Step 2-12'!$AH2076,'Step 2-12'!$R:$R,0))</f>
        <v>Retail</v>
      </c>
      <c r="AR2076" s="24" t="str">
        <f>INDEX('Step 2-12'!$X:$X,MATCH('Step 2-12'!$AH2076,'Step 2-12'!$R:$R,0))</f>
        <v>Mid-Market</v>
      </c>
      <c r="AS2076" s="23" t="str">
        <f>INDEX('Step 2-12'!$AA:$AA,MATCH('Step 2-12'!$AH2076,'Step 2-12'!$R:$R,0))</f>
        <v>Basic</v>
      </c>
      <c r="AT2076" s="23" t="str">
        <f>INDEX('Step 2-12'!$AB:$AB,MATCH('Step 2-12'!$AH2076,'Step 2-12'!$R:$R,0))</f>
        <v>Monthly</v>
      </c>
      <c r="AU2076" s="23" t="str">
        <f>INDEX($J$20:$J$1603,MATCH($AH2076,$B$20:$B$1603,0))</f>
        <v/>
      </c>
    </row>
    <row r="2077" spans="33:47" x14ac:dyDescent="0.25">
      <c r="AG2077" t="s">
        <v>3869</v>
      </c>
      <c r="AH2077" t="s">
        <v>1590</v>
      </c>
      <c r="AI2077" t="s">
        <v>1600</v>
      </c>
      <c r="AJ2077">
        <v>45633</v>
      </c>
      <c r="AK2077" t="s">
        <v>50</v>
      </c>
      <c r="AL2077" t="s">
        <v>18</v>
      </c>
      <c r="AM2077">
        <v>135</v>
      </c>
      <c r="AN2077">
        <v>110.7</v>
      </c>
      <c r="AO2077" s="24" t="str">
        <f>INDEX('Step 2-12'!$Z:$Z,MATCH('Step 2-12'!$AH2077,'Step 2-12'!$R:$R,0))</f>
        <v>Social Media</v>
      </c>
      <c r="AP2077" s="24" t="str">
        <f>INDEX('Step 2-12'!$V:$V,MATCH('Step 2-12'!$AH2077,'Step 2-12'!$R:$R,0))</f>
        <v>North America</v>
      </c>
      <c r="AQ2077" s="24" t="str">
        <f>INDEX('Step 2-12'!$W:$W,MATCH('Step 2-12'!$AH2077,'Step 2-12'!$R:$R,0))</f>
        <v>Retail</v>
      </c>
      <c r="AR2077" s="24" t="str">
        <f>INDEX('Step 2-12'!$X:$X,MATCH('Step 2-12'!$AH2077,'Step 2-12'!$R:$R,0))</f>
        <v>Mid-Market</v>
      </c>
      <c r="AS2077" s="23" t="str">
        <f>INDEX('Step 2-12'!$AA:$AA,MATCH('Step 2-12'!$AH2077,'Step 2-12'!$R:$R,0))</f>
        <v>Basic</v>
      </c>
      <c r="AT2077" s="23" t="str">
        <f>INDEX('Step 2-12'!$AB:$AB,MATCH('Step 2-12'!$AH2077,'Step 2-12'!$R:$R,0))</f>
        <v>Monthly</v>
      </c>
      <c r="AU2077" s="23" t="str">
        <f>INDEX($J$20:$J$1603,MATCH($AH2077,$B$20:$B$1603,0))</f>
        <v/>
      </c>
    </row>
    <row r="2078" spans="33:47" x14ac:dyDescent="0.25">
      <c r="AG2078" t="s">
        <v>3870</v>
      </c>
      <c r="AH2078" t="s">
        <v>1590</v>
      </c>
      <c r="AI2078" t="s">
        <v>1601</v>
      </c>
      <c r="AJ2078">
        <v>45634</v>
      </c>
      <c r="AK2078" t="s">
        <v>50</v>
      </c>
      <c r="AL2078" t="s">
        <v>18</v>
      </c>
      <c r="AM2078">
        <v>135</v>
      </c>
      <c r="AN2078">
        <v>110.7</v>
      </c>
      <c r="AO2078" s="24" t="str">
        <f>INDEX('Step 2-12'!$Z:$Z,MATCH('Step 2-12'!$AH2078,'Step 2-12'!$R:$R,0))</f>
        <v>Social Media</v>
      </c>
      <c r="AP2078" s="24" t="str">
        <f>INDEX('Step 2-12'!$V:$V,MATCH('Step 2-12'!$AH2078,'Step 2-12'!$R:$R,0))</f>
        <v>North America</v>
      </c>
      <c r="AQ2078" s="24" t="str">
        <f>INDEX('Step 2-12'!$W:$W,MATCH('Step 2-12'!$AH2078,'Step 2-12'!$R:$R,0))</f>
        <v>Retail</v>
      </c>
      <c r="AR2078" s="24" t="str">
        <f>INDEX('Step 2-12'!$X:$X,MATCH('Step 2-12'!$AH2078,'Step 2-12'!$R:$R,0))</f>
        <v>Mid-Market</v>
      </c>
      <c r="AS2078" s="23" t="str">
        <f>INDEX('Step 2-12'!$AA:$AA,MATCH('Step 2-12'!$AH2078,'Step 2-12'!$R:$R,0))</f>
        <v>Basic</v>
      </c>
      <c r="AT2078" s="23" t="str">
        <f>INDEX('Step 2-12'!$AB:$AB,MATCH('Step 2-12'!$AH2078,'Step 2-12'!$R:$R,0))</f>
        <v>Monthly</v>
      </c>
      <c r="AU2078" s="23" t="str">
        <f>INDEX($J$20:$J$1603,MATCH($AH2078,$B$20:$B$1603,0))</f>
        <v/>
      </c>
    </row>
    <row r="2079" spans="33:47" x14ac:dyDescent="0.25">
      <c r="AG2079" t="s">
        <v>3871</v>
      </c>
      <c r="AH2079" t="s">
        <v>439</v>
      </c>
      <c r="AI2079" t="s">
        <v>438</v>
      </c>
      <c r="AJ2079">
        <v>44623</v>
      </c>
      <c r="AK2079" t="s">
        <v>17</v>
      </c>
      <c r="AL2079" t="s">
        <v>18</v>
      </c>
      <c r="AM2079">
        <v>75</v>
      </c>
      <c r="AN2079">
        <v>60</v>
      </c>
      <c r="AO2079" s="24" t="str">
        <f>INDEX('Step 2-12'!$Z:$Z,MATCH('Step 2-12'!$AH2079,'Step 2-12'!$R:$R,0))</f>
        <v>Social Media</v>
      </c>
      <c r="AP2079" s="24" t="str">
        <f>INDEX('Step 2-12'!$V:$V,MATCH('Step 2-12'!$AH2079,'Step 2-12'!$R:$R,0))</f>
        <v>North America</v>
      </c>
      <c r="AQ2079" s="24" t="str">
        <f>INDEX('Step 2-12'!$W:$W,MATCH('Step 2-12'!$AH2079,'Step 2-12'!$R:$R,0))</f>
        <v>Tech</v>
      </c>
      <c r="AR2079" s="24" t="str">
        <f>INDEX('Step 2-12'!$X:$X,MATCH('Step 2-12'!$AH2079,'Step 2-12'!$R:$R,0))</f>
        <v>SMBs</v>
      </c>
      <c r="AS2079" s="23" t="str">
        <f>INDEX('Step 2-12'!$AA:$AA,MATCH('Step 2-12'!$AH2079,'Step 2-12'!$R:$R,0))</f>
        <v>Basic</v>
      </c>
      <c r="AT2079" s="23" t="str">
        <f>INDEX('Step 2-12'!$AB:$AB,MATCH('Step 2-12'!$AH2079,'Step 2-12'!$R:$R,0))</f>
        <v>Monthly</v>
      </c>
      <c r="AU2079" s="23" t="str">
        <f>INDEX($J$20:$J$1603,MATCH($AH2079,$B$20:$B$1603,0))</f>
        <v/>
      </c>
    </row>
    <row r="2080" spans="33:47" x14ac:dyDescent="0.25">
      <c r="AG2080" t="s">
        <v>3872</v>
      </c>
      <c r="AH2080" t="s">
        <v>439</v>
      </c>
      <c r="AI2080" t="s">
        <v>440</v>
      </c>
      <c r="AJ2080">
        <v>44654</v>
      </c>
      <c r="AK2080" t="s">
        <v>17</v>
      </c>
      <c r="AL2080" t="s">
        <v>18</v>
      </c>
      <c r="AM2080">
        <v>75</v>
      </c>
      <c r="AN2080">
        <v>60</v>
      </c>
      <c r="AO2080" s="24" t="str">
        <f>INDEX('Step 2-12'!$Z:$Z,MATCH('Step 2-12'!$AH2080,'Step 2-12'!$R:$R,0))</f>
        <v>Social Media</v>
      </c>
      <c r="AP2080" s="24" t="str">
        <f>INDEX('Step 2-12'!$V:$V,MATCH('Step 2-12'!$AH2080,'Step 2-12'!$R:$R,0))</f>
        <v>North America</v>
      </c>
      <c r="AQ2080" s="24" t="str">
        <f>INDEX('Step 2-12'!$W:$W,MATCH('Step 2-12'!$AH2080,'Step 2-12'!$R:$R,0))</f>
        <v>Tech</v>
      </c>
      <c r="AR2080" s="24" t="str">
        <f>INDEX('Step 2-12'!$X:$X,MATCH('Step 2-12'!$AH2080,'Step 2-12'!$R:$R,0))</f>
        <v>SMBs</v>
      </c>
      <c r="AS2080" s="23" t="str">
        <f>INDEX('Step 2-12'!$AA:$AA,MATCH('Step 2-12'!$AH2080,'Step 2-12'!$R:$R,0))</f>
        <v>Basic</v>
      </c>
      <c r="AT2080" s="23" t="str">
        <f>INDEX('Step 2-12'!$AB:$AB,MATCH('Step 2-12'!$AH2080,'Step 2-12'!$R:$R,0))</f>
        <v>Monthly</v>
      </c>
      <c r="AU2080" s="23" t="str">
        <f>INDEX($J$20:$J$1603,MATCH($AH2080,$B$20:$B$1603,0))</f>
        <v/>
      </c>
    </row>
    <row r="2081" spans="33:47" x14ac:dyDescent="0.25">
      <c r="AG2081" t="s">
        <v>3873</v>
      </c>
      <c r="AH2081" t="s">
        <v>439</v>
      </c>
      <c r="AI2081" t="s">
        <v>440</v>
      </c>
      <c r="AJ2081">
        <v>44684</v>
      </c>
      <c r="AK2081" t="s">
        <v>17</v>
      </c>
      <c r="AL2081" t="s">
        <v>18</v>
      </c>
      <c r="AM2081">
        <v>75</v>
      </c>
      <c r="AN2081">
        <v>60</v>
      </c>
      <c r="AO2081" s="24" t="str">
        <f>INDEX('Step 2-12'!$Z:$Z,MATCH('Step 2-12'!$AH2081,'Step 2-12'!$R:$R,0))</f>
        <v>Social Media</v>
      </c>
      <c r="AP2081" s="24" t="str">
        <f>INDEX('Step 2-12'!$V:$V,MATCH('Step 2-12'!$AH2081,'Step 2-12'!$R:$R,0))</f>
        <v>North America</v>
      </c>
      <c r="AQ2081" s="24" t="str">
        <f>INDEX('Step 2-12'!$W:$W,MATCH('Step 2-12'!$AH2081,'Step 2-12'!$R:$R,0))</f>
        <v>Tech</v>
      </c>
      <c r="AR2081" s="24" t="str">
        <f>INDEX('Step 2-12'!$X:$X,MATCH('Step 2-12'!$AH2081,'Step 2-12'!$R:$R,0))</f>
        <v>SMBs</v>
      </c>
      <c r="AS2081" s="23" t="str">
        <f>INDEX('Step 2-12'!$AA:$AA,MATCH('Step 2-12'!$AH2081,'Step 2-12'!$R:$R,0))</f>
        <v>Basic</v>
      </c>
      <c r="AT2081" s="23" t="str">
        <f>INDEX('Step 2-12'!$AB:$AB,MATCH('Step 2-12'!$AH2081,'Step 2-12'!$R:$R,0))</f>
        <v>Monthly</v>
      </c>
      <c r="AU2081" s="23" t="str">
        <f>INDEX($J$20:$J$1603,MATCH($AH2081,$B$20:$B$1603,0))</f>
        <v/>
      </c>
    </row>
    <row r="2082" spans="33:47" x14ac:dyDescent="0.25">
      <c r="AG2082" t="s">
        <v>3874</v>
      </c>
      <c r="AH2082" t="s">
        <v>439</v>
      </c>
      <c r="AI2082" t="s">
        <v>441</v>
      </c>
      <c r="AJ2082">
        <v>44685</v>
      </c>
      <c r="AK2082" t="s">
        <v>17</v>
      </c>
      <c r="AL2082" t="s">
        <v>18</v>
      </c>
      <c r="AM2082">
        <v>75</v>
      </c>
      <c r="AN2082">
        <v>60</v>
      </c>
      <c r="AO2082" s="24" t="str">
        <f>INDEX('Step 2-12'!$Z:$Z,MATCH('Step 2-12'!$AH2082,'Step 2-12'!$R:$R,0))</f>
        <v>Social Media</v>
      </c>
      <c r="AP2082" s="24" t="str">
        <f>INDEX('Step 2-12'!$V:$V,MATCH('Step 2-12'!$AH2082,'Step 2-12'!$R:$R,0))</f>
        <v>North America</v>
      </c>
      <c r="AQ2082" s="24" t="str">
        <f>INDEX('Step 2-12'!$W:$W,MATCH('Step 2-12'!$AH2082,'Step 2-12'!$R:$R,0))</f>
        <v>Tech</v>
      </c>
      <c r="AR2082" s="24" t="str">
        <f>INDEX('Step 2-12'!$X:$X,MATCH('Step 2-12'!$AH2082,'Step 2-12'!$R:$R,0))</f>
        <v>SMBs</v>
      </c>
      <c r="AS2082" s="23" t="str">
        <f>INDEX('Step 2-12'!$AA:$AA,MATCH('Step 2-12'!$AH2082,'Step 2-12'!$R:$R,0))</f>
        <v>Basic</v>
      </c>
      <c r="AT2082" s="23" t="str">
        <f>INDEX('Step 2-12'!$AB:$AB,MATCH('Step 2-12'!$AH2082,'Step 2-12'!$R:$R,0))</f>
        <v>Monthly</v>
      </c>
      <c r="AU2082" s="23" t="str">
        <f>INDEX($J$20:$J$1603,MATCH($AH2082,$B$20:$B$1603,0))</f>
        <v/>
      </c>
    </row>
    <row r="2083" spans="33:47" x14ac:dyDescent="0.25">
      <c r="AG2083" t="s">
        <v>3875</v>
      </c>
      <c r="AH2083" t="s">
        <v>439</v>
      </c>
      <c r="AI2083" t="s">
        <v>442</v>
      </c>
      <c r="AJ2083">
        <v>44716</v>
      </c>
      <c r="AK2083" t="s">
        <v>50</v>
      </c>
      <c r="AL2083" t="s">
        <v>18</v>
      </c>
      <c r="AM2083">
        <v>135</v>
      </c>
      <c r="AN2083">
        <v>110.7</v>
      </c>
      <c r="AO2083" s="24" t="str">
        <f>INDEX('Step 2-12'!$Z:$Z,MATCH('Step 2-12'!$AH2083,'Step 2-12'!$R:$R,0))</f>
        <v>Social Media</v>
      </c>
      <c r="AP2083" s="24" t="str">
        <f>INDEX('Step 2-12'!$V:$V,MATCH('Step 2-12'!$AH2083,'Step 2-12'!$R:$R,0))</f>
        <v>North America</v>
      </c>
      <c r="AQ2083" s="24" t="str">
        <f>INDEX('Step 2-12'!$W:$W,MATCH('Step 2-12'!$AH2083,'Step 2-12'!$R:$R,0))</f>
        <v>Tech</v>
      </c>
      <c r="AR2083" s="24" t="str">
        <f>INDEX('Step 2-12'!$X:$X,MATCH('Step 2-12'!$AH2083,'Step 2-12'!$R:$R,0))</f>
        <v>SMBs</v>
      </c>
      <c r="AS2083" s="23" t="str">
        <f>INDEX('Step 2-12'!$AA:$AA,MATCH('Step 2-12'!$AH2083,'Step 2-12'!$R:$R,0))</f>
        <v>Basic</v>
      </c>
      <c r="AT2083" s="23" t="str">
        <f>INDEX('Step 2-12'!$AB:$AB,MATCH('Step 2-12'!$AH2083,'Step 2-12'!$R:$R,0))</f>
        <v>Monthly</v>
      </c>
      <c r="AU2083" s="23" t="str">
        <f>INDEX($J$20:$J$1603,MATCH($AH2083,$B$20:$B$1603,0))</f>
        <v/>
      </c>
    </row>
    <row r="2084" spans="33:47" x14ac:dyDescent="0.25">
      <c r="AG2084" t="s">
        <v>3876</v>
      </c>
      <c r="AH2084" t="s">
        <v>439</v>
      </c>
      <c r="AI2084" t="s">
        <v>442</v>
      </c>
      <c r="AJ2084">
        <v>44746</v>
      </c>
      <c r="AK2084" t="s">
        <v>50</v>
      </c>
      <c r="AL2084" t="s">
        <v>18</v>
      </c>
      <c r="AM2084">
        <v>135</v>
      </c>
      <c r="AN2084">
        <v>110.7</v>
      </c>
      <c r="AO2084" s="24" t="str">
        <f>INDEX('Step 2-12'!$Z:$Z,MATCH('Step 2-12'!$AH2084,'Step 2-12'!$R:$R,0))</f>
        <v>Social Media</v>
      </c>
      <c r="AP2084" s="24" t="str">
        <f>INDEX('Step 2-12'!$V:$V,MATCH('Step 2-12'!$AH2084,'Step 2-12'!$R:$R,0))</f>
        <v>North America</v>
      </c>
      <c r="AQ2084" s="24" t="str">
        <f>INDEX('Step 2-12'!$W:$W,MATCH('Step 2-12'!$AH2084,'Step 2-12'!$R:$R,0))</f>
        <v>Tech</v>
      </c>
      <c r="AR2084" s="24" t="str">
        <f>INDEX('Step 2-12'!$X:$X,MATCH('Step 2-12'!$AH2084,'Step 2-12'!$R:$R,0))</f>
        <v>SMBs</v>
      </c>
      <c r="AS2084" s="23" t="str">
        <f>INDEX('Step 2-12'!$AA:$AA,MATCH('Step 2-12'!$AH2084,'Step 2-12'!$R:$R,0))</f>
        <v>Basic</v>
      </c>
      <c r="AT2084" s="23" t="str">
        <f>INDEX('Step 2-12'!$AB:$AB,MATCH('Step 2-12'!$AH2084,'Step 2-12'!$R:$R,0))</f>
        <v>Monthly</v>
      </c>
      <c r="AU2084" s="23" t="str">
        <f>INDEX($J$20:$J$1603,MATCH($AH2084,$B$20:$B$1603,0))</f>
        <v/>
      </c>
    </row>
    <row r="2085" spans="33:47" x14ac:dyDescent="0.25">
      <c r="AG2085" t="s">
        <v>3877</v>
      </c>
      <c r="AH2085" t="s">
        <v>439</v>
      </c>
      <c r="AI2085" t="s">
        <v>443</v>
      </c>
      <c r="AJ2085">
        <v>44747</v>
      </c>
      <c r="AK2085" t="s">
        <v>50</v>
      </c>
      <c r="AL2085" t="s">
        <v>18</v>
      </c>
      <c r="AM2085">
        <v>135</v>
      </c>
      <c r="AN2085">
        <v>110.7</v>
      </c>
      <c r="AO2085" s="24" t="str">
        <f>INDEX('Step 2-12'!$Z:$Z,MATCH('Step 2-12'!$AH2085,'Step 2-12'!$R:$R,0))</f>
        <v>Social Media</v>
      </c>
      <c r="AP2085" s="24" t="str">
        <f>INDEX('Step 2-12'!$V:$V,MATCH('Step 2-12'!$AH2085,'Step 2-12'!$R:$R,0))</f>
        <v>North America</v>
      </c>
      <c r="AQ2085" s="24" t="str">
        <f>INDEX('Step 2-12'!$W:$W,MATCH('Step 2-12'!$AH2085,'Step 2-12'!$R:$R,0))</f>
        <v>Tech</v>
      </c>
      <c r="AR2085" s="24" t="str">
        <f>INDEX('Step 2-12'!$X:$X,MATCH('Step 2-12'!$AH2085,'Step 2-12'!$R:$R,0))</f>
        <v>SMBs</v>
      </c>
      <c r="AS2085" s="23" t="str">
        <f>INDEX('Step 2-12'!$AA:$AA,MATCH('Step 2-12'!$AH2085,'Step 2-12'!$R:$R,0))</f>
        <v>Basic</v>
      </c>
      <c r="AT2085" s="23" t="str">
        <f>INDEX('Step 2-12'!$AB:$AB,MATCH('Step 2-12'!$AH2085,'Step 2-12'!$R:$R,0))</f>
        <v>Monthly</v>
      </c>
      <c r="AU2085" s="23" t="str">
        <f>INDEX($J$20:$J$1603,MATCH($AH2085,$B$20:$B$1603,0))</f>
        <v/>
      </c>
    </row>
    <row r="2086" spans="33:47" x14ac:dyDescent="0.25">
      <c r="AG2086" t="s">
        <v>3878</v>
      </c>
      <c r="AH2086" t="s">
        <v>439</v>
      </c>
      <c r="AI2086" t="s">
        <v>444</v>
      </c>
      <c r="AJ2086">
        <v>44778</v>
      </c>
      <c r="AK2086" t="s">
        <v>50</v>
      </c>
      <c r="AL2086" t="s">
        <v>18</v>
      </c>
      <c r="AM2086">
        <v>135</v>
      </c>
      <c r="AN2086">
        <v>110.7</v>
      </c>
      <c r="AO2086" s="24" t="str">
        <f>INDEX('Step 2-12'!$Z:$Z,MATCH('Step 2-12'!$AH2086,'Step 2-12'!$R:$R,0))</f>
        <v>Social Media</v>
      </c>
      <c r="AP2086" s="24" t="str">
        <f>INDEX('Step 2-12'!$V:$V,MATCH('Step 2-12'!$AH2086,'Step 2-12'!$R:$R,0))</f>
        <v>North America</v>
      </c>
      <c r="AQ2086" s="24" t="str">
        <f>INDEX('Step 2-12'!$W:$W,MATCH('Step 2-12'!$AH2086,'Step 2-12'!$R:$R,0))</f>
        <v>Tech</v>
      </c>
      <c r="AR2086" s="24" t="str">
        <f>INDEX('Step 2-12'!$X:$X,MATCH('Step 2-12'!$AH2086,'Step 2-12'!$R:$R,0))</f>
        <v>SMBs</v>
      </c>
      <c r="AS2086" s="23" t="str">
        <f>INDEX('Step 2-12'!$AA:$AA,MATCH('Step 2-12'!$AH2086,'Step 2-12'!$R:$R,0))</f>
        <v>Basic</v>
      </c>
      <c r="AT2086" s="23" t="str">
        <f>INDEX('Step 2-12'!$AB:$AB,MATCH('Step 2-12'!$AH2086,'Step 2-12'!$R:$R,0))</f>
        <v>Monthly</v>
      </c>
      <c r="AU2086" s="23" t="str">
        <f>INDEX($J$20:$J$1603,MATCH($AH2086,$B$20:$B$1603,0))</f>
        <v/>
      </c>
    </row>
    <row r="2087" spans="33:47" x14ac:dyDescent="0.25">
      <c r="AG2087" t="s">
        <v>3879</v>
      </c>
      <c r="AH2087" t="s">
        <v>439</v>
      </c>
      <c r="AI2087" t="s">
        <v>445</v>
      </c>
      <c r="AJ2087">
        <v>44809</v>
      </c>
      <c r="AK2087" t="s">
        <v>50</v>
      </c>
      <c r="AL2087" t="s">
        <v>18</v>
      </c>
      <c r="AM2087">
        <v>135</v>
      </c>
      <c r="AN2087">
        <v>110.7</v>
      </c>
      <c r="AO2087" s="24" t="str">
        <f>INDEX('Step 2-12'!$Z:$Z,MATCH('Step 2-12'!$AH2087,'Step 2-12'!$R:$R,0))</f>
        <v>Social Media</v>
      </c>
      <c r="AP2087" s="24" t="str">
        <f>INDEX('Step 2-12'!$V:$V,MATCH('Step 2-12'!$AH2087,'Step 2-12'!$R:$R,0))</f>
        <v>North America</v>
      </c>
      <c r="AQ2087" s="24" t="str">
        <f>INDEX('Step 2-12'!$W:$W,MATCH('Step 2-12'!$AH2087,'Step 2-12'!$R:$R,0))</f>
        <v>Tech</v>
      </c>
      <c r="AR2087" s="24" t="str">
        <f>INDEX('Step 2-12'!$X:$X,MATCH('Step 2-12'!$AH2087,'Step 2-12'!$R:$R,0))</f>
        <v>SMBs</v>
      </c>
      <c r="AS2087" s="23" t="str">
        <f>INDEX('Step 2-12'!$AA:$AA,MATCH('Step 2-12'!$AH2087,'Step 2-12'!$R:$R,0))</f>
        <v>Basic</v>
      </c>
      <c r="AT2087" s="23" t="str">
        <f>INDEX('Step 2-12'!$AB:$AB,MATCH('Step 2-12'!$AH2087,'Step 2-12'!$R:$R,0))</f>
        <v>Monthly</v>
      </c>
      <c r="AU2087" s="23" t="str">
        <f>INDEX($J$20:$J$1603,MATCH($AH2087,$B$20:$B$1603,0))</f>
        <v/>
      </c>
    </row>
    <row r="2088" spans="33:47" x14ac:dyDescent="0.25">
      <c r="AG2088" t="s">
        <v>3880</v>
      </c>
      <c r="AH2088" t="s">
        <v>439</v>
      </c>
      <c r="AI2088" t="s">
        <v>445</v>
      </c>
      <c r="AJ2088">
        <v>44839</v>
      </c>
      <c r="AK2088" t="s">
        <v>50</v>
      </c>
      <c r="AL2088" t="s">
        <v>18</v>
      </c>
      <c r="AM2088">
        <v>135</v>
      </c>
      <c r="AN2088">
        <v>110.7</v>
      </c>
      <c r="AO2088" s="24" t="str">
        <f>INDEX('Step 2-12'!$Z:$Z,MATCH('Step 2-12'!$AH2088,'Step 2-12'!$R:$R,0))</f>
        <v>Social Media</v>
      </c>
      <c r="AP2088" s="24" t="str">
        <f>INDEX('Step 2-12'!$V:$V,MATCH('Step 2-12'!$AH2088,'Step 2-12'!$R:$R,0))</f>
        <v>North America</v>
      </c>
      <c r="AQ2088" s="24" t="str">
        <f>INDEX('Step 2-12'!$W:$W,MATCH('Step 2-12'!$AH2088,'Step 2-12'!$R:$R,0))</f>
        <v>Tech</v>
      </c>
      <c r="AR2088" s="24" t="str">
        <f>INDEX('Step 2-12'!$X:$X,MATCH('Step 2-12'!$AH2088,'Step 2-12'!$R:$R,0))</f>
        <v>SMBs</v>
      </c>
      <c r="AS2088" s="23" t="str">
        <f>INDEX('Step 2-12'!$AA:$AA,MATCH('Step 2-12'!$AH2088,'Step 2-12'!$R:$R,0))</f>
        <v>Basic</v>
      </c>
      <c r="AT2088" s="23" t="str">
        <f>INDEX('Step 2-12'!$AB:$AB,MATCH('Step 2-12'!$AH2088,'Step 2-12'!$R:$R,0))</f>
        <v>Monthly</v>
      </c>
      <c r="AU2088" s="23" t="str">
        <f>INDEX($J$20:$J$1603,MATCH($AH2088,$B$20:$B$1603,0))</f>
        <v/>
      </c>
    </row>
    <row r="2089" spans="33:47" x14ac:dyDescent="0.25">
      <c r="AG2089" t="s">
        <v>3881</v>
      </c>
      <c r="AH2089" t="s">
        <v>439</v>
      </c>
      <c r="AI2089" t="s">
        <v>446</v>
      </c>
      <c r="AJ2089">
        <v>44840</v>
      </c>
      <c r="AK2089" t="s">
        <v>50</v>
      </c>
      <c r="AL2089" t="s">
        <v>18</v>
      </c>
      <c r="AM2089">
        <v>135</v>
      </c>
      <c r="AN2089">
        <v>110.7</v>
      </c>
      <c r="AO2089" s="24" t="str">
        <f>INDEX('Step 2-12'!$Z:$Z,MATCH('Step 2-12'!$AH2089,'Step 2-12'!$R:$R,0))</f>
        <v>Social Media</v>
      </c>
      <c r="AP2089" s="24" t="str">
        <f>INDEX('Step 2-12'!$V:$V,MATCH('Step 2-12'!$AH2089,'Step 2-12'!$R:$R,0))</f>
        <v>North America</v>
      </c>
      <c r="AQ2089" s="24" t="str">
        <f>INDEX('Step 2-12'!$W:$W,MATCH('Step 2-12'!$AH2089,'Step 2-12'!$R:$R,0))</f>
        <v>Tech</v>
      </c>
      <c r="AR2089" s="24" t="str">
        <f>INDEX('Step 2-12'!$X:$X,MATCH('Step 2-12'!$AH2089,'Step 2-12'!$R:$R,0))</f>
        <v>SMBs</v>
      </c>
      <c r="AS2089" s="23" t="str">
        <f>INDEX('Step 2-12'!$AA:$AA,MATCH('Step 2-12'!$AH2089,'Step 2-12'!$R:$R,0))</f>
        <v>Basic</v>
      </c>
      <c r="AT2089" s="23" t="str">
        <f>INDEX('Step 2-12'!$AB:$AB,MATCH('Step 2-12'!$AH2089,'Step 2-12'!$R:$R,0))</f>
        <v>Monthly</v>
      </c>
      <c r="AU2089" s="23" t="str">
        <f>INDEX($J$20:$J$1603,MATCH($AH2089,$B$20:$B$1603,0))</f>
        <v/>
      </c>
    </row>
    <row r="2090" spans="33:47" x14ac:dyDescent="0.25">
      <c r="AG2090" t="s">
        <v>3882</v>
      </c>
      <c r="AH2090" t="s">
        <v>439</v>
      </c>
      <c r="AI2090" t="s">
        <v>447</v>
      </c>
      <c r="AJ2090">
        <v>44871</v>
      </c>
      <c r="AK2090" t="s">
        <v>50</v>
      </c>
      <c r="AL2090" t="s">
        <v>18</v>
      </c>
      <c r="AM2090">
        <v>135</v>
      </c>
      <c r="AN2090">
        <v>110.7</v>
      </c>
      <c r="AO2090" s="24" t="str">
        <f>INDEX('Step 2-12'!$Z:$Z,MATCH('Step 2-12'!$AH2090,'Step 2-12'!$R:$R,0))</f>
        <v>Social Media</v>
      </c>
      <c r="AP2090" s="24" t="str">
        <f>INDEX('Step 2-12'!$V:$V,MATCH('Step 2-12'!$AH2090,'Step 2-12'!$R:$R,0))</f>
        <v>North America</v>
      </c>
      <c r="AQ2090" s="24" t="str">
        <f>INDEX('Step 2-12'!$W:$W,MATCH('Step 2-12'!$AH2090,'Step 2-12'!$R:$R,0))</f>
        <v>Tech</v>
      </c>
      <c r="AR2090" s="24" t="str">
        <f>INDEX('Step 2-12'!$X:$X,MATCH('Step 2-12'!$AH2090,'Step 2-12'!$R:$R,0))</f>
        <v>SMBs</v>
      </c>
      <c r="AS2090" s="23" t="str">
        <f>INDEX('Step 2-12'!$AA:$AA,MATCH('Step 2-12'!$AH2090,'Step 2-12'!$R:$R,0))</f>
        <v>Basic</v>
      </c>
      <c r="AT2090" s="23" t="str">
        <f>INDEX('Step 2-12'!$AB:$AB,MATCH('Step 2-12'!$AH2090,'Step 2-12'!$R:$R,0))</f>
        <v>Monthly</v>
      </c>
      <c r="AU2090" s="23" t="str">
        <f>INDEX($J$20:$J$1603,MATCH($AH2090,$B$20:$B$1603,0))</f>
        <v/>
      </c>
    </row>
    <row r="2091" spans="33:47" x14ac:dyDescent="0.25">
      <c r="AG2091" t="s">
        <v>3883</v>
      </c>
      <c r="AH2091" t="s">
        <v>439</v>
      </c>
      <c r="AI2091" t="s">
        <v>447</v>
      </c>
      <c r="AJ2091">
        <v>44901</v>
      </c>
      <c r="AK2091" t="s">
        <v>50</v>
      </c>
      <c r="AL2091" t="s">
        <v>18</v>
      </c>
      <c r="AM2091">
        <v>135</v>
      </c>
      <c r="AN2091">
        <v>110.7</v>
      </c>
      <c r="AO2091" s="24" t="str">
        <f>INDEX('Step 2-12'!$Z:$Z,MATCH('Step 2-12'!$AH2091,'Step 2-12'!$R:$R,0))</f>
        <v>Social Media</v>
      </c>
      <c r="AP2091" s="24" t="str">
        <f>INDEX('Step 2-12'!$V:$V,MATCH('Step 2-12'!$AH2091,'Step 2-12'!$R:$R,0))</f>
        <v>North America</v>
      </c>
      <c r="AQ2091" s="24" t="str">
        <f>INDEX('Step 2-12'!$W:$W,MATCH('Step 2-12'!$AH2091,'Step 2-12'!$R:$R,0))</f>
        <v>Tech</v>
      </c>
      <c r="AR2091" s="24" t="str">
        <f>INDEX('Step 2-12'!$X:$X,MATCH('Step 2-12'!$AH2091,'Step 2-12'!$R:$R,0))</f>
        <v>SMBs</v>
      </c>
      <c r="AS2091" s="23" t="str">
        <f>INDEX('Step 2-12'!$AA:$AA,MATCH('Step 2-12'!$AH2091,'Step 2-12'!$R:$R,0))</f>
        <v>Basic</v>
      </c>
      <c r="AT2091" s="23" t="str">
        <f>INDEX('Step 2-12'!$AB:$AB,MATCH('Step 2-12'!$AH2091,'Step 2-12'!$R:$R,0))</f>
        <v>Monthly</v>
      </c>
      <c r="AU2091" s="23" t="str">
        <f>INDEX($J$20:$J$1603,MATCH($AH2091,$B$20:$B$1603,0))</f>
        <v/>
      </c>
    </row>
    <row r="2092" spans="33:47" x14ac:dyDescent="0.25">
      <c r="AG2092" t="s">
        <v>3884</v>
      </c>
      <c r="AH2092" t="s">
        <v>439</v>
      </c>
      <c r="AI2092" t="s">
        <v>448</v>
      </c>
      <c r="AJ2092">
        <v>44902</v>
      </c>
      <c r="AK2092" t="s">
        <v>86</v>
      </c>
      <c r="AL2092" t="s">
        <v>18</v>
      </c>
      <c r="AM2092">
        <v>315</v>
      </c>
      <c r="AN2092">
        <v>267.75</v>
      </c>
      <c r="AO2092" s="24" t="str">
        <f>INDEX('Step 2-12'!$Z:$Z,MATCH('Step 2-12'!$AH2092,'Step 2-12'!$R:$R,0))</f>
        <v>Social Media</v>
      </c>
      <c r="AP2092" s="24" t="str">
        <f>INDEX('Step 2-12'!$V:$V,MATCH('Step 2-12'!$AH2092,'Step 2-12'!$R:$R,0))</f>
        <v>North America</v>
      </c>
      <c r="AQ2092" s="24" t="str">
        <f>INDEX('Step 2-12'!$W:$W,MATCH('Step 2-12'!$AH2092,'Step 2-12'!$R:$R,0))</f>
        <v>Tech</v>
      </c>
      <c r="AR2092" s="24" t="str">
        <f>INDEX('Step 2-12'!$X:$X,MATCH('Step 2-12'!$AH2092,'Step 2-12'!$R:$R,0))</f>
        <v>SMBs</v>
      </c>
      <c r="AS2092" s="23" t="str">
        <f>INDEX('Step 2-12'!$AA:$AA,MATCH('Step 2-12'!$AH2092,'Step 2-12'!$R:$R,0))</f>
        <v>Basic</v>
      </c>
      <c r="AT2092" s="23" t="str">
        <f>INDEX('Step 2-12'!$AB:$AB,MATCH('Step 2-12'!$AH2092,'Step 2-12'!$R:$R,0))</f>
        <v>Monthly</v>
      </c>
      <c r="AU2092" s="23" t="str">
        <f>INDEX($J$20:$J$1603,MATCH($AH2092,$B$20:$B$1603,0))</f>
        <v/>
      </c>
    </row>
    <row r="2093" spans="33:47" x14ac:dyDescent="0.25">
      <c r="AG2093" t="s">
        <v>3885</v>
      </c>
      <c r="AH2093" t="s">
        <v>439</v>
      </c>
      <c r="AI2093" t="s">
        <v>449</v>
      </c>
      <c r="AJ2093">
        <v>44933</v>
      </c>
      <c r="AK2093" t="s">
        <v>50</v>
      </c>
      <c r="AL2093" t="s">
        <v>18</v>
      </c>
      <c r="AM2093">
        <v>135</v>
      </c>
      <c r="AN2093">
        <v>110.7</v>
      </c>
      <c r="AO2093" s="24" t="str">
        <f>INDEX('Step 2-12'!$Z:$Z,MATCH('Step 2-12'!$AH2093,'Step 2-12'!$R:$R,0))</f>
        <v>Social Media</v>
      </c>
      <c r="AP2093" s="24" t="str">
        <f>INDEX('Step 2-12'!$V:$V,MATCH('Step 2-12'!$AH2093,'Step 2-12'!$R:$R,0))</f>
        <v>North America</v>
      </c>
      <c r="AQ2093" s="24" t="str">
        <f>INDEX('Step 2-12'!$W:$W,MATCH('Step 2-12'!$AH2093,'Step 2-12'!$R:$R,0))</f>
        <v>Tech</v>
      </c>
      <c r="AR2093" s="24" t="str">
        <f>INDEX('Step 2-12'!$X:$X,MATCH('Step 2-12'!$AH2093,'Step 2-12'!$R:$R,0))</f>
        <v>SMBs</v>
      </c>
      <c r="AS2093" s="23" t="str">
        <f>INDEX('Step 2-12'!$AA:$AA,MATCH('Step 2-12'!$AH2093,'Step 2-12'!$R:$R,0))</f>
        <v>Basic</v>
      </c>
      <c r="AT2093" s="23" t="str">
        <f>INDEX('Step 2-12'!$AB:$AB,MATCH('Step 2-12'!$AH2093,'Step 2-12'!$R:$R,0))</f>
        <v>Monthly</v>
      </c>
      <c r="AU2093" s="23" t="str">
        <f>INDEX($J$20:$J$1603,MATCH($AH2093,$B$20:$B$1603,0))</f>
        <v/>
      </c>
    </row>
    <row r="2094" spans="33:47" x14ac:dyDescent="0.25">
      <c r="AG2094" t="s">
        <v>3886</v>
      </c>
      <c r="AH2094" t="s">
        <v>439</v>
      </c>
      <c r="AI2094" t="s">
        <v>450</v>
      </c>
      <c r="AJ2094">
        <v>44964</v>
      </c>
      <c r="AK2094" t="s">
        <v>50</v>
      </c>
      <c r="AL2094" t="s">
        <v>18</v>
      </c>
      <c r="AM2094">
        <v>135</v>
      </c>
      <c r="AN2094">
        <v>110.7</v>
      </c>
      <c r="AO2094" s="24" t="str">
        <f>INDEX('Step 2-12'!$Z:$Z,MATCH('Step 2-12'!$AH2094,'Step 2-12'!$R:$R,0))</f>
        <v>Social Media</v>
      </c>
      <c r="AP2094" s="24" t="str">
        <f>INDEX('Step 2-12'!$V:$V,MATCH('Step 2-12'!$AH2094,'Step 2-12'!$R:$R,0))</f>
        <v>North America</v>
      </c>
      <c r="AQ2094" s="24" t="str">
        <f>INDEX('Step 2-12'!$W:$W,MATCH('Step 2-12'!$AH2094,'Step 2-12'!$R:$R,0))</f>
        <v>Tech</v>
      </c>
      <c r="AR2094" s="24" t="str">
        <f>INDEX('Step 2-12'!$X:$X,MATCH('Step 2-12'!$AH2094,'Step 2-12'!$R:$R,0))</f>
        <v>SMBs</v>
      </c>
      <c r="AS2094" s="23" t="str">
        <f>INDEX('Step 2-12'!$AA:$AA,MATCH('Step 2-12'!$AH2094,'Step 2-12'!$R:$R,0))</f>
        <v>Basic</v>
      </c>
      <c r="AT2094" s="23" t="str">
        <f>INDEX('Step 2-12'!$AB:$AB,MATCH('Step 2-12'!$AH2094,'Step 2-12'!$R:$R,0))</f>
        <v>Monthly</v>
      </c>
      <c r="AU2094" s="23" t="str">
        <f>INDEX($J$20:$J$1603,MATCH($AH2094,$B$20:$B$1603,0))</f>
        <v/>
      </c>
    </row>
    <row r="2095" spans="33:47" x14ac:dyDescent="0.25">
      <c r="AG2095" t="s">
        <v>3887</v>
      </c>
      <c r="AH2095" t="s">
        <v>439</v>
      </c>
      <c r="AI2095" t="s">
        <v>450</v>
      </c>
      <c r="AJ2095">
        <v>44992</v>
      </c>
      <c r="AK2095" t="s">
        <v>50</v>
      </c>
      <c r="AL2095" t="s">
        <v>18</v>
      </c>
      <c r="AM2095">
        <v>135</v>
      </c>
      <c r="AN2095">
        <v>110.7</v>
      </c>
      <c r="AO2095" s="24" t="str">
        <f>INDEX('Step 2-12'!$Z:$Z,MATCH('Step 2-12'!$AH2095,'Step 2-12'!$R:$R,0))</f>
        <v>Social Media</v>
      </c>
      <c r="AP2095" s="24" t="str">
        <f>INDEX('Step 2-12'!$V:$V,MATCH('Step 2-12'!$AH2095,'Step 2-12'!$R:$R,0))</f>
        <v>North America</v>
      </c>
      <c r="AQ2095" s="24" t="str">
        <f>INDEX('Step 2-12'!$W:$W,MATCH('Step 2-12'!$AH2095,'Step 2-12'!$R:$R,0))</f>
        <v>Tech</v>
      </c>
      <c r="AR2095" s="24" t="str">
        <f>INDEX('Step 2-12'!$X:$X,MATCH('Step 2-12'!$AH2095,'Step 2-12'!$R:$R,0))</f>
        <v>SMBs</v>
      </c>
      <c r="AS2095" s="23" t="str">
        <f>INDEX('Step 2-12'!$AA:$AA,MATCH('Step 2-12'!$AH2095,'Step 2-12'!$R:$R,0))</f>
        <v>Basic</v>
      </c>
      <c r="AT2095" s="23" t="str">
        <f>INDEX('Step 2-12'!$AB:$AB,MATCH('Step 2-12'!$AH2095,'Step 2-12'!$R:$R,0))</f>
        <v>Monthly</v>
      </c>
      <c r="AU2095" s="23" t="str">
        <f>INDEX($J$20:$J$1603,MATCH($AH2095,$B$20:$B$1603,0))</f>
        <v/>
      </c>
    </row>
    <row r="2096" spans="33:47" x14ac:dyDescent="0.25">
      <c r="AG2096" t="s">
        <v>3888</v>
      </c>
      <c r="AH2096" t="s">
        <v>439</v>
      </c>
      <c r="AI2096" t="s">
        <v>451</v>
      </c>
      <c r="AJ2096">
        <v>44995</v>
      </c>
      <c r="AK2096" t="s">
        <v>17</v>
      </c>
      <c r="AL2096" t="s">
        <v>18</v>
      </c>
      <c r="AM2096">
        <v>75</v>
      </c>
      <c r="AN2096">
        <v>60</v>
      </c>
      <c r="AO2096" s="24" t="str">
        <f>INDEX('Step 2-12'!$Z:$Z,MATCH('Step 2-12'!$AH2096,'Step 2-12'!$R:$R,0))</f>
        <v>Social Media</v>
      </c>
      <c r="AP2096" s="24" t="str">
        <f>INDEX('Step 2-12'!$V:$V,MATCH('Step 2-12'!$AH2096,'Step 2-12'!$R:$R,0))</f>
        <v>North America</v>
      </c>
      <c r="AQ2096" s="24" t="str">
        <f>INDEX('Step 2-12'!$W:$W,MATCH('Step 2-12'!$AH2096,'Step 2-12'!$R:$R,0))</f>
        <v>Tech</v>
      </c>
      <c r="AR2096" s="24" t="str">
        <f>INDEX('Step 2-12'!$X:$X,MATCH('Step 2-12'!$AH2096,'Step 2-12'!$R:$R,0))</f>
        <v>SMBs</v>
      </c>
      <c r="AS2096" s="23" t="str">
        <f>INDEX('Step 2-12'!$AA:$AA,MATCH('Step 2-12'!$AH2096,'Step 2-12'!$R:$R,0))</f>
        <v>Basic</v>
      </c>
      <c r="AT2096" s="23" t="str">
        <f>INDEX('Step 2-12'!$AB:$AB,MATCH('Step 2-12'!$AH2096,'Step 2-12'!$R:$R,0))</f>
        <v>Monthly</v>
      </c>
      <c r="AU2096" s="23" t="str">
        <f>INDEX($J$20:$J$1603,MATCH($AH2096,$B$20:$B$1603,0))</f>
        <v/>
      </c>
    </row>
    <row r="2097" spans="33:47" x14ac:dyDescent="0.25">
      <c r="AG2097" t="s">
        <v>3889</v>
      </c>
      <c r="AH2097" t="s">
        <v>439</v>
      </c>
      <c r="AI2097" t="s">
        <v>452</v>
      </c>
      <c r="AJ2097">
        <v>45026</v>
      </c>
      <c r="AK2097" t="s">
        <v>17</v>
      </c>
      <c r="AL2097" t="s">
        <v>18</v>
      </c>
      <c r="AM2097">
        <v>75</v>
      </c>
      <c r="AN2097">
        <v>60</v>
      </c>
      <c r="AO2097" s="24" t="str">
        <f>INDEX('Step 2-12'!$Z:$Z,MATCH('Step 2-12'!$AH2097,'Step 2-12'!$R:$R,0))</f>
        <v>Social Media</v>
      </c>
      <c r="AP2097" s="24" t="str">
        <f>INDEX('Step 2-12'!$V:$V,MATCH('Step 2-12'!$AH2097,'Step 2-12'!$R:$R,0))</f>
        <v>North America</v>
      </c>
      <c r="AQ2097" s="24" t="str">
        <f>INDEX('Step 2-12'!$W:$W,MATCH('Step 2-12'!$AH2097,'Step 2-12'!$R:$R,0))</f>
        <v>Tech</v>
      </c>
      <c r="AR2097" s="24" t="str">
        <f>INDEX('Step 2-12'!$X:$X,MATCH('Step 2-12'!$AH2097,'Step 2-12'!$R:$R,0))</f>
        <v>SMBs</v>
      </c>
      <c r="AS2097" s="23" t="str">
        <f>INDEX('Step 2-12'!$AA:$AA,MATCH('Step 2-12'!$AH2097,'Step 2-12'!$R:$R,0))</f>
        <v>Basic</v>
      </c>
      <c r="AT2097" s="23" t="str">
        <f>INDEX('Step 2-12'!$AB:$AB,MATCH('Step 2-12'!$AH2097,'Step 2-12'!$R:$R,0))</f>
        <v>Monthly</v>
      </c>
      <c r="AU2097" s="23" t="str">
        <f>INDEX($J$20:$J$1603,MATCH($AH2097,$B$20:$B$1603,0))</f>
        <v/>
      </c>
    </row>
    <row r="2098" spans="33:47" x14ac:dyDescent="0.25">
      <c r="AG2098" t="s">
        <v>3890</v>
      </c>
      <c r="AH2098" t="s">
        <v>439</v>
      </c>
      <c r="AI2098" t="s">
        <v>452</v>
      </c>
      <c r="AJ2098">
        <v>45056</v>
      </c>
      <c r="AK2098" t="s">
        <v>17</v>
      </c>
      <c r="AL2098" t="s">
        <v>18</v>
      </c>
      <c r="AM2098">
        <v>75</v>
      </c>
      <c r="AN2098">
        <v>60</v>
      </c>
      <c r="AO2098" s="24" t="str">
        <f>INDEX('Step 2-12'!$Z:$Z,MATCH('Step 2-12'!$AH2098,'Step 2-12'!$R:$R,0))</f>
        <v>Social Media</v>
      </c>
      <c r="AP2098" s="24" t="str">
        <f>INDEX('Step 2-12'!$V:$V,MATCH('Step 2-12'!$AH2098,'Step 2-12'!$R:$R,0))</f>
        <v>North America</v>
      </c>
      <c r="AQ2098" s="24" t="str">
        <f>INDEX('Step 2-12'!$W:$W,MATCH('Step 2-12'!$AH2098,'Step 2-12'!$R:$R,0))</f>
        <v>Tech</v>
      </c>
      <c r="AR2098" s="24" t="str">
        <f>INDEX('Step 2-12'!$X:$X,MATCH('Step 2-12'!$AH2098,'Step 2-12'!$R:$R,0))</f>
        <v>SMBs</v>
      </c>
      <c r="AS2098" s="23" t="str">
        <f>INDEX('Step 2-12'!$AA:$AA,MATCH('Step 2-12'!$AH2098,'Step 2-12'!$R:$R,0))</f>
        <v>Basic</v>
      </c>
      <c r="AT2098" s="23" t="str">
        <f>INDEX('Step 2-12'!$AB:$AB,MATCH('Step 2-12'!$AH2098,'Step 2-12'!$R:$R,0))</f>
        <v>Monthly</v>
      </c>
      <c r="AU2098" s="23" t="str">
        <f>INDEX($J$20:$J$1603,MATCH($AH2098,$B$20:$B$1603,0))</f>
        <v/>
      </c>
    </row>
    <row r="2099" spans="33:47" x14ac:dyDescent="0.25">
      <c r="AG2099" t="s">
        <v>3891</v>
      </c>
      <c r="AH2099" t="s">
        <v>439</v>
      </c>
      <c r="AI2099" t="s">
        <v>453</v>
      </c>
      <c r="AJ2099">
        <v>45057</v>
      </c>
      <c r="AK2099" t="s">
        <v>17</v>
      </c>
      <c r="AL2099" t="s">
        <v>18</v>
      </c>
      <c r="AM2099">
        <v>75</v>
      </c>
      <c r="AN2099">
        <v>60</v>
      </c>
      <c r="AO2099" s="24" t="str">
        <f>INDEX('Step 2-12'!$Z:$Z,MATCH('Step 2-12'!$AH2099,'Step 2-12'!$R:$R,0))</f>
        <v>Social Media</v>
      </c>
      <c r="AP2099" s="24" t="str">
        <f>INDEX('Step 2-12'!$V:$V,MATCH('Step 2-12'!$AH2099,'Step 2-12'!$R:$R,0))</f>
        <v>North America</v>
      </c>
      <c r="AQ2099" s="24" t="str">
        <f>INDEX('Step 2-12'!$W:$W,MATCH('Step 2-12'!$AH2099,'Step 2-12'!$R:$R,0))</f>
        <v>Tech</v>
      </c>
      <c r="AR2099" s="24" t="str">
        <f>INDEX('Step 2-12'!$X:$X,MATCH('Step 2-12'!$AH2099,'Step 2-12'!$R:$R,0))</f>
        <v>SMBs</v>
      </c>
      <c r="AS2099" s="23" t="str">
        <f>INDEX('Step 2-12'!$AA:$AA,MATCH('Step 2-12'!$AH2099,'Step 2-12'!$R:$R,0))</f>
        <v>Basic</v>
      </c>
      <c r="AT2099" s="23" t="str">
        <f>INDEX('Step 2-12'!$AB:$AB,MATCH('Step 2-12'!$AH2099,'Step 2-12'!$R:$R,0))</f>
        <v>Monthly</v>
      </c>
      <c r="AU2099" s="23" t="str">
        <f>INDEX($J$20:$J$1603,MATCH($AH2099,$B$20:$B$1603,0))</f>
        <v/>
      </c>
    </row>
    <row r="2100" spans="33:47" x14ac:dyDescent="0.25">
      <c r="AG2100" t="s">
        <v>3892</v>
      </c>
      <c r="AH2100" t="s">
        <v>439</v>
      </c>
      <c r="AI2100" t="s">
        <v>454</v>
      </c>
      <c r="AJ2100">
        <v>45088</v>
      </c>
      <c r="AK2100" t="s">
        <v>17</v>
      </c>
      <c r="AL2100" t="s">
        <v>18</v>
      </c>
      <c r="AM2100">
        <v>75</v>
      </c>
      <c r="AN2100">
        <v>60</v>
      </c>
      <c r="AO2100" s="24" t="str">
        <f>INDEX('Step 2-12'!$Z:$Z,MATCH('Step 2-12'!$AH2100,'Step 2-12'!$R:$R,0))</f>
        <v>Social Media</v>
      </c>
      <c r="AP2100" s="24" t="str">
        <f>INDEX('Step 2-12'!$V:$V,MATCH('Step 2-12'!$AH2100,'Step 2-12'!$R:$R,0))</f>
        <v>North America</v>
      </c>
      <c r="AQ2100" s="24" t="str">
        <f>INDEX('Step 2-12'!$W:$W,MATCH('Step 2-12'!$AH2100,'Step 2-12'!$R:$R,0))</f>
        <v>Tech</v>
      </c>
      <c r="AR2100" s="24" t="str">
        <f>INDEX('Step 2-12'!$X:$X,MATCH('Step 2-12'!$AH2100,'Step 2-12'!$R:$R,0))</f>
        <v>SMBs</v>
      </c>
      <c r="AS2100" s="23" t="str">
        <f>INDEX('Step 2-12'!$AA:$AA,MATCH('Step 2-12'!$AH2100,'Step 2-12'!$R:$R,0))</f>
        <v>Basic</v>
      </c>
      <c r="AT2100" s="23" t="str">
        <f>INDEX('Step 2-12'!$AB:$AB,MATCH('Step 2-12'!$AH2100,'Step 2-12'!$R:$R,0))</f>
        <v>Monthly</v>
      </c>
      <c r="AU2100" s="23" t="str">
        <f>INDEX($J$20:$J$1603,MATCH($AH2100,$B$20:$B$1603,0))</f>
        <v/>
      </c>
    </row>
    <row r="2101" spans="33:47" x14ac:dyDescent="0.25">
      <c r="AG2101" t="s">
        <v>3893</v>
      </c>
      <c r="AH2101" t="s">
        <v>439</v>
      </c>
      <c r="AI2101" t="s">
        <v>454</v>
      </c>
      <c r="AJ2101">
        <v>45118</v>
      </c>
      <c r="AK2101" t="s">
        <v>17</v>
      </c>
      <c r="AL2101" t="s">
        <v>18</v>
      </c>
      <c r="AM2101">
        <v>75</v>
      </c>
      <c r="AN2101">
        <v>60</v>
      </c>
      <c r="AO2101" s="24" t="str">
        <f>INDEX('Step 2-12'!$Z:$Z,MATCH('Step 2-12'!$AH2101,'Step 2-12'!$R:$R,0))</f>
        <v>Social Media</v>
      </c>
      <c r="AP2101" s="24" t="str">
        <f>INDEX('Step 2-12'!$V:$V,MATCH('Step 2-12'!$AH2101,'Step 2-12'!$R:$R,0))</f>
        <v>North America</v>
      </c>
      <c r="AQ2101" s="24" t="str">
        <f>INDEX('Step 2-12'!$W:$W,MATCH('Step 2-12'!$AH2101,'Step 2-12'!$R:$R,0))</f>
        <v>Tech</v>
      </c>
      <c r="AR2101" s="24" t="str">
        <f>INDEX('Step 2-12'!$X:$X,MATCH('Step 2-12'!$AH2101,'Step 2-12'!$R:$R,0))</f>
        <v>SMBs</v>
      </c>
      <c r="AS2101" s="23" t="str">
        <f>INDEX('Step 2-12'!$AA:$AA,MATCH('Step 2-12'!$AH2101,'Step 2-12'!$R:$R,0))</f>
        <v>Basic</v>
      </c>
      <c r="AT2101" s="23" t="str">
        <f>INDEX('Step 2-12'!$AB:$AB,MATCH('Step 2-12'!$AH2101,'Step 2-12'!$R:$R,0))</f>
        <v>Monthly</v>
      </c>
      <c r="AU2101" s="23" t="str">
        <f>INDEX($J$20:$J$1603,MATCH($AH2101,$B$20:$B$1603,0))</f>
        <v/>
      </c>
    </row>
    <row r="2102" spans="33:47" x14ac:dyDescent="0.25">
      <c r="AG2102" t="s">
        <v>3894</v>
      </c>
      <c r="AH2102" t="s">
        <v>439</v>
      </c>
      <c r="AI2102" t="s">
        <v>455</v>
      </c>
      <c r="AJ2102">
        <v>45119</v>
      </c>
      <c r="AK2102" t="s">
        <v>17</v>
      </c>
      <c r="AL2102" t="s">
        <v>18</v>
      </c>
      <c r="AM2102">
        <v>75</v>
      </c>
      <c r="AN2102">
        <v>60</v>
      </c>
      <c r="AO2102" s="24" t="str">
        <f>INDEX('Step 2-12'!$Z:$Z,MATCH('Step 2-12'!$AH2102,'Step 2-12'!$R:$R,0))</f>
        <v>Social Media</v>
      </c>
      <c r="AP2102" s="24" t="str">
        <f>INDEX('Step 2-12'!$V:$V,MATCH('Step 2-12'!$AH2102,'Step 2-12'!$R:$R,0))</f>
        <v>North America</v>
      </c>
      <c r="AQ2102" s="24" t="str">
        <f>INDEX('Step 2-12'!$W:$W,MATCH('Step 2-12'!$AH2102,'Step 2-12'!$R:$R,0))</f>
        <v>Tech</v>
      </c>
      <c r="AR2102" s="24" t="str">
        <f>INDEX('Step 2-12'!$X:$X,MATCH('Step 2-12'!$AH2102,'Step 2-12'!$R:$R,0))</f>
        <v>SMBs</v>
      </c>
      <c r="AS2102" s="23" t="str">
        <f>INDEX('Step 2-12'!$AA:$AA,MATCH('Step 2-12'!$AH2102,'Step 2-12'!$R:$R,0))</f>
        <v>Basic</v>
      </c>
      <c r="AT2102" s="23" t="str">
        <f>INDEX('Step 2-12'!$AB:$AB,MATCH('Step 2-12'!$AH2102,'Step 2-12'!$R:$R,0))</f>
        <v>Monthly</v>
      </c>
      <c r="AU2102" s="23" t="str">
        <f>INDEX($J$20:$J$1603,MATCH($AH2102,$B$20:$B$1603,0))</f>
        <v/>
      </c>
    </row>
    <row r="2103" spans="33:47" x14ac:dyDescent="0.25">
      <c r="AG2103" t="s">
        <v>3895</v>
      </c>
      <c r="AH2103" t="s">
        <v>439</v>
      </c>
      <c r="AI2103" t="s">
        <v>456</v>
      </c>
      <c r="AJ2103">
        <v>45150</v>
      </c>
      <c r="AK2103" t="s">
        <v>17</v>
      </c>
      <c r="AL2103" t="s">
        <v>18</v>
      </c>
      <c r="AM2103">
        <v>75</v>
      </c>
      <c r="AN2103">
        <v>60</v>
      </c>
      <c r="AO2103" s="24" t="str">
        <f>INDEX('Step 2-12'!$Z:$Z,MATCH('Step 2-12'!$AH2103,'Step 2-12'!$R:$R,0))</f>
        <v>Social Media</v>
      </c>
      <c r="AP2103" s="24" t="str">
        <f>INDEX('Step 2-12'!$V:$V,MATCH('Step 2-12'!$AH2103,'Step 2-12'!$R:$R,0))</f>
        <v>North America</v>
      </c>
      <c r="AQ2103" s="24" t="str">
        <f>INDEX('Step 2-12'!$W:$W,MATCH('Step 2-12'!$AH2103,'Step 2-12'!$R:$R,0))</f>
        <v>Tech</v>
      </c>
      <c r="AR2103" s="24" t="str">
        <f>INDEX('Step 2-12'!$X:$X,MATCH('Step 2-12'!$AH2103,'Step 2-12'!$R:$R,0))</f>
        <v>SMBs</v>
      </c>
      <c r="AS2103" s="23" t="str">
        <f>INDEX('Step 2-12'!$AA:$AA,MATCH('Step 2-12'!$AH2103,'Step 2-12'!$R:$R,0))</f>
        <v>Basic</v>
      </c>
      <c r="AT2103" s="23" t="str">
        <f>INDEX('Step 2-12'!$AB:$AB,MATCH('Step 2-12'!$AH2103,'Step 2-12'!$R:$R,0))</f>
        <v>Monthly</v>
      </c>
      <c r="AU2103" s="23" t="str">
        <f>INDEX($J$20:$J$1603,MATCH($AH2103,$B$20:$B$1603,0))</f>
        <v/>
      </c>
    </row>
    <row r="2104" spans="33:47" x14ac:dyDescent="0.25">
      <c r="AG2104" t="s">
        <v>3896</v>
      </c>
      <c r="AH2104" t="s">
        <v>439</v>
      </c>
      <c r="AI2104" t="s">
        <v>457</v>
      </c>
      <c r="AJ2104">
        <v>45181</v>
      </c>
      <c r="AK2104" t="s">
        <v>17</v>
      </c>
      <c r="AL2104" t="s">
        <v>18</v>
      </c>
      <c r="AM2104">
        <v>75</v>
      </c>
      <c r="AN2104">
        <v>60</v>
      </c>
      <c r="AO2104" s="24" t="str">
        <f>INDEX('Step 2-12'!$Z:$Z,MATCH('Step 2-12'!$AH2104,'Step 2-12'!$R:$R,0))</f>
        <v>Social Media</v>
      </c>
      <c r="AP2104" s="24" t="str">
        <f>INDEX('Step 2-12'!$V:$V,MATCH('Step 2-12'!$AH2104,'Step 2-12'!$R:$R,0))</f>
        <v>North America</v>
      </c>
      <c r="AQ2104" s="24" t="str">
        <f>INDEX('Step 2-12'!$W:$W,MATCH('Step 2-12'!$AH2104,'Step 2-12'!$R:$R,0))</f>
        <v>Tech</v>
      </c>
      <c r="AR2104" s="24" t="str">
        <f>INDEX('Step 2-12'!$X:$X,MATCH('Step 2-12'!$AH2104,'Step 2-12'!$R:$R,0))</f>
        <v>SMBs</v>
      </c>
      <c r="AS2104" s="23" t="str">
        <f>INDEX('Step 2-12'!$AA:$AA,MATCH('Step 2-12'!$AH2104,'Step 2-12'!$R:$R,0))</f>
        <v>Basic</v>
      </c>
      <c r="AT2104" s="23" t="str">
        <f>INDEX('Step 2-12'!$AB:$AB,MATCH('Step 2-12'!$AH2104,'Step 2-12'!$R:$R,0))</f>
        <v>Monthly</v>
      </c>
      <c r="AU2104" s="23" t="str">
        <f>INDEX($J$20:$J$1603,MATCH($AH2104,$B$20:$B$1603,0))</f>
        <v/>
      </c>
    </row>
    <row r="2105" spans="33:47" x14ac:dyDescent="0.25">
      <c r="AG2105" t="s">
        <v>3897</v>
      </c>
      <c r="AH2105" t="s">
        <v>439</v>
      </c>
      <c r="AI2105" t="s">
        <v>457</v>
      </c>
      <c r="AJ2105">
        <v>45211</v>
      </c>
      <c r="AK2105" t="s">
        <v>17</v>
      </c>
      <c r="AL2105" t="s">
        <v>18</v>
      </c>
      <c r="AM2105">
        <v>75</v>
      </c>
      <c r="AN2105">
        <v>60</v>
      </c>
      <c r="AO2105" s="24" t="str">
        <f>INDEX('Step 2-12'!$Z:$Z,MATCH('Step 2-12'!$AH2105,'Step 2-12'!$R:$R,0))</f>
        <v>Social Media</v>
      </c>
      <c r="AP2105" s="24" t="str">
        <f>INDEX('Step 2-12'!$V:$V,MATCH('Step 2-12'!$AH2105,'Step 2-12'!$R:$R,0))</f>
        <v>North America</v>
      </c>
      <c r="AQ2105" s="24" t="str">
        <f>INDEX('Step 2-12'!$W:$W,MATCH('Step 2-12'!$AH2105,'Step 2-12'!$R:$R,0))</f>
        <v>Tech</v>
      </c>
      <c r="AR2105" s="24" t="str">
        <f>INDEX('Step 2-12'!$X:$X,MATCH('Step 2-12'!$AH2105,'Step 2-12'!$R:$R,0))</f>
        <v>SMBs</v>
      </c>
      <c r="AS2105" s="23" t="str">
        <f>INDEX('Step 2-12'!$AA:$AA,MATCH('Step 2-12'!$AH2105,'Step 2-12'!$R:$R,0))</f>
        <v>Basic</v>
      </c>
      <c r="AT2105" s="23" t="str">
        <f>INDEX('Step 2-12'!$AB:$AB,MATCH('Step 2-12'!$AH2105,'Step 2-12'!$R:$R,0))</f>
        <v>Monthly</v>
      </c>
      <c r="AU2105" s="23" t="str">
        <f>INDEX($J$20:$J$1603,MATCH($AH2105,$B$20:$B$1603,0))</f>
        <v/>
      </c>
    </row>
    <row r="2106" spans="33:47" x14ac:dyDescent="0.25">
      <c r="AG2106" t="s">
        <v>3898</v>
      </c>
      <c r="AH2106" t="s">
        <v>439</v>
      </c>
      <c r="AI2106" t="s">
        <v>458</v>
      </c>
      <c r="AJ2106">
        <v>45212</v>
      </c>
      <c r="AK2106" t="s">
        <v>17</v>
      </c>
      <c r="AL2106" t="s">
        <v>18</v>
      </c>
      <c r="AM2106">
        <v>75</v>
      </c>
      <c r="AN2106">
        <v>60</v>
      </c>
      <c r="AO2106" s="24" t="str">
        <f>INDEX('Step 2-12'!$Z:$Z,MATCH('Step 2-12'!$AH2106,'Step 2-12'!$R:$R,0))</f>
        <v>Social Media</v>
      </c>
      <c r="AP2106" s="24" t="str">
        <f>INDEX('Step 2-12'!$V:$V,MATCH('Step 2-12'!$AH2106,'Step 2-12'!$R:$R,0))</f>
        <v>North America</v>
      </c>
      <c r="AQ2106" s="24" t="str">
        <f>INDEX('Step 2-12'!$W:$W,MATCH('Step 2-12'!$AH2106,'Step 2-12'!$R:$R,0))</f>
        <v>Tech</v>
      </c>
      <c r="AR2106" s="24" t="str">
        <f>INDEX('Step 2-12'!$X:$X,MATCH('Step 2-12'!$AH2106,'Step 2-12'!$R:$R,0))</f>
        <v>SMBs</v>
      </c>
      <c r="AS2106" s="23" t="str">
        <f>INDEX('Step 2-12'!$AA:$AA,MATCH('Step 2-12'!$AH2106,'Step 2-12'!$R:$R,0))</f>
        <v>Basic</v>
      </c>
      <c r="AT2106" s="23" t="str">
        <f>INDEX('Step 2-12'!$AB:$AB,MATCH('Step 2-12'!$AH2106,'Step 2-12'!$R:$R,0))</f>
        <v>Monthly</v>
      </c>
      <c r="AU2106" s="23" t="str">
        <f>INDEX($J$20:$J$1603,MATCH($AH2106,$B$20:$B$1603,0))</f>
        <v/>
      </c>
    </row>
    <row r="2107" spans="33:47" x14ac:dyDescent="0.25">
      <c r="AG2107" t="s">
        <v>3899</v>
      </c>
      <c r="AH2107" t="s">
        <v>439</v>
      </c>
      <c r="AI2107" t="s">
        <v>459</v>
      </c>
      <c r="AJ2107">
        <v>45243</v>
      </c>
      <c r="AK2107" t="s">
        <v>17</v>
      </c>
      <c r="AL2107" t="s">
        <v>18</v>
      </c>
      <c r="AM2107">
        <v>75</v>
      </c>
      <c r="AN2107">
        <v>60</v>
      </c>
      <c r="AO2107" s="24" t="str">
        <f>INDEX('Step 2-12'!$Z:$Z,MATCH('Step 2-12'!$AH2107,'Step 2-12'!$R:$R,0))</f>
        <v>Social Media</v>
      </c>
      <c r="AP2107" s="24" t="str">
        <f>INDEX('Step 2-12'!$V:$V,MATCH('Step 2-12'!$AH2107,'Step 2-12'!$R:$R,0))</f>
        <v>North America</v>
      </c>
      <c r="AQ2107" s="24" t="str">
        <f>INDEX('Step 2-12'!$W:$W,MATCH('Step 2-12'!$AH2107,'Step 2-12'!$R:$R,0))</f>
        <v>Tech</v>
      </c>
      <c r="AR2107" s="24" t="str">
        <f>INDEX('Step 2-12'!$X:$X,MATCH('Step 2-12'!$AH2107,'Step 2-12'!$R:$R,0))</f>
        <v>SMBs</v>
      </c>
      <c r="AS2107" s="23" t="str">
        <f>INDEX('Step 2-12'!$AA:$AA,MATCH('Step 2-12'!$AH2107,'Step 2-12'!$R:$R,0))</f>
        <v>Basic</v>
      </c>
      <c r="AT2107" s="23" t="str">
        <f>INDEX('Step 2-12'!$AB:$AB,MATCH('Step 2-12'!$AH2107,'Step 2-12'!$R:$R,0))</f>
        <v>Monthly</v>
      </c>
      <c r="AU2107" s="23" t="str">
        <f>INDEX($J$20:$J$1603,MATCH($AH2107,$B$20:$B$1603,0))</f>
        <v/>
      </c>
    </row>
    <row r="2108" spans="33:47" x14ac:dyDescent="0.25">
      <c r="AG2108" t="s">
        <v>3900</v>
      </c>
      <c r="AH2108" t="s">
        <v>439</v>
      </c>
      <c r="AI2108" t="s">
        <v>459</v>
      </c>
      <c r="AJ2108">
        <v>45273</v>
      </c>
      <c r="AK2108" t="s">
        <v>17</v>
      </c>
      <c r="AL2108" t="s">
        <v>18</v>
      </c>
      <c r="AM2108">
        <v>75</v>
      </c>
      <c r="AN2108">
        <v>60</v>
      </c>
      <c r="AO2108" s="24" t="str">
        <f>INDEX('Step 2-12'!$Z:$Z,MATCH('Step 2-12'!$AH2108,'Step 2-12'!$R:$R,0))</f>
        <v>Social Media</v>
      </c>
      <c r="AP2108" s="24" t="str">
        <f>INDEX('Step 2-12'!$V:$V,MATCH('Step 2-12'!$AH2108,'Step 2-12'!$R:$R,0))</f>
        <v>North America</v>
      </c>
      <c r="AQ2108" s="24" t="str">
        <f>INDEX('Step 2-12'!$W:$W,MATCH('Step 2-12'!$AH2108,'Step 2-12'!$R:$R,0))</f>
        <v>Tech</v>
      </c>
      <c r="AR2108" s="24" t="str">
        <f>INDEX('Step 2-12'!$X:$X,MATCH('Step 2-12'!$AH2108,'Step 2-12'!$R:$R,0))</f>
        <v>SMBs</v>
      </c>
      <c r="AS2108" s="23" t="str">
        <f>INDEX('Step 2-12'!$AA:$AA,MATCH('Step 2-12'!$AH2108,'Step 2-12'!$R:$R,0))</f>
        <v>Basic</v>
      </c>
      <c r="AT2108" s="23" t="str">
        <f>INDEX('Step 2-12'!$AB:$AB,MATCH('Step 2-12'!$AH2108,'Step 2-12'!$R:$R,0))</f>
        <v>Monthly</v>
      </c>
      <c r="AU2108" s="23" t="str">
        <f>INDEX($J$20:$J$1603,MATCH($AH2108,$B$20:$B$1603,0))</f>
        <v/>
      </c>
    </row>
    <row r="2109" spans="33:47" x14ac:dyDescent="0.25">
      <c r="AG2109" t="s">
        <v>3901</v>
      </c>
      <c r="AH2109" t="s">
        <v>439</v>
      </c>
      <c r="AI2109" t="s">
        <v>460</v>
      </c>
      <c r="AJ2109">
        <v>45274</v>
      </c>
      <c r="AK2109" t="s">
        <v>17</v>
      </c>
      <c r="AL2109" t="s">
        <v>18</v>
      </c>
      <c r="AM2109">
        <v>75</v>
      </c>
      <c r="AN2109">
        <v>60</v>
      </c>
      <c r="AO2109" s="24" t="str">
        <f>INDEX('Step 2-12'!$Z:$Z,MATCH('Step 2-12'!$AH2109,'Step 2-12'!$R:$R,0))</f>
        <v>Social Media</v>
      </c>
      <c r="AP2109" s="24" t="str">
        <f>INDEX('Step 2-12'!$V:$V,MATCH('Step 2-12'!$AH2109,'Step 2-12'!$R:$R,0))</f>
        <v>North America</v>
      </c>
      <c r="AQ2109" s="24" t="str">
        <f>INDEX('Step 2-12'!$W:$W,MATCH('Step 2-12'!$AH2109,'Step 2-12'!$R:$R,0))</f>
        <v>Tech</v>
      </c>
      <c r="AR2109" s="24" t="str">
        <f>INDEX('Step 2-12'!$X:$X,MATCH('Step 2-12'!$AH2109,'Step 2-12'!$R:$R,0))</f>
        <v>SMBs</v>
      </c>
      <c r="AS2109" s="23" t="str">
        <f>INDEX('Step 2-12'!$AA:$AA,MATCH('Step 2-12'!$AH2109,'Step 2-12'!$R:$R,0))</f>
        <v>Basic</v>
      </c>
      <c r="AT2109" s="23" t="str">
        <f>INDEX('Step 2-12'!$AB:$AB,MATCH('Step 2-12'!$AH2109,'Step 2-12'!$R:$R,0))</f>
        <v>Monthly</v>
      </c>
      <c r="AU2109" s="23" t="str">
        <f>INDEX($J$20:$J$1603,MATCH($AH2109,$B$20:$B$1603,0))</f>
        <v/>
      </c>
    </row>
    <row r="2110" spans="33:47" x14ac:dyDescent="0.25">
      <c r="AG2110" t="s">
        <v>3902</v>
      </c>
      <c r="AH2110" t="s">
        <v>439</v>
      </c>
      <c r="AI2110" t="s">
        <v>461</v>
      </c>
      <c r="AJ2110">
        <v>45305</v>
      </c>
      <c r="AK2110" t="s">
        <v>17</v>
      </c>
      <c r="AL2110" t="s">
        <v>18</v>
      </c>
      <c r="AM2110">
        <v>75</v>
      </c>
      <c r="AN2110">
        <v>60</v>
      </c>
      <c r="AO2110" s="24" t="str">
        <f>INDEX('Step 2-12'!$Z:$Z,MATCH('Step 2-12'!$AH2110,'Step 2-12'!$R:$R,0))</f>
        <v>Social Media</v>
      </c>
      <c r="AP2110" s="24" t="str">
        <f>INDEX('Step 2-12'!$V:$V,MATCH('Step 2-12'!$AH2110,'Step 2-12'!$R:$R,0))</f>
        <v>North America</v>
      </c>
      <c r="AQ2110" s="24" t="str">
        <f>INDEX('Step 2-12'!$W:$W,MATCH('Step 2-12'!$AH2110,'Step 2-12'!$R:$R,0))</f>
        <v>Tech</v>
      </c>
      <c r="AR2110" s="24" t="str">
        <f>INDEX('Step 2-12'!$X:$X,MATCH('Step 2-12'!$AH2110,'Step 2-12'!$R:$R,0))</f>
        <v>SMBs</v>
      </c>
      <c r="AS2110" s="23" t="str">
        <f>INDEX('Step 2-12'!$AA:$AA,MATCH('Step 2-12'!$AH2110,'Step 2-12'!$R:$R,0))</f>
        <v>Basic</v>
      </c>
      <c r="AT2110" s="23" t="str">
        <f>INDEX('Step 2-12'!$AB:$AB,MATCH('Step 2-12'!$AH2110,'Step 2-12'!$R:$R,0))</f>
        <v>Monthly</v>
      </c>
      <c r="AU2110" s="23" t="str">
        <f>INDEX($J$20:$J$1603,MATCH($AH2110,$B$20:$B$1603,0))</f>
        <v/>
      </c>
    </row>
    <row r="2111" spans="33:47" x14ac:dyDescent="0.25">
      <c r="AG2111" t="s">
        <v>3903</v>
      </c>
      <c r="AH2111" t="s">
        <v>439</v>
      </c>
      <c r="AI2111" t="s">
        <v>462</v>
      </c>
      <c r="AJ2111">
        <v>45336</v>
      </c>
      <c r="AK2111" t="s">
        <v>50</v>
      </c>
      <c r="AL2111" t="s">
        <v>18</v>
      </c>
      <c r="AM2111">
        <v>135</v>
      </c>
      <c r="AN2111">
        <v>110.7</v>
      </c>
      <c r="AO2111" s="24" t="str">
        <f>INDEX('Step 2-12'!$Z:$Z,MATCH('Step 2-12'!$AH2111,'Step 2-12'!$R:$R,0))</f>
        <v>Social Media</v>
      </c>
      <c r="AP2111" s="24" t="str">
        <f>INDEX('Step 2-12'!$V:$V,MATCH('Step 2-12'!$AH2111,'Step 2-12'!$R:$R,0))</f>
        <v>North America</v>
      </c>
      <c r="AQ2111" s="24" t="str">
        <f>INDEX('Step 2-12'!$W:$W,MATCH('Step 2-12'!$AH2111,'Step 2-12'!$R:$R,0))</f>
        <v>Tech</v>
      </c>
      <c r="AR2111" s="24" t="str">
        <f>INDEX('Step 2-12'!$X:$X,MATCH('Step 2-12'!$AH2111,'Step 2-12'!$R:$R,0))</f>
        <v>SMBs</v>
      </c>
      <c r="AS2111" s="23" t="str">
        <f>INDEX('Step 2-12'!$AA:$AA,MATCH('Step 2-12'!$AH2111,'Step 2-12'!$R:$R,0))</f>
        <v>Basic</v>
      </c>
      <c r="AT2111" s="23" t="str">
        <f>INDEX('Step 2-12'!$AB:$AB,MATCH('Step 2-12'!$AH2111,'Step 2-12'!$R:$R,0))</f>
        <v>Monthly</v>
      </c>
      <c r="AU2111" s="23" t="str">
        <f>INDEX($J$20:$J$1603,MATCH($AH2111,$B$20:$B$1603,0))</f>
        <v/>
      </c>
    </row>
    <row r="2112" spans="33:47" x14ac:dyDescent="0.25">
      <c r="AG2112" t="s">
        <v>3904</v>
      </c>
      <c r="AH2112" t="s">
        <v>439</v>
      </c>
      <c r="AI2112" t="s">
        <v>462</v>
      </c>
      <c r="AJ2112">
        <v>45365</v>
      </c>
      <c r="AK2112" t="s">
        <v>50</v>
      </c>
      <c r="AL2112" t="s">
        <v>18</v>
      </c>
      <c r="AM2112">
        <v>135</v>
      </c>
      <c r="AN2112">
        <v>110.7</v>
      </c>
      <c r="AO2112" s="24" t="str">
        <f>INDEX('Step 2-12'!$Z:$Z,MATCH('Step 2-12'!$AH2112,'Step 2-12'!$R:$R,0))</f>
        <v>Social Media</v>
      </c>
      <c r="AP2112" s="24" t="str">
        <f>INDEX('Step 2-12'!$V:$V,MATCH('Step 2-12'!$AH2112,'Step 2-12'!$R:$R,0))</f>
        <v>North America</v>
      </c>
      <c r="AQ2112" s="24" t="str">
        <f>INDEX('Step 2-12'!$W:$W,MATCH('Step 2-12'!$AH2112,'Step 2-12'!$R:$R,0))</f>
        <v>Tech</v>
      </c>
      <c r="AR2112" s="24" t="str">
        <f>INDEX('Step 2-12'!$X:$X,MATCH('Step 2-12'!$AH2112,'Step 2-12'!$R:$R,0))</f>
        <v>SMBs</v>
      </c>
      <c r="AS2112" s="23" t="str">
        <f>INDEX('Step 2-12'!$AA:$AA,MATCH('Step 2-12'!$AH2112,'Step 2-12'!$R:$R,0))</f>
        <v>Basic</v>
      </c>
      <c r="AT2112" s="23" t="str">
        <f>INDEX('Step 2-12'!$AB:$AB,MATCH('Step 2-12'!$AH2112,'Step 2-12'!$R:$R,0))</f>
        <v>Monthly</v>
      </c>
      <c r="AU2112" s="23" t="str">
        <f>INDEX($J$20:$J$1603,MATCH($AH2112,$B$20:$B$1603,0))</f>
        <v/>
      </c>
    </row>
    <row r="2113" spans="33:47" x14ac:dyDescent="0.25">
      <c r="AG2113" t="s">
        <v>3905</v>
      </c>
      <c r="AH2113" t="s">
        <v>439</v>
      </c>
      <c r="AI2113" t="s">
        <v>463</v>
      </c>
      <c r="AJ2113">
        <v>45367</v>
      </c>
      <c r="AK2113" t="s">
        <v>50</v>
      </c>
      <c r="AL2113" t="s">
        <v>18</v>
      </c>
      <c r="AM2113">
        <v>135</v>
      </c>
      <c r="AN2113">
        <v>110.7</v>
      </c>
      <c r="AO2113" s="24" t="str">
        <f>INDEX('Step 2-12'!$Z:$Z,MATCH('Step 2-12'!$AH2113,'Step 2-12'!$R:$R,0))</f>
        <v>Social Media</v>
      </c>
      <c r="AP2113" s="24" t="str">
        <f>INDEX('Step 2-12'!$V:$V,MATCH('Step 2-12'!$AH2113,'Step 2-12'!$R:$R,0))</f>
        <v>North America</v>
      </c>
      <c r="AQ2113" s="24" t="str">
        <f>INDEX('Step 2-12'!$W:$W,MATCH('Step 2-12'!$AH2113,'Step 2-12'!$R:$R,0))</f>
        <v>Tech</v>
      </c>
      <c r="AR2113" s="24" t="str">
        <f>INDEX('Step 2-12'!$X:$X,MATCH('Step 2-12'!$AH2113,'Step 2-12'!$R:$R,0))</f>
        <v>SMBs</v>
      </c>
      <c r="AS2113" s="23" t="str">
        <f>INDEX('Step 2-12'!$AA:$AA,MATCH('Step 2-12'!$AH2113,'Step 2-12'!$R:$R,0))</f>
        <v>Basic</v>
      </c>
      <c r="AT2113" s="23" t="str">
        <f>INDEX('Step 2-12'!$AB:$AB,MATCH('Step 2-12'!$AH2113,'Step 2-12'!$R:$R,0))</f>
        <v>Monthly</v>
      </c>
      <c r="AU2113" s="23" t="str">
        <f>INDEX($J$20:$J$1603,MATCH($AH2113,$B$20:$B$1603,0))</f>
        <v/>
      </c>
    </row>
    <row r="2114" spans="33:47" x14ac:dyDescent="0.25">
      <c r="AG2114" t="s">
        <v>3906</v>
      </c>
      <c r="AH2114" t="s">
        <v>439</v>
      </c>
      <c r="AI2114" t="s">
        <v>464</v>
      </c>
      <c r="AJ2114">
        <v>45398</v>
      </c>
      <c r="AK2114" t="s">
        <v>50</v>
      </c>
      <c r="AL2114" t="s">
        <v>18</v>
      </c>
      <c r="AM2114">
        <v>135</v>
      </c>
      <c r="AN2114">
        <v>110.7</v>
      </c>
      <c r="AO2114" s="24" t="str">
        <f>INDEX('Step 2-12'!$Z:$Z,MATCH('Step 2-12'!$AH2114,'Step 2-12'!$R:$R,0))</f>
        <v>Social Media</v>
      </c>
      <c r="AP2114" s="24" t="str">
        <f>INDEX('Step 2-12'!$V:$V,MATCH('Step 2-12'!$AH2114,'Step 2-12'!$R:$R,0))</f>
        <v>North America</v>
      </c>
      <c r="AQ2114" s="24" t="str">
        <f>INDEX('Step 2-12'!$W:$W,MATCH('Step 2-12'!$AH2114,'Step 2-12'!$R:$R,0))</f>
        <v>Tech</v>
      </c>
      <c r="AR2114" s="24" t="str">
        <f>INDEX('Step 2-12'!$X:$X,MATCH('Step 2-12'!$AH2114,'Step 2-12'!$R:$R,0))</f>
        <v>SMBs</v>
      </c>
      <c r="AS2114" s="23" t="str">
        <f>INDEX('Step 2-12'!$AA:$AA,MATCH('Step 2-12'!$AH2114,'Step 2-12'!$R:$R,0))</f>
        <v>Basic</v>
      </c>
      <c r="AT2114" s="23" t="str">
        <f>INDEX('Step 2-12'!$AB:$AB,MATCH('Step 2-12'!$AH2114,'Step 2-12'!$R:$R,0))</f>
        <v>Monthly</v>
      </c>
      <c r="AU2114" s="23" t="str">
        <f>INDEX($J$20:$J$1603,MATCH($AH2114,$B$20:$B$1603,0))</f>
        <v/>
      </c>
    </row>
    <row r="2115" spans="33:47" x14ac:dyDescent="0.25">
      <c r="AG2115" t="s">
        <v>3907</v>
      </c>
      <c r="AH2115" t="s">
        <v>439</v>
      </c>
      <c r="AI2115" t="s">
        <v>464</v>
      </c>
      <c r="AJ2115">
        <v>45428</v>
      </c>
      <c r="AK2115" t="s">
        <v>50</v>
      </c>
      <c r="AL2115" t="s">
        <v>18</v>
      </c>
      <c r="AM2115">
        <v>135</v>
      </c>
      <c r="AN2115">
        <v>110.7</v>
      </c>
      <c r="AO2115" s="24" t="str">
        <f>INDEX('Step 2-12'!$Z:$Z,MATCH('Step 2-12'!$AH2115,'Step 2-12'!$R:$R,0))</f>
        <v>Social Media</v>
      </c>
      <c r="AP2115" s="24" t="str">
        <f>INDEX('Step 2-12'!$V:$V,MATCH('Step 2-12'!$AH2115,'Step 2-12'!$R:$R,0))</f>
        <v>North America</v>
      </c>
      <c r="AQ2115" s="24" t="str">
        <f>INDEX('Step 2-12'!$W:$W,MATCH('Step 2-12'!$AH2115,'Step 2-12'!$R:$R,0))</f>
        <v>Tech</v>
      </c>
      <c r="AR2115" s="24" t="str">
        <f>INDEX('Step 2-12'!$X:$X,MATCH('Step 2-12'!$AH2115,'Step 2-12'!$R:$R,0))</f>
        <v>SMBs</v>
      </c>
      <c r="AS2115" s="23" t="str">
        <f>INDEX('Step 2-12'!$AA:$AA,MATCH('Step 2-12'!$AH2115,'Step 2-12'!$R:$R,0))</f>
        <v>Basic</v>
      </c>
      <c r="AT2115" s="23" t="str">
        <f>INDEX('Step 2-12'!$AB:$AB,MATCH('Step 2-12'!$AH2115,'Step 2-12'!$R:$R,0))</f>
        <v>Monthly</v>
      </c>
      <c r="AU2115" s="23" t="str">
        <f>INDEX($J$20:$J$1603,MATCH($AH2115,$B$20:$B$1603,0))</f>
        <v/>
      </c>
    </row>
    <row r="2116" spans="33:47" x14ac:dyDescent="0.25">
      <c r="AG2116" t="s">
        <v>3908</v>
      </c>
      <c r="AH2116" t="s">
        <v>439</v>
      </c>
      <c r="AI2116" t="s">
        <v>465</v>
      </c>
      <c r="AJ2116">
        <v>45429</v>
      </c>
      <c r="AK2116" t="s">
        <v>50</v>
      </c>
      <c r="AL2116" t="s">
        <v>18</v>
      </c>
      <c r="AM2116">
        <v>135</v>
      </c>
      <c r="AN2116">
        <v>110.7</v>
      </c>
      <c r="AO2116" s="24" t="str">
        <f>INDEX('Step 2-12'!$Z:$Z,MATCH('Step 2-12'!$AH2116,'Step 2-12'!$R:$R,0))</f>
        <v>Social Media</v>
      </c>
      <c r="AP2116" s="24" t="str">
        <f>INDEX('Step 2-12'!$V:$V,MATCH('Step 2-12'!$AH2116,'Step 2-12'!$R:$R,0))</f>
        <v>North America</v>
      </c>
      <c r="AQ2116" s="24" t="str">
        <f>INDEX('Step 2-12'!$W:$W,MATCH('Step 2-12'!$AH2116,'Step 2-12'!$R:$R,0))</f>
        <v>Tech</v>
      </c>
      <c r="AR2116" s="24" t="str">
        <f>INDEX('Step 2-12'!$X:$X,MATCH('Step 2-12'!$AH2116,'Step 2-12'!$R:$R,0))</f>
        <v>SMBs</v>
      </c>
      <c r="AS2116" s="23" t="str">
        <f>INDEX('Step 2-12'!$AA:$AA,MATCH('Step 2-12'!$AH2116,'Step 2-12'!$R:$R,0))</f>
        <v>Basic</v>
      </c>
      <c r="AT2116" s="23" t="str">
        <f>INDEX('Step 2-12'!$AB:$AB,MATCH('Step 2-12'!$AH2116,'Step 2-12'!$R:$R,0))</f>
        <v>Monthly</v>
      </c>
      <c r="AU2116" s="23" t="str">
        <f>INDEX($J$20:$J$1603,MATCH($AH2116,$B$20:$B$1603,0))</f>
        <v/>
      </c>
    </row>
    <row r="2117" spans="33:47" x14ac:dyDescent="0.25">
      <c r="AG2117" t="s">
        <v>3909</v>
      </c>
      <c r="AH2117" t="s">
        <v>439</v>
      </c>
      <c r="AI2117" t="s">
        <v>466</v>
      </c>
      <c r="AJ2117">
        <v>45460</v>
      </c>
      <c r="AK2117" t="s">
        <v>50</v>
      </c>
      <c r="AL2117" t="s">
        <v>18</v>
      </c>
      <c r="AM2117">
        <v>135</v>
      </c>
      <c r="AN2117">
        <v>110.7</v>
      </c>
      <c r="AO2117" s="24" t="str">
        <f>INDEX('Step 2-12'!$Z:$Z,MATCH('Step 2-12'!$AH2117,'Step 2-12'!$R:$R,0))</f>
        <v>Social Media</v>
      </c>
      <c r="AP2117" s="24" t="str">
        <f>INDEX('Step 2-12'!$V:$V,MATCH('Step 2-12'!$AH2117,'Step 2-12'!$R:$R,0))</f>
        <v>North America</v>
      </c>
      <c r="AQ2117" s="24" t="str">
        <f>INDEX('Step 2-12'!$W:$W,MATCH('Step 2-12'!$AH2117,'Step 2-12'!$R:$R,0))</f>
        <v>Tech</v>
      </c>
      <c r="AR2117" s="24" t="str">
        <f>INDEX('Step 2-12'!$X:$X,MATCH('Step 2-12'!$AH2117,'Step 2-12'!$R:$R,0))</f>
        <v>SMBs</v>
      </c>
      <c r="AS2117" s="23" t="str">
        <f>INDEX('Step 2-12'!$AA:$AA,MATCH('Step 2-12'!$AH2117,'Step 2-12'!$R:$R,0))</f>
        <v>Basic</v>
      </c>
      <c r="AT2117" s="23" t="str">
        <f>INDEX('Step 2-12'!$AB:$AB,MATCH('Step 2-12'!$AH2117,'Step 2-12'!$R:$R,0))</f>
        <v>Monthly</v>
      </c>
      <c r="AU2117" s="23" t="str">
        <f>INDEX($J$20:$J$1603,MATCH($AH2117,$B$20:$B$1603,0))</f>
        <v/>
      </c>
    </row>
    <row r="2118" spans="33:47" x14ac:dyDescent="0.25">
      <c r="AG2118" t="s">
        <v>3910</v>
      </c>
      <c r="AH2118" t="s">
        <v>439</v>
      </c>
      <c r="AI2118" t="s">
        <v>466</v>
      </c>
      <c r="AJ2118">
        <v>45490</v>
      </c>
      <c r="AK2118" t="s">
        <v>50</v>
      </c>
      <c r="AL2118" t="s">
        <v>18</v>
      </c>
      <c r="AM2118">
        <v>135</v>
      </c>
      <c r="AN2118">
        <v>110.7</v>
      </c>
      <c r="AO2118" s="24" t="str">
        <f>INDEX('Step 2-12'!$Z:$Z,MATCH('Step 2-12'!$AH2118,'Step 2-12'!$R:$R,0))</f>
        <v>Social Media</v>
      </c>
      <c r="AP2118" s="24" t="str">
        <f>INDEX('Step 2-12'!$V:$V,MATCH('Step 2-12'!$AH2118,'Step 2-12'!$R:$R,0))</f>
        <v>North America</v>
      </c>
      <c r="AQ2118" s="24" t="str">
        <f>INDEX('Step 2-12'!$W:$W,MATCH('Step 2-12'!$AH2118,'Step 2-12'!$R:$R,0))</f>
        <v>Tech</v>
      </c>
      <c r="AR2118" s="24" t="str">
        <f>INDEX('Step 2-12'!$X:$X,MATCH('Step 2-12'!$AH2118,'Step 2-12'!$R:$R,0))</f>
        <v>SMBs</v>
      </c>
      <c r="AS2118" s="23" t="str">
        <f>INDEX('Step 2-12'!$AA:$AA,MATCH('Step 2-12'!$AH2118,'Step 2-12'!$R:$R,0))</f>
        <v>Basic</v>
      </c>
      <c r="AT2118" s="23" t="str">
        <f>INDEX('Step 2-12'!$AB:$AB,MATCH('Step 2-12'!$AH2118,'Step 2-12'!$R:$R,0))</f>
        <v>Monthly</v>
      </c>
      <c r="AU2118" s="23" t="str">
        <f>INDEX($J$20:$J$1603,MATCH($AH2118,$B$20:$B$1603,0))</f>
        <v/>
      </c>
    </row>
    <row r="2119" spans="33:47" x14ac:dyDescent="0.25">
      <c r="AG2119" t="s">
        <v>3911</v>
      </c>
      <c r="AH2119" t="s">
        <v>439</v>
      </c>
      <c r="AI2119" t="s">
        <v>467</v>
      </c>
      <c r="AJ2119">
        <v>45491</v>
      </c>
      <c r="AK2119" t="s">
        <v>50</v>
      </c>
      <c r="AL2119" t="s">
        <v>18</v>
      </c>
      <c r="AM2119">
        <v>135</v>
      </c>
      <c r="AN2119">
        <v>110.7</v>
      </c>
      <c r="AO2119" s="24" t="str">
        <f>INDEX('Step 2-12'!$Z:$Z,MATCH('Step 2-12'!$AH2119,'Step 2-12'!$R:$R,0))</f>
        <v>Social Media</v>
      </c>
      <c r="AP2119" s="24" t="str">
        <f>INDEX('Step 2-12'!$V:$V,MATCH('Step 2-12'!$AH2119,'Step 2-12'!$R:$R,0))</f>
        <v>North America</v>
      </c>
      <c r="AQ2119" s="24" t="str">
        <f>INDEX('Step 2-12'!$W:$W,MATCH('Step 2-12'!$AH2119,'Step 2-12'!$R:$R,0))</f>
        <v>Tech</v>
      </c>
      <c r="AR2119" s="24" t="str">
        <f>INDEX('Step 2-12'!$X:$X,MATCH('Step 2-12'!$AH2119,'Step 2-12'!$R:$R,0))</f>
        <v>SMBs</v>
      </c>
      <c r="AS2119" s="23" t="str">
        <f>INDEX('Step 2-12'!$AA:$AA,MATCH('Step 2-12'!$AH2119,'Step 2-12'!$R:$R,0))</f>
        <v>Basic</v>
      </c>
      <c r="AT2119" s="23" t="str">
        <f>INDEX('Step 2-12'!$AB:$AB,MATCH('Step 2-12'!$AH2119,'Step 2-12'!$R:$R,0))</f>
        <v>Monthly</v>
      </c>
      <c r="AU2119" s="23" t="str">
        <f>INDEX($J$20:$J$1603,MATCH($AH2119,$B$20:$B$1603,0))</f>
        <v/>
      </c>
    </row>
    <row r="2120" spans="33:47" x14ac:dyDescent="0.25">
      <c r="AG2120" t="s">
        <v>3912</v>
      </c>
      <c r="AH2120" t="s">
        <v>439</v>
      </c>
      <c r="AI2120" t="s">
        <v>468</v>
      </c>
      <c r="AJ2120">
        <v>45522</v>
      </c>
      <c r="AK2120" t="s">
        <v>50</v>
      </c>
      <c r="AL2120" t="s">
        <v>18</v>
      </c>
      <c r="AM2120">
        <v>135</v>
      </c>
      <c r="AN2120">
        <v>110.7</v>
      </c>
      <c r="AO2120" s="24" t="str">
        <f>INDEX('Step 2-12'!$Z:$Z,MATCH('Step 2-12'!$AH2120,'Step 2-12'!$R:$R,0))</f>
        <v>Social Media</v>
      </c>
      <c r="AP2120" s="24" t="str">
        <f>INDEX('Step 2-12'!$V:$V,MATCH('Step 2-12'!$AH2120,'Step 2-12'!$R:$R,0))</f>
        <v>North America</v>
      </c>
      <c r="AQ2120" s="24" t="str">
        <f>INDEX('Step 2-12'!$W:$W,MATCH('Step 2-12'!$AH2120,'Step 2-12'!$R:$R,0))</f>
        <v>Tech</v>
      </c>
      <c r="AR2120" s="24" t="str">
        <f>INDEX('Step 2-12'!$X:$X,MATCH('Step 2-12'!$AH2120,'Step 2-12'!$R:$R,0))</f>
        <v>SMBs</v>
      </c>
      <c r="AS2120" s="23" t="str">
        <f>INDEX('Step 2-12'!$AA:$AA,MATCH('Step 2-12'!$AH2120,'Step 2-12'!$R:$R,0))</f>
        <v>Basic</v>
      </c>
      <c r="AT2120" s="23" t="str">
        <f>INDEX('Step 2-12'!$AB:$AB,MATCH('Step 2-12'!$AH2120,'Step 2-12'!$R:$R,0))</f>
        <v>Monthly</v>
      </c>
      <c r="AU2120" s="23" t="str">
        <f>INDEX($J$20:$J$1603,MATCH($AH2120,$B$20:$B$1603,0))</f>
        <v/>
      </c>
    </row>
    <row r="2121" spans="33:47" x14ac:dyDescent="0.25">
      <c r="AG2121" t="s">
        <v>3913</v>
      </c>
      <c r="AH2121" t="s">
        <v>439</v>
      </c>
      <c r="AI2121" t="s">
        <v>469</v>
      </c>
      <c r="AJ2121">
        <v>45553</v>
      </c>
      <c r="AK2121" t="s">
        <v>50</v>
      </c>
      <c r="AL2121" t="s">
        <v>18</v>
      </c>
      <c r="AM2121">
        <v>135</v>
      </c>
      <c r="AN2121">
        <v>110.7</v>
      </c>
      <c r="AO2121" s="24" t="str">
        <f>INDEX('Step 2-12'!$Z:$Z,MATCH('Step 2-12'!$AH2121,'Step 2-12'!$R:$R,0))</f>
        <v>Social Media</v>
      </c>
      <c r="AP2121" s="24" t="str">
        <f>INDEX('Step 2-12'!$V:$V,MATCH('Step 2-12'!$AH2121,'Step 2-12'!$R:$R,0))</f>
        <v>North America</v>
      </c>
      <c r="AQ2121" s="24" t="str">
        <f>INDEX('Step 2-12'!$W:$W,MATCH('Step 2-12'!$AH2121,'Step 2-12'!$R:$R,0))</f>
        <v>Tech</v>
      </c>
      <c r="AR2121" s="24" t="str">
        <f>INDEX('Step 2-12'!$X:$X,MATCH('Step 2-12'!$AH2121,'Step 2-12'!$R:$R,0))</f>
        <v>SMBs</v>
      </c>
      <c r="AS2121" s="23" t="str">
        <f>INDEX('Step 2-12'!$AA:$AA,MATCH('Step 2-12'!$AH2121,'Step 2-12'!$R:$R,0))</f>
        <v>Basic</v>
      </c>
      <c r="AT2121" s="23" t="str">
        <f>INDEX('Step 2-12'!$AB:$AB,MATCH('Step 2-12'!$AH2121,'Step 2-12'!$R:$R,0))</f>
        <v>Monthly</v>
      </c>
      <c r="AU2121" s="23" t="str">
        <f>INDEX($J$20:$J$1603,MATCH($AH2121,$B$20:$B$1603,0))</f>
        <v/>
      </c>
    </row>
    <row r="2122" spans="33:47" x14ac:dyDescent="0.25">
      <c r="AG2122" t="s">
        <v>3914</v>
      </c>
      <c r="AH2122" t="s">
        <v>439</v>
      </c>
      <c r="AI2122" t="s">
        <v>469</v>
      </c>
      <c r="AJ2122">
        <v>45583</v>
      </c>
      <c r="AK2122" t="s">
        <v>50</v>
      </c>
      <c r="AL2122" t="s">
        <v>18</v>
      </c>
      <c r="AM2122">
        <v>135</v>
      </c>
      <c r="AN2122">
        <v>110.7</v>
      </c>
      <c r="AO2122" s="24" t="str">
        <f>INDEX('Step 2-12'!$Z:$Z,MATCH('Step 2-12'!$AH2122,'Step 2-12'!$R:$R,0))</f>
        <v>Social Media</v>
      </c>
      <c r="AP2122" s="24" t="str">
        <f>INDEX('Step 2-12'!$V:$V,MATCH('Step 2-12'!$AH2122,'Step 2-12'!$R:$R,0))</f>
        <v>North America</v>
      </c>
      <c r="AQ2122" s="24" t="str">
        <f>INDEX('Step 2-12'!$W:$W,MATCH('Step 2-12'!$AH2122,'Step 2-12'!$R:$R,0))</f>
        <v>Tech</v>
      </c>
      <c r="AR2122" s="24" t="str">
        <f>INDEX('Step 2-12'!$X:$X,MATCH('Step 2-12'!$AH2122,'Step 2-12'!$R:$R,0))</f>
        <v>SMBs</v>
      </c>
      <c r="AS2122" s="23" t="str">
        <f>INDEX('Step 2-12'!$AA:$AA,MATCH('Step 2-12'!$AH2122,'Step 2-12'!$R:$R,0))</f>
        <v>Basic</v>
      </c>
      <c r="AT2122" s="23" t="str">
        <f>INDEX('Step 2-12'!$AB:$AB,MATCH('Step 2-12'!$AH2122,'Step 2-12'!$R:$R,0))</f>
        <v>Monthly</v>
      </c>
      <c r="AU2122" s="23" t="str">
        <f>INDEX($J$20:$J$1603,MATCH($AH2122,$B$20:$B$1603,0))</f>
        <v/>
      </c>
    </row>
    <row r="2123" spans="33:47" x14ac:dyDescent="0.25">
      <c r="AG2123" t="s">
        <v>3915</v>
      </c>
      <c r="AH2123" t="s">
        <v>439</v>
      </c>
      <c r="AI2123" t="s">
        <v>470</v>
      </c>
      <c r="AJ2123">
        <v>45584</v>
      </c>
      <c r="AK2123" t="s">
        <v>50</v>
      </c>
      <c r="AL2123" t="s">
        <v>18</v>
      </c>
      <c r="AM2123">
        <v>135</v>
      </c>
      <c r="AN2123">
        <v>110.7</v>
      </c>
      <c r="AO2123" s="24" t="str">
        <f>INDEX('Step 2-12'!$Z:$Z,MATCH('Step 2-12'!$AH2123,'Step 2-12'!$R:$R,0))</f>
        <v>Social Media</v>
      </c>
      <c r="AP2123" s="24" t="str">
        <f>INDEX('Step 2-12'!$V:$V,MATCH('Step 2-12'!$AH2123,'Step 2-12'!$R:$R,0))</f>
        <v>North America</v>
      </c>
      <c r="AQ2123" s="24" t="str">
        <f>INDEX('Step 2-12'!$W:$W,MATCH('Step 2-12'!$AH2123,'Step 2-12'!$R:$R,0))</f>
        <v>Tech</v>
      </c>
      <c r="AR2123" s="24" t="str">
        <f>INDEX('Step 2-12'!$X:$X,MATCH('Step 2-12'!$AH2123,'Step 2-12'!$R:$R,0))</f>
        <v>SMBs</v>
      </c>
      <c r="AS2123" s="23" t="str">
        <f>INDEX('Step 2-12'!$AA:$AA,MATCH('Step 2-12'!$AH2123,'Step 2-12'!$R:$R,0))</f>
        <v>Basic</v>
      </c>
      <c r="AT2123" s="23" t="str">
        <f>INDEX('Step 2-12'!$AB:$AB,MATCH('Step 2-12'!$AH2123,'Step 2-12'!$R:$R,0))</f>
        <v>Monthly</v>
      </c>
      <c r="AU2123" s="23" t="str">
        <f>INDEX($J$20:$J$1603,MATCH($AH2123,$B$20:$B$1603,0))</f>
        <v/>
      </c>
    </row>
    <row r="2124" spans="33:47" x14ac:dyDescent="0.25">
      <c r="AG2124" t="s">
        <v>3916</v>
      </c>
      <c r="AH2124" t="s">
        <v>439</v>
      </c>
      <c r="AI2124" t="s">
        <v>471</v>
      </c>
      <c r="AJ2124">
        <v>45615</v>
      </c>
      <c r="AK2124" t="s">
        <v>50</v>
      </c>
      <c r="AL2124" t="s">
        <v>18</v>
      </c>
      <c r="AM2124">
        <v>135</v>
      </c>
      <c r="AN2124">
        <v>110.7</v>
      </c>
      <c r="AO2124" s="24" t="str">
        <f>INDEX('Step 2-12'!$Z:$Z,MATCH('Step 2-12'!$AH2124,'Step 2-12'!$R:$R,0))</f>
        <v>Social Media</v>
      </c>
      <c r="AP2124" s="24" t="str">
        <f>INDEX('Step 2-12'!$V:$V,MATCH('Step 2-12'!$AH2124,'Step 2-12'!$R:$R,0))</f>
        <v>North America</v>
      </c>
      <c r="AQ2124" s="24" t="str">
        <f>INDEX('Step 2-12'!$W:$W,MATCH('Step 2-12'!$AH2124,'Step 2-12'!$R:$R,0))</f>
        <v>Tech</v>
      </c>
      <c r="AR2124" s="24" t="str">
        <f>INDEX('Step 2-12'!$X:$X,MATCH('Step 2-12'!$AH2124,'Step 2-12'!$R:$R,0))</f>
        <v>SMBs</v>
      </c>
      <c r="AS2124" s="23" t="str">
        <f>INDEX('Step 2-12'!$AA:$AA,MATCH('Step 2-12'!$AH2124,'Step 2-12'!$R:$R,0))</f>
        <v>Basic</v>
      </c>
      <c r="AT2124" s="23" t="str">
        <f>INDEX('Step 2-12'!$AB:$AB,MATCH('Step 2-12'!$AH2124,'Step 2-12'!$R:$R,0))</f>
        <v>Monthly</v>
      </c>
      <c r="AU2124" s="23" t="str">
        <f>INDEX($J$20:$J$1603,MATCH($AH2124,$B$20:$B$1603,0))</f>
        <v/>
      </c>
    </row>
    <row r="2125" spans="33:47" x14ac:dyDescent="0.25">
      <c r="AG2125" t="s">
        <v>3917</v>
      </c>
      <c r="AH2125" t="s">
        <v>439</v>
      </c>
      <c r="AI2125" t="s">
        <v>471</v>
      </c>
      <c r="AJ2125">
        <v>45645</v>
      </c>
      <c r="AK2125" t="s">
        <v>50</v>
      </c>
      <c r="AL2125" t="s">
        <v>18</v>
      </c>
      <c r="AM2125">
        <v>135</v>
      </c>
      <c r="AN2125">
        <v>110.7</v>
      </c>
      <c r="AO2125" s="24" t="str">
        <f>INDEX('Step 2-12'!$Z:$Z,MATCH('Step 2-12'!$AH2125,'Step 2-12'!$R:$R,0))</f>
        <v>Social Media</v>
      </c>
      <c r="AP2125" s="24" t="str">
        <f>INDEX('Step 2-12'!$V:$V,MATCH('Step 2-12'!$AH2125,'Step 2-12'!$R:$R,0))</f>
        <v>North America</v>
      </c>
      <c r="AQ2125" s="24" t="str">
        <f>INDEX('Step 2-12'!$W:$W,MATCH('Step 2-12'!$AH2125,'Step 2-12'!$R:$R,0))</f>
        <v>Tech</v>
      </c>
      <c r="AR2125" s="24" t="str">
        <f>INDEX('Step 2-12'!$X:$X,MATCH('Step 2-12'!$AH2125,'Step 2-12'!$R:$R,0))</f>
        <v>SMBs</v>
      </c>
      <c r="AS2125" s="23" t="str">
        <f>INDEX('Step 2-12'!$AA:$AA,MATCH('Step 2-12'!$AH2125,'Step 2-12'!$R:$R,0))</f>
        <v>Basic</v>
      </c>
      <c r="AT2125" s="23" t="str">
        <f>INDEX('Step 2-12'!$AB:$AB,MATCH('Step 2-12'!$AH2125,'Step 2-12'!$R:$R,0))</f>
        <v>Monthly</v>
      </c>
      <c r="AU2125" s="23" t="str">
        <f>INDEX($J$20:$J$1603,MATCH($AH2125,$B$20:$B$1603,0))</f>
        <v/>
      </c>
    </row>
    <row r="2126" spans="33:47" x14ac:dyDescent="0.25">
      <c r="AG2126" t="s">
        <v>3918</v>
      </c>
      <c r="AH2126" t="s">
        <v>439</v>
      </c>
      <c r="AI2126" t="s">
        <v>472</v>
      </c>
      <c r="AJ2126">
        <v>45646</v>
      </c>
      <c r="AK2126" t="s">
        <v>50</v>
      </c>
      <c r="AL2126" t="s">
        <v>18</v>
      </c>
      <c r="AM2126">
        <v>135</v>
      </c>
      <c r="AN2126">
        <v>110.7</v>
      </c>
      <c r="AO2126" s="24" t="str">
        <f>INDEX('Step 2-12'!$Z:$Z,MATCH('Step 2-12'!$AH2126,'Step 2-12'!$R:$R,0))</f>
        <v>Social Media</v>
      </c>
      <c r="AP2126" s="24" t="str">
        <f>INDEX('Step 2-12'!$V:$V,MATCH('Step 2-12'!$AH2126,'Step 2-12'!$R:$R,0))</f>
        <v>North America</v>
      </c>
      <c r="AQ2126" s="24" t="str">
        <f>INDEX('Step 2-12'!$W:$W,MATCH('Step 2-12'!$AH2126,'Step 2-12'!$R:$R,0))</f>
        <v>Tech</v>
      </c>
      <c r="AR2126" s="24" t="str">
        <f>INDEX('Step 2-12'!$X:$X,MATCH('Step 2-12'!$AH2126,'Step 2-12'!$R:$R,0))</f>
        <v>SMBs</v>
      </c>
      <c r="AS2126" s="23" t="str">
        <f>INDEX('Step 2-12'!$AA:$AA,MATCH('Step 2-12'!$AH2126,'Step 2-12'!$R:$R,0))</f>
        <v>Basic</v>
      </c>
      <c r="AT2126" s="23" t="str">
        <f>INDEX('Step 2-12'!$AB:$AB,MATCH('Step 2-12'!$AH2126,'Step 2-12'!$R:$R,0))</f>
        <v>Monthly</v>
      </c>
      <c r="AU2126" s="23" t="str">
        <f>INDEX($J$20:$J$1603,MATCH($AH2126,$B$20:$B$1603,0))</f>
        <v/>
      </c>
    </row>
    <row r="2127" spans="33:47" x14ac:dyDescent="0.25">
      <c r="AG2127" t="s">
        <v>3919</v>
      </c>
      <c r="AH2127" t="s">
        <v>1321</v>
      </c>
      <c r="AI2127" t="s">
        <v>1320</v>
      </c>
      <c r="AJ2127">
        <v>45620</v>
      </c>
      <c r="AK2127" t="s">
        <v>86</v>
      </c>
      <c r="AL2127" t="s">
        <v>51</v>
      </c>
      <c r="AM2127">
        <v>3600</v>
      </c>
      <c r="AN2127">
        <v>3060</v>
      </c>
      <c r="AO2127" s="24" t="str">
        <f>INDEX('Step 2-12'!$Z:$Z,MATCH('Step 2-12'!$AH2127,'Step 2-12'!$R:$R,0))</f>
        <v>Affiliate</v>
      </c>
      <c r="AP2127" s="24" t="str">
        <f>INDEX('Step 2-12'!$V:$V,MATCH('Step 2-12'!$AH2127,'Step 2-12'!$R:$R,0))</f>
        <v>North America</v>
      </c>
      <c r="AQ2127" s="24" t="str">
        <f>INDEX('Step 2-12'!$W:$W,MATCH('Step 2-12'!$AH2127,'Step 2-12'!$R:$R,0))</f>
        <v>Tech</v>
      </c>
      <c r="AR2127" s="24" t="str">
        <f>INDEX('Step 2-12'!$X:$X,MATCH('Step 2-12'!$AH2127,'Step 2-12'!$R:$R,0))</f>
        <v>SMBs</v>
      </c>
      <c r="AS2127" s="23" t="str">
        <f>INDEX('Step 2-12'!$AA:$AA,MATCH('Step 2-12'!$AH2127,'Step 2-12'!$R:$R,0))</f>
        <v>Basic</v>
      </c>
      <c r="AT2127" s="23" t="str">
        <f>INDEX('Step 2-12'!$AB:$AB,MATCH('Step 2-12'!$AH2127,'Step 2-12'!$R:$R,0))</f>
        <v>Monthly</v>
      </c>
      <c r="AU2127" s="23" t="str">
        <f>INDEX($J$20:$J$1603,MATCH($AH2127,$B$20:$B$1603,0))</f>
        <v/>
      </c>
    </row>
    <row r="2128" spans="33:47" x14ac:dyDescent="0.25">
      <c r="AG2128" t="s">
        <v>3920</v>
      </c>
      <c r="AH2128" t="s">
        <v>288</v>
      </c>
      <c r="AI2128" t="s">
        <v>287</v>
      </c>
      <c r="AJ2128">
        <v>45159</v>
      </c>
      <c r="AK2128" t="s">
        <v>17</v>
      </c>
      <c r="AL2128" t="s">
        <v>18</v>
      </c>
      <c r="AM2128">
        <v>75</v>
      </c>
      <c r="AN2128">
        <v>60</v>
      </c>
      <c r="AO2128" s="24" t="str">
        <f>INDEX('Step 2-12'!$Z:$Z,MATCH('Step 2-12'!$AH2128,'Step 2-12'!$R:$R,0))</f>
        <v>Affiliate</v>
      </c>
      <c r="AP2128" s="24" t="str">
        <f>INDEX('Step 2-12'!$V:$V,MATCH('Step 2-12'!$AH2128,'Step 2-12'!$R:$R,0))</f>
        <v>North America</v>
      </c>
      <c r="AQ2128" s="24" t="str">
        <f>INDEX('Step 2-12'!$W:$W,MATCH('Step 2-12'!$AH2128,'Step 2-12'!$R:$R,0))</f>
        <v>Healthcare</v>
      </c>
      <c r="AR2128" s="24" t="str">
        <f>INDEX('Step 2-12'!$X:$X,MATCH('Step 2-12'!$AH2128,'Step 2-12'!$R:$R,0))</f>
        <v>SMBs</v>
      </c>
      <c r="AS2128" s="23" t="str">
        <f>INDEX('Step 2-12'!$AA:$AA,MATCH('Step 2-12'!$AH2128,'Step 2-12'!$R:$R,0))</f>
        <v>Basic</v>
      </c>
      <c r="AT2128" s="23" t="str">
        <f>INDEX('Step 2-12'!$AB:$AB,MATCH('Step 2-12'!$AH2128,'Step 2-12'!$R:$R,0))</f>
        <v>Monthly</v>
      </c>
      <c r="AU2128" s="23" t="str">
        <f>INDEX($J$20:$J$1603,MATCH($AH2128,$B$20:$B$1603,0))</f>
        <v/>
      </c>
    </row>
    <row r="2129" spans="33:47" x14ac:dyDescent="0.25">
      <c r="AG2129" t="s">
        <v>3921</v>
      </c>
      <c r="AH2129" t="s">
        <v>288</v>
      </c>
      <c r="AI2129" t="s">
        <v>289</v>
      </c>
      <c r="AJ2129">
        <v>45190</v>
      </c>
      <c r="AK2129" t="s">
        <v>17</v>
      </c>
      <c r="AL2129" t="s">
        <v>18</v>
      </c>
      <c r="AM2129">
        <v>75</v>
      </c>
      <c r="AN2129">
        <v>60</v>
      </c>
      <c r="AO2129" s="24" t="str">
        <f>INDEX('Step 2-12'!$Z:$Z,MATCH('Step 2-12'!$AH2129,'Step 2-12'!$R:$R,0))</f>
        <v>Affiliate</v>
      </c>
      <c r="AP2129" s="24" t="str">
        <f>INDEX('Step 2-12'!$V:$V,MATCH('Step 2-12'!$AH2129,'Step 2-12'!$R:$R,0))</f>
        <v>North America</v>
      </c>
      <c r="AQ2129" s="24" t="str">
        <f>INDEX('Step 2-12'!$W:$W,MATCH('Step 2-12'!$AH2129,'Step 2-12'!$R:$R,0))</f>
        <v>Healthcare</v>
      </c>
      <c r="AR2129" s="24" t="str">
        <f>INDEX('Step 2-12'!$X:$X,MATCH('Step 2-12'!$AH2129,'Step 2-12'!$R:$R,0))</f>
        <v>SMBs</v>
      </c>
      <c r="AS2129" s="23" t="str">
        <f>INDEX('Step 2-12'!$AA:$AA,MATCH('Step 2-12'!$AH2129,'Step 2-12'!$R:$R,0))</f>
        <v>Basic</v>
      </c>
      <c r="AT2129" s="23" t="str">
        <f>INDEX('Step 2-12'!$AB:$AB,MATCH('Step 2-12'!$AH2129,'Step 2-12'!$R:$R,0))</f>
        <v>Monthly</v>
      </c>
      <c r="AU2129" s="23" t="str">
        <f>INDEX($J$20:$J$1603,MATCH($AH2129,$B$20:$B$1603,0))</f>
        <v/>
      </c>
    </row>
    <row r="2130" spans="33:47" x14ac:dyDescent="0.25">
      <c r="AG2130" t="s">
        <v>3922</v>
      </c>
      <c r="AH2130" t="s">
        <v>288</v>
      </c>
      <c r="AI2130" t="s">
        <v>289</v>
      </c>
      <c r="AJ2130">
        <v>45220</v>
      </c>
      <c r="AK2130" t="s">
        <v>17</v>
      </c>
      <c r="AL2130" t="s">
        <v>18</v>
      </c>
      <c r="AM2130">
        <v>75</v>
      </c>
      <c r="AN2130">
        <v>60</v>
      </c>
      <c r="AO2130" s="24" t="str">
        <f>INDEX('Step 2-12'!$Z:$Z,MATCH('Step 2-12'!$AH2130,'Step 2-12'!$R:$R,0))</f>
        <v>Affiliate</v>
      </c>
      <c r="AP2130" s="24" t="str">
        <f>INDEX('Step 2-12'!$V:$V,MATCH('Step 2-12'!$AH2130,'Step 2-12'!$R:$R,0))</f>
        <v>North America</v>
      </c>
      <c r="AQ2130" s="24" t="str">
        <f>INDEX('Step 2-12'!$W:$W,MATCH('Step 2-12'!$AH2130,'Step 2-12'!$R:$R,0))</f>
        <v>Healthcare</v>
      </c>
      <c r="AR2130" s="24" t="str">
        <f>INDEX('Step 2-12'!$X:$X,MATCH('Step 2-12'!$AH2130,'Step 2-12'!$R:$R,0))</f>
        <v>SMBs</v>
      </c>
      <c r="AS2130" s="23" t="str">
        <f>INDEX('Step 2-12'!$AA:$AA,MATCH('Step 2-12'!$AH2130,'Step 2-12'!$R:$R,0))</f>
        <v>Basic</v>
      </c>
      <c r="AT2130" s="23" t="str">
        <f>INDEX('Step 2-12'!$AB:$AB,MATCH('Step 2-12'!$AH2130,'Step 2-12'!$R:$R,0))</f>
        <v>Monthly</v>
      </c>
      <c r="AU2130" s="23" t="str">
        <f>INDEX($J$20:$J$1603,MATCH($AH2130,$B$20:$B$1603,0))</f>
        <v/>
      </c>
    </row>
    <row r="2131" spans="33:47" x14ac:dyDescent="0.25">
      <c r="AG2131" t="s">
        <v>3923</v>
      </c>
      <c r="AH2131" t="s">
        <v>288</v>
      </c>
      <c r="AI2131" t="s">
        <v>290</v>
      </c>
      <c r="AJ2131">
        <v>45221</v>
      </c>
      <c r="AK2131" t="s">
        <v>17</v>
      </c>
      <c r="AL2131" t="s">
        <v>18</v>
      </c>
      <c r="AM2131">
        <v>75</v>
      </c>
      <c r="AN2131">
        <v>60</v>
      </c>
      <c r="AO2131" s="24" t="str">
        <f>INDEX('Step 2-12'!$Z:$Z,MATCH('Step 2-12'!$AH2131,'Step 2-12'!$R:$R,0))</f>
        <v>Affiliate</v>
      </c>
      <c r="AP2131" s="24" t="str">
        <f>INDEX('Step 2-12'!$V:$V,MATCH('Step 2-12'!$AH2131,'Step 2-12'!$R:$R,0))</f>
        <v>North America</v>
      </c>
      <c r="AQ2131" s="24" t="str">
        <f>INDEX('Step 2-12'!$W:$W,MATCH('Step 2-12'!$AH2131,'Step 2-12'!$R:$R,0))</f>
        <v>Healthcare</v>
      </c>
      <c r="AR2131" s="24" t="str">
        <f>INDEX('Step 2-12'!$X:$X,MATCH('Step 2-12'!$AH2131,'Step 2-12'!$R:$R,0))</f>
        <v>SMBs</v>
      </c>
      <c r="AS2131" s="23" t="str">
        <f>INDEX('Step 2-12'!$AA:$AA,MATCH('Step 2-12'!$AH2131,'Step 2-12'!$R:$R,0))</f>
        <v>Basic</v>
      </c>
      <c r="AT2131" s="23" t="str">
        <f>INDEX('Step 2-12'!$AB:$AB,MATCH('Step 2-12'!$AH2131,'Step 2-12'!$R:$R,0))</f>
        <v>Monthly</v>
      </c>
      <c r="AU2131" s="23" t="str">
        <f>INDEX($J$20:$J$1603,MATCH($AH2131,$B$20:$B$1603,0))</f>
        <v/>
      </c>
    </row>
    <row r="2132" spans="33:47" x14ac:dyDescent="0.25">
      <c r="AG2132" t="s">
        <v>3924</v>
      </c>
      <c r="AH2132" t="s">
        <v>288</v>
      </c>
      <c r="AI2132" t="s">
        <v>291</v>
      </c>
      <c r="AJ2132">
        <v>45252</v>
      </c>
      <c r="AK2132" t="s">
        <v>17</v>
      </c>
      <c r="AL2132" t="s">
        <v>18</v>
      </c>
      <c r="AM2132">
        <v>75</v>
      </c>
      <c r="AN2132">
        <v>60</v>
      </c>
      <c r="AO2132" s="24" t="str">
        <f>INDEX('Step 2-12'!$Z:$Z,MATCH('Step 2-12'!$AH2132,'Step 2-12'!$R:$R,0))</f>
        <v>Affiliate</v>
      </c>
      <c r="AP2132" s="24" t="str">
        <f>INDEX('Step 2-12'!$V:$V,MATCH('Step 2-12'!$AH2132,'Step 2-12'!$R:$R,0))</f>
        <v>North America</v>
      </c>
      <c r="AQ2132" s="24" t="str">
        <f>INDEX('Step 2-12'!$W:$W,MATCH('Step 2-12'!$AH2132,'Step 2-12'!$R:$R,0))</f>
        <v>Healthcare</v>
      </c>
      <c r="AR2132" s="24" t="str">
        <f>INDEX('Step 2-12'!$X:$X,MATCH('Step 2-12'!$AH2132,'Step 2-12'!$R:$R,0))</f>
        <v>SMBs</v>
      </c>
      <c r="AS2132" s="23" t="str">
        <f>INDEX('Step 2-12'!$AA:$AA,MATCH('Step 2-12'!$AH2132,'Step 2-12'!$R:$R,0))</f>
        <v>Basic</v>
      </c>
      <c r="AT2132" s="23" t="str">
        <f>INDEX('Step 2-12'!$AB:$AB,MATCH('Step 2-12'!$AH2132,'Step 2-12'!$R:$R,0))</f>
        <v>Monthly</v>
      </c>
      <c r="AU2132" s="23" t="str">
        <f>INDEX($J$20:$J$1603,MATCH($AH2132,$B$20:$B$1603,0))</f>
        <v/>
      </c>
    </row>
    <row r="2133" spans="33:47" x14ac:dyDescent="0.25">
      <c r="AG2133" t="s">
        <v>3925</v>
      </c>
      <c r="AH2133" t="s">
        <v>288</v>
      </c>
      <c r="AI2133" t="s">
        <v>291</v>
      </c>
      <c r="AJ2133">
        <v>45282</v>
      </c>
      <c r="AK2133" t="s">
        <v>17</v>
      </c>
      <c r="AL2133" t="s">
        <v>18</v>
      </c>
      <c r="AM2133">
        <v>75</v>
      </c>
      <c r="AN2133">
        <v>60</v>
      </c>
      <c r="AO2133" s="24" t="str">
        <f>INDEX('Step 2-12'!$Z:$Z,MATCH('Step 2-12'!$AH2133,'Step 2-12'!$R:$R,0))</f>
        <v>Affiliate</v>
      </c>
      <c r="AP2133" s="24" t="str">
        <f>INDEX('Step 2-12'!$V:$V,MATCH('Step 2-12'!$AH2133,'Step 2-12'!$R:$R,0))</f>
        <v>North America</v>
      </c>
      <c r="AQ2133" s="24" t="str">
        <f>INDEX('Step 2-12'!$W:$W,MATCH('Step 2-12'!$AH2133,'Step 2-12'!$R:$R,0))</f>
        <v>Healthcare</v>
      </c>
      <c r="AR2133" s="24" t="str">
        <f>INDEX('Step 2-12'!$X:$X,MATCH('Step 2-12'!$AH2133,'Step 2-12'!$R:$R,0))</f>
        <v>SMBs</v>
      </c>
      <c r="AS2133" s="23" t="str">
        <f>INDEX('Step 2-12'!$AA:$AA,MATCH('Step 2-12'!$AH2133,'Step 2-12'!$R:$R,0))</f>
        <v>Basic</v>
      </c>
      <c r="AT2133" s="23" t="str">
        <f>INDEX('Step 2-12'!$AB:$AB,MATCH('Step 2-12'!$AH2133,'Step 2-12'!$R:$R,0))</f>
        <v>Monthly</v>
      </c>
      <c r="AU2133" s="23" t="str">
        <f>INDEX($J$20:$J$1603,MATCH($AH2133,$B$20:$B$1603,0))</f>
        <v/>
      </c>
    </row>
    <row r="2134" spans="33:47" x14ac:dyDescent="0.25">
      <c r="AG2134" t="s">
        <v>3926</v>
      </c>
      <c r="AH2134" t="s">
        <v>288</v>
      </c>
      <c r="AI2134" t="s">
        <v>292</v>
      </c>
      <c r="AJ2134">
        <v>45283</v>
      </c>
      <c r="AK2134" t="s">
        <v>17</v>
      </c>
      <c r="AL2134" t="s">
        <v>18</v>
      </c>
      <c r="AM2134">
        <v>75</v>
      </c>
      <c r="AN2134">
        <v>60</v>
      </c>
      <c r="AO2134" s="24" t="str">
        <f>INDEX('Step 2-12'!$Z:$Z,MATCH('Step 2-12'!$AH2134,'Step 2-12'!$R:$R,0))</f>
        <v>Affiliate</v>
      </c>
      <c r="AP2134" s="24" t="str">
        <f>INDEX('Step 2-12'!$V:$V,MATCH('Step 2-12'!$AH2134,'Step 2-12'!$R:$R,0))</f>
        <v>North America</v>
      </c>
      <c r="AQ2134" s="24" t="str">
        <f>INDEX('Step 2-12'!$W:$W,MATCH('Step 2-12'!$AH2134,'Step 2-12'!$R:$R,0))</f>
        <v>Healthcare</v>
      </c>
      <c r="AR2134" s="24" t="str">
        <f>INDEX('Step 2-12'!$X:$X,MATCH('Step 2-12'!$AH2134,'Step 2-12'!$R:$R,0))</f>
        <v>SMBs</v>
      </c>
      <c r="AS2134" s="23" t="str">
        <f>INDEX('Step 2-12'!$AA:$AA,MATCH('Step 2-12'!$AH2134,'Step 2-12'!$R:$R,0))</f>
        <v>Basic</v>
      </c>
      <c r="AT2134" s="23" t="str">
        <f>INDEX('Step 2-12'!$AB:$AB,MATCH('Step 2-12'!$AH2134,'Step 2-12'!$R:$R,0))</f>
        <v>Monthly</v>
      </c>
      <c r="AU2134" s="23" t="str">
        <f>INDEX($J$20:$J$1603,MATCH($AH2134,$B$20:$B$1603,0))</f>
        <v/>
      </c>
    </row>
    <row r="2135" spans="33:47" x14ac:dyDescent="0.25">
      <c r="AG2135" t="s">
        <v>3927</v>
      </c>
      <c r="AH2135" t="s">
        <v>288</v>
      </c>
      <c r="AI2135" t="s">
        <v>293</v>
      </c>
      <c r="AJ2135">
        <v>45314</v>
      </c>
      <c r="AK2135" t="s">
        <v>17</v>
      </c>
      <c r="AL2135" t="s">
        <v>18</v>
      </c>
      <c r="AM2135">
        <v>75</v>
      </c>
      <c r="AN2135">
        <v>60</v>
      </c>
      <c r="AO2135" s="24" t="str">
        <f>INDEX('Step 2-12'!$Z:$Z,MATCH('Step 2-12'!$AH2135,'Step 2-12'!$R:$R,0))</f>
        <v>Affiliate</v>
      </c>
      <c r="AP2135" s="24" t="str">
        <f>INDEX('Step 2-12'!$V:$V,MATCH('Step 2-12'!$AH2135,'Step 2-12'!$R:$R,0))</f>
        <v>North America</v>
      </c>
      <c r="AQ2135" s="24" t="str">
        <f>INDEX('Step 2-12'!$W:$W,MATCH('Step 2-12'!$AH2135,'Step 2-12'!$R:$R,0))</f>
        <v>Healthcare</v>
      </c>
      <c r="AR2135" s="24" t="str">
        <f>INDEX('Step 2-12'!$X:$X,MATCH('Step 2-12'!$AH2135,'Step 2-12'!$R:$R,0))</f>
        <v>SMBs</v>
      </c>
      <c r="AS2135" s="23" t="str">
        <f>INDEX('Step 2-12'!$AA:$AA,MATCH('Step 2-12'!$AH2135,'Step 2-12'!$R:$R,0))</f>
        <v>Basic</v>
      </c>
      <c r="AT2135" s="23" t="str">
        <f>INDEX('Step 2-12'!$AB:$AB,MATCH('Step 2-12'!$AH2135,'Step 2-12'!$R:$R,0))</f>
        <v>Monthly</v>
      </c>
      <c r="AU2135" s="23" t="str">
        <f>INDEX($J$20:$J$1603,MATCH($AH2135,$B$20:$B$1603,0))</f>
        <v/>
      </c>
    </row>
    <row r="2136" spans="33:47" x14ac:dyDescent="0.25">
      <c r="AG2136" t="s">
        <v>3928</v>
      </c>
      <c r="AH2136" t="s">
        <v>288</v>
      </c>
      <c r="AI2136" t="s">
        <v>294</v>
      </c>
      <c r="AJ2136">
        <v>45345</v>
      </c>
      <c r="AK2136" t="s">
        <v>50</v>
      </c>
      <c r="AL2136" t="s">
        <v>18</v>
      </c>
      <c r="AM2136">
        <v>135</v>
      </c>
      <c r="AN2136">
        <v>110.7</v>
      </c>
      <c r="AO2136" s="24" t="str">
        <f>INDEX('Step 2-12'!$Z:$Z,MATCH('Step 2-12'!$AH2136,'Step 2-12'!$R:$R,0))</f>
        <v>Affiliate</v>
      </c>
      <c r="AP2136" s="24" t="str">
        <f>INDEX('Step 2-12'!$V:$V,MATCH('Step 2-12'!$AH2136,'Step 2-12'!$R:$R,0))</f>
        <v>North America</v>
      </c>
      <c r="AQ2136" s="24" t="str">
        <f>INDEX('Step 2-12'!$W:$W,MATCH('Step 2-12'!$AH2136,'Step 2-12'!$R:$R,0))</f>
        <v>Healthcare</v>
      </c>
      <c r="AR2136" s="24" t="str">
        <f>INDEX('Step 2-12'!$X:$X,MATCH('Step 2-12'!$AH2136,'Step 2-12'!$R:$R,0))</f>
        <v>SMBs</v>
      </c>
      <c r="AS2136" s="23" t="str">
        <f>INDEX('Step 2-12'!$AA:$AA,MATCH('Step 2-12'!$AH2136,'Step 2-12'!$R:$R,0))</f>
        <v>Basic</v>
      </c>
      <c r="AT2136" s="23" t="str">
        <f>INDEX('Step 2-12'!$AB:$AB,MATCH('Step 2-12'!$AH2136,'Step 2-12'!$R:$R,0))</f>
        <v>Monthly</v>
      </c>
      <c r="AU2136" s="23" t="str">
        <f>INDEX($J$20:$J$1603,MATCH($AH2136,$B$20:$B$1603,0))</f>
        <v/>
      </c>
    </row>
    <row r="2137" spans="33:47" x14ac:dyDescent="0.25">
      <c r="AG2137" t="s">
        <v>3929</v>
      </c>
      <c r="AH2137" t="s">
        <v>288</v>
      </c>
      <c r="AI2137" t="s">
        <v>294</v>
      </c>
      <c r="AJ2137">
        <v>45374</v>
      </c>
      <c r="AK2137" t="s">
        <v>50</v>
      </c>
      <c r="AL2137" t="s">
        <v>18</v>
      </c>
      <c r="AM2137">
        <v>135</v>
      </c>
      <c r="AN2137">
        <v>110.7</v>
      </c>
      <c r="AO2137" s="24" t="str">
        <f>INDEX('Step 2-12'!$Z:$Z,MATCH('Step 2-12'!$AH2137,'Step 2-12'!$R:$R,0))</f>
        <v>Affiliate</v>
      </c>
      <c r="AP2137" s="24" t="str">
        <f>INDEX('Step 2-12'!$V:$V,MATCH('Step 2-12'!$AH2137,'Step 2-12'!$R:$R,0))</f>
        <v>North America</v>
      </c>
      <c r="AQ2137" s="24" t="str">
        <f>INDEX('Step 2-12'!$W:$W,MATCH('Step 2-12'!$AH2137,'Step 2-12'!$R:$R,0))</f>
        <v>Healthcare</v>
      </c>
      <c r="AR2137" s="24" t="str">
        <f>INDEX('Step 2-12'!$X:$X,MATCH('Step 2-12'!$AH2137,'Step 2-12'!$R:$R,0))</f>
        <v>SMBs</v>
      </c>
      <c r="AS2137" s="23" t="str">
        <f>INDEX('Step 2-12'!$AA:$AA,MATCH('Step 2-12'!$AH2137,'Step 2-12'!$R:$R,0))</f>
        <v>Basic</v>
      </c>
      <c r="AT2137" s="23" t="str">
        <f>INDEX('Step 2-12'!$AB:$AB,MATCH('Step 2-12'!$AH2137,'Step 2-12'!$R:$R,0))</f>
        <v>Monthly</v>
      </c>
      <c r="AU2137" s="23" t="str">
        <f>INDEX($J$20:$J$1603,MATCH($AH2137,$B$20:$B$1603,0))</f>
        <v/>
      </c>
    </row>
    <row r="2138" spans="33:47" x14ac:dyDescent="0.25">
      <c r="AG2138" t="s">
        <v>3930</v>
      </c>
      <c r="AH2138" t="s">
        <v>288</v>
      </c>
      <c r="AI2138" t="s">
        <v>295</v>
      </c>
      <c r="AJ2138">
        <v>45376</v>
      </c>
      <c r="AK2138" t="s">
        <v>50</v>
      </c>
      <c r="AL2138" t="s">
        <v>18</v>
      </c>
      <c r="AM2138">
        <v>135</v>
      </c>
      <c r="AN2138">
        <v>110.7</v>
      </c>
      <c r="AO2138" s="24" t="str">
        <f>INDEX('Step 2-12'!$Z:$Z,MATCH('Step 2-12'!$AH2138,'Step 2-12'!$R:$R,0))</f>
        <v>Affiliate</v>
      </c>
      <c r="AP2138" s="24" t="str">
        <f>INDEX('Step 2-12'!$V:$V,MATCH('Step 2-12'!$AH2138,'Step 2-12'!$R:$R,0))</f>
        <v>North America</v>
      </c>
      <c r="AQ2138" s="24" t="str">
        <f>INDEX('Step 2-12'!$W:$W,MATCH('Step 2-12'!$AH2138,'Step 2-12'!$R:$R,0))</f>
        <v>Healthcare</v>
      </c>
      <c r="AR2138" s="24" t="str">
        <f>INDEX('Step 2-12'!$X:$X,MATCH('Step 2-12'!$AH2138,'Step 2-12'!$R:$R,0))</f>
        <v>SMBs</v>
      </c>
      <c r="AS2138" s="23" t="str">
        <f>INDEX('Step 2-12'!$AA:$AA,MATCH('Step 2-12'!$AH2138,'Step 2-12'!$R:$R,0))</f>
        <v>Basic</v>
      </c>
      <c r="AT2138" s="23" t="str">
        <f>INDEX('Step 2-12'!$AB:$AB,MATCH('Step 2-12'!$AH2138,'Step 2-12'!$R:$R,0))</f>
        <v>Monthly</v>
      </c>
      <c r="AU2138" s="23" t="str">
        <f>INDEX($J$20:$J$1603,MATCH($AH2138,$B$20:$B$1603,0))</f>
        <v/>
      </c>
    </row>
    <row r="2139" spans="33:47" x14ac:dyDescent="0.25">
      <c r="AG2139" t="s">
        <v>3931</v>
      </c>
      <c r="AH2139" t="s">
        <v>288</v>
      </c>
      <c r="AI2139" t="s">
        <v>296</v>
      </c>
      <c r="AJ2139">
        <v>45407</v>
      </c>
      <c r="AK2139" t="s">
        <v>50</v>
      </c>
      <c r="AL2139" t="s">
        <v>18</v>
      </c>
      <c r="AM2139">
        <v>135</v>
      </c>
      <c r="AN2139">
        <v>110.7</v>
      </c>
      <c r="AO2139" s="24" t="str">
        <f>INDEX('Step 2-12'!$Z:$Z,MATCH('Step 2-12'!$AH2139,'Step 2-12'!$R:$R,0))</f>
        <v>Affiliate</v>
      </c>
      <c r="AP2139" s="24" t="str">
        <f>INDEX('Step 2-12'!$V:$V,MATCH('Step 2-12'!$AH2139,'Step 2-12'!$R:$R,0))</f>
        <v>North America</v>
      </c>
      <c r="AQ2139" s="24" t="str">
        <f>INDEX('Step 2-12'!$W:$W,MATCH('Step 2-12'!$AH2139,'Step 2-12'!$R:$R,0))</f>
        <v>Healthcare</v>
      </c>
      <c r="AR2139" s="24" t="str">
        <f>INDEX('Step 2-12'!$X:$X,MATCH('Step 2-12'!$AH2139,'Step 2-12'!$R:$R,0))</f>
        <v>SMBs</v>
      </c>
      <c r="AS2139" s="23" t="str">
        <f>INDEX('Step 2-12'!$AA:$AA,MATCH('Step 2-12'!$AH2139,'Step 2-12'!$R:$R,0))</f>
        <v>Basic</v>
      </c>
      <c r="AT2139" s="23" t="str">
        <f>INDEX('Step 2-12'!$AB:$AB,MATCH('Step 2-12'!$AH2139,'Step 2-12'!$R:$R,0))</f>
        <v>Monthly</v>
      </c>
      <c r="AU2139" s="23" t="str">
        <f>INDEX($J$20:$J$1603,MATCH($AH2139,$B$20:$B$1603,0))</f>
        <v/>
      </c>
    </row>
    <row r="2140" spans="33:47" x14ac:dyDescent="0.25">
      <c r="AG2140" t="s">
        <v>3932</v>
      </c>
      <c r="AH2140" t="s">
        <v>288</v>
      </c>
      <c r="AI2140" t="s">
        <v>296</v>
      </c>
      <c r="AJ2140">
        <v>45437</v>
      </c>
      <c r="AK2140" t="s">
        <v>50</v>
      </c>
      <c r="AL2140" t="s">
        <v>18</v>
      </c>
      <c r="AM2140">
        <v>135</v>
      </c>
      <c r="AN2140">
        <v>110.7</v>
      </c>
      <c r="AO2140" s="24" t="str">
        <f>INDEX('Step 2-12'!$Z:$Z,MATCH('Step 2-12'!$AH2140,'Step 2-12'!$R:$R,0))</f>
        <v>Affiliate</v>
      </c>
      <c r="AP2140" s="24" t="str">
        <f>INDEX('Step 2-12'!$V:$V,MATCH('Step 2-12'!$AH2140,'Step 2-12'!$R:$R,0))</f>
        <v>North America</v>
      </c>
      <c r="AQ2140" s="24" t="str">
        <f>INDEX('Step 2-12'!$W:$W,MATCH('Step 2-12'!$AH2140,'Step 2-12'!$R:$R,0))</f>
        <v>Healthcare</v>
      </c>
      <c r="AR2140" s="24" t="str">
        <f>INDEX('Step 2-12'!$X:$X,MATCH('Step 2-12'!$AH2140,'Step 2-12'!$R:$R,0))</f>
        <v>SMBs</v>
      </c>
      <c r="AS2140" s="23" t="str">
        <f>INDEX('Step 2-12'!$AA:$AA,MATCH('Step 2-12'!$AH2140,'Step 2-12'!$R:$R,0))</f>
        <v>Basic</v>
      </c>
      <c r="AT2140" s="23" t="str">
        <f>INDEX('Step 2-12'!$AB:$AB,MATCH('Step 2-12'!$AH2140,'Step 2-12'!$R:$R,0))</f>
        <v>Monthly</v>
      </c>
      <c r="AU2140" s="23" t="str">
        <f>INDEX($J$20:$J$1603,MATCH($AH2140,$B$20:$B$1603,0))</f>
        <v/>
      </c>
    </row>
    <row r="2141" spans="33:47" x14ac:dyDescent="0.25">
      <c r="AG2141" t="s">
        <v>3933</v>
      </c>
      <c r="AH2141" t="s">
        <v>288</v>
      </c>
      <c r="AI2141" t="s">
        <v>297</v>
      </c>
      <c r="AJ2141">
        <v>45438</v>
      </c>
      <c r="AK2141" t="s">
        <v>50</v>
      </c>
      <c r="AL2141" t="s">
        <v>18</v>
      </c>
      <c r="AM2141">
        <v>135</v>
      </c>
      <c r="AN2141">
        <v>110.7</v>
      </c>
      <c r="AO2141" s="24" t="str">
        <f>INDEX('Step 2-12'!$Z:$Z,MATCH('Step 2-12'!$AH2141,'Step 2-12'!$R:$R,0))</f>
        <v>Affiliate</v>
      </c>
      <c r="AP2141" s="24" t="str">
        <f>INDEX('Step 2-12'!$V:$V,MATCH('Step 2-12'!$AH2141,'Step 2-12'!$R:$R,0))</f>
        <v>North America</v>
      </c>
      <c r="AQ2141" s="24" t="str">
        <f>INDEX('Step 2-12'!$W:$W,MATCH('Step 2-12'!$AH2141,'Step 2-12'!$R:$R,0))</f>
        <v>Healthcare</v>
      </c>
      <c r="AR2141" s="24" t="str">
        <f>INDEX('Step 2-12'!$X:$X,MATCH('Step 2-12'!$AH2141,'Step 2-12'!$R:$R,0))</f>
        <v>SMBs</v>
      </c>
      <c r="AS2141" s="23" t="str">
        <f>INDEX('Step 2-12'!$AA:$AA,MATCH('Step 2-12'!$AH2141,'Step 2-12'!$R:$R,0))</f>
        <v>Basic</v>
      </c>
      <c r="AT2141" s="23" t="str">
        <f>INDEX('Step 2-12'!$AB:$AB,MATCH('Step 2-12'!$AH2141,'Step 2-12'!$R:$R,0))</f>
        <v>Monthly</v>
      </c>
      <c r="AU2141" s="23" t="str">
        <f>INDEX($J$20:$J$1603,MATCH($AH2141,$B$20:$B$1603,0))</f>
        <v/>
      </c>
    </row>
    <row r="2142" spans="33:47" x14ac:dyDescent="0.25">
      <c r="AG2142" t="s">
        <v>3934</v>
      </c>
      <c r="AH2142" t="s">
        <v>288</v>
      </c>
      <c r="AI2142" t="s">
        <v>298</v>
      </c>
      <c r="AJ2142">
        <v>45469</v>
      </c>
      <c r="AK2142" t="s">
        <v>50</v>
      </c>
      <c r="AL2142" t="s">
        <v>18</v>
      </c>
      <c r="AM2142">
        <v>135</v>
      </c>
      <c r="AN2142">
        <v>110.7</v>
      </c>
      <c r="AO2142" s="24" t="str">
        <f>INDEX('Step 2-12'!$Z:$Z,MATCH('Step 2-12'!$AH2142,'Step 2-12'!$R:$R,0))</f>
        <v>Affiliate</v>
      </c>
      <c r="AP2142" s="24" t="str">
        <f>INDEX('Step 2-12'!$V:$V,MATCH('Step 2-12'!$AH2142,'Step 2-12'!$R:$R,0))</f>
        <v>North America</v>
      </c>
      <c r="AQ2142" s="24" t="str">
        <f>INDEX('Step 2-12'!$W:$W,MATCH('Step 2-12'!$AH2142,'Step 2-12'!$R:$R,0))</f>
        <v>Healthcare</v>
      </c>
      <c r="AR2142" s="24" t="str">
        <f>INDEX('Step 2-12'!$X:$X,MATCH('Step 2-12'!$AH2142,'Step 2-12'!$R:$R,0))</f>
        <v>SMBs</v>
      </c>
      <c r="AS2142" s="23" t="str">
        <f>INDEX('Step 2-12'!$AA:$AA,MATCH('Step 2-12'!$AH2142,'Step 2-12'!$R:$R,0))</f>
        <v>Basic</v>
      </c>
      <c r="AT2142" s="23" t="str">
        <f>INDEX('Step 2-12'!$AB:$AB,MATCH('Step 2-12'!$AH2142,'Step 2-12'!$R:$R,0))</f>
        <v>Monthly</v>
      </c>
      <c r="AU2142" s="23" t="str">
        <f>INDEX($J$20:$J$1603,MATCH($AH2142,$B$20:$B$1603,0))</f>
        <v/>
      </c>
    </row>
    <row r="2143" spans="33:47" x14ac:dyDescent="0.25">
      <c r="AG2143" t="s">
        <v>3935</v>
      </c>
      <c r="AH2143" t="s">
        <v>288</v>
      </c>
      <c r="AI2143" t="s">
        <v>298</v>
      </c>
      <c r="AJ2143">
        <v>45499</v>
      </c>
      <c r="AK2143" t="s">
        <v>50</v>
      </c>
      <c r="AL2143" t="s">
        <v>18</v>
      </c>
      <c r="AM2143">
        <v>135</v>
      </c>
      <c r="AN2143">
        <v>110.7</v>
      </c>
      <c r="AO2143" s="24" t="str">
        <f>INDEX('Step 2-12'!$Z:$Z,MATCH('Step 2-12'!$AH2143,'Step 2-12'!$R:$R,0))</f>
        <v>Affiliate</v>
      </c>
      <c r="AP2143" s="24" t="str">
        <f>INDEX('Step 2-12'!$V:$V,MATCH('Step 2-12'!$AH2143,'Step 2-12'!$R:$R,0))</f>
        <v>North America</v>
      </c>
      <c r="AQ2143" s="24" t="str">
        <f>INDEX('Step 2-12'!$W:$W,MATCH('Step 2-12'!$AH2143,'Step 2-12'!$R:$R,0))</f>
        <v>Healthcare</v>
      </c>
      <c r="AR2143" s="24" t="str">
        <f>INDEX('Step 2-12'!$X:$X,MATCH('Step 2-12'!$AH2143,'Step 2-12'!$R:$R,0))</f>
        <v>SMBs</v>
      </c>
      <c r="AS2143" s="23" t="str">
        <f>INDEX('Step 2-12'!$AA:$AA,MATCH('Step 2-12'!$AH2143,'Step 2-12'!$R:$R,0))</f>
        <v>Basic</v>
      </c>
      <c r="AT2143" s="23" t="str">
        <f>INDEX('Step 2-12'!$AB:$AB,MATCH('Step 2-12'!$AH2143,'Step 2-12'!$R:$R,0))</f>
        <v>Monthly</v>
      </c>
      <c r="AU2143" s="23" t="str">
        <f>INDEX($J$20:$J$1603,MATCH($AH2143,$B$20:$B$1603,0))</f>
        <v/>
      </c>
    </row>
    <row r="2144" spans="33:47" x14ac:dyDescent="0.25">
      <c r="AG2144" t="s">
        <v>3936</v>
      </c>
      <c r="AH2144" t="s">
        <v>288</v>
      </c>
      <c r="AI2144" t="s">
        <v>299</v>
      </c>
      <c r="AJ2144">
        <v>45500</v>
      </c>
      <c r="AK2144" t="s">
        <v>50</v>
      </c>
      <c r="AL2144" t="s">
        <v>18</v>
      </c>
      <c r="AM2144">
        <v>135</v>
      </c>
      <c r="AN2144">
        <v>110.7</v>
      </c>
      <c r="AO2144" s="24" t="str">
        <f>INDEX('Step 2-12'!$Z:$Z,MATCH('Step 2-12'!$AH2144,'Step 2-12'!$R:$R,0))</f>
        <v>Affiliate</v>
      </c>
      <c r="AP2144" s="24" t="str">
        <f>INDEX('Step 2-12'!$V:$V,MATCH('Step 2-12'!$AH2144,'Step 2-12'!$R:$R,0))</f>
        <v>North America</v>
      </c>
      <c r="AQ2144" s="24" t="str">
        <f>INDEX('Step 2-12'!$W:$W,MATCH('Step 2-12'!$AH2144,'Step 2-12'!$R:$R,0))</f>
        <v>Healthcare</v>
      </c>
      <c r="AR2144" s="24" t="str">
        <f>INDEX('Step 2-12'!$X:$X,MATCH('Step 2-12'!$AH2144,'Step 2-12'!$R:$R,0))</f>
        <v>SMBs</v>
      </c>
      <c r="AS2144" s="23" t="str">
        <f>INDEX('Step 2-12'!$AA:$AA,MATCH('Step 2-12'!$AH2144,'Step 2-12'!$R:$R,0))</f>
        <v>Basic</v>
      </c>
      <c r="AT2144" s="23" t="str">
        <f>INDEX('Step 2-12'!$AB:$AB,MATCH('Step 2-12'!$AH2144,'Step 2-12'!$R:$R,0))</f>
        <v>Monthly</v>
      </c>
      <c r="AU2144" s="23" t="str">
        <f>INDEX($J$20:$J$1603,MATCH($AH2144,$B$20:$B$1603,0))</f>
        <v/>
      </c>
    </row>
    <row r="2145" spans="33:47" x14ac:dyDescent="0.25">
      <c r="AG2145" t="s">
        <v>3937</v>
      </c>
      <c r="AH2145" t="s">
        <v>288</v>
      </c>
      <c r="AI2145" t="s">
        <v>300</v>
      </c>
      <c r="AJ2145">
        <v>45531</v>
      </c>
      <c r="AK2145" t="s">
        <v>50</v>
      </c>
      <c r="AL2145" t="s">
        <v>18</v>
      </c>
      <c r="AM2145">
        <v>135</v>
      </c>
      <c r="AN2145">
        <v>110.7</v>
      </c>
      <c r="AO2145" s="24" t="str">
        <f>INDEX('Step 2-12'!$Z:$Z,MATCH('Step 2-12'!$AH2145,'Step 2-12'!$R:$R,0))</f>
        <v>Affiliate</v>
      </c>
      <c r="AP2145" s="24" t="str">
        <f>INDEX('Step 2-12'!$V:$V,MATCH('Step 2-12'!$AH2145,'Step 2-12'!$R:$R,0))</f>
        <v>North America</v>
      </c>
      <c r="AQ2145" s="24" t="str">
        <f>INDEX('Step 2-12'!$W:$W,MATCH('Step 2-12'!$AH2145,'Step 2-12'!$R:$R,0))</f>
        <v>Healthcare</v>
      </c>
      <c r="AR2145" s="24" t="str">
        <f>INDEX('Step 2-12'!$X:$X,MATCH('Step 2-12'!$AH2145,'Step 2-12'!$R:$R,0))</f>
        <v>SMBs</v>
      </c>
      <c r="AS2145" s="23" t="str">
        <f>INDEX('Step 2-12'!$AA:$AA,MATCH('Step 2-12'!$AH2145,'Step 2-12'!$R:$R,0))</f>
        <v>Basic</v>
      </c>
      <c r="AT2145" s="23" t="str">
        <f>INDEX('Step 2-12'!$AB:$AB,MATCH('Step 2-12'!$AH2145,'Step 2-12'!$R:$R,0))</f>
        <v>Monthly</v>
      </c>
      <c r="AU2145" s="23" t="str">
        <f>INDEX($J$20:$J$1603,MATCH($AH2145,$B$20:$B$1603,0))</f>
        <v/>
      </c>
    </row>
    <row r="2146" spans="33:47" x14ac:dyDescent="0.25">
      <c r="AG2146" t="s">
        <v>3938</v>
      </c>
      <c r="AH2146" t="s">
        <v>288</v>
      </c>
      <c r="AI2146" t="s">
        <v>301</v>
      </c>
      <c r="AJ2146">
        <v>45562</v>
      </c>
      <c r="AK2146" t="s">
        <v>50</v>
      </c>
      <c r="AL2146" t="s">
        <v>18</v>
      </c>
      <c r="AM2146">
        <v>135</v>
      </c>
      <c r="AN2146">
        <v>110.7</v>
      </c>
      <c r="AO2146" s="24" t="str">
        <f>INDEX('Step 2-12'!$Z:$Z,MATCH('Step 2-12'!$AH2146,'Step 2-12'!$R:$R,0))</f>
        <v>Affiliate</v>
      </c>
      <c r="AP2146" s="24" t="str">
        <f>INDEX('Step 2-12'!$V:$V,MATCH('Step 2-12'!$AH2146,'Step 2-12'!$R:$R,0))</f>
        <v>North America</v>
      </c>
      <c r="AQ2146" s="24" t="str">
        <f>INDEX('Step 2-12'!$W:$W,MATCH('Step 2-12'!$AH2146,'Step 2-12'!$R:$R,0))</f>
        <v>Healthcare</v>
      </c>
      <c r="AR2146" s="24" t="str">
        <f>INDEX('Step 2-12'!$X:$X,MATCH('Step 2-12'!$AH2146,'Step 2-12'!$R:$R,0))</f>
        <v>SMBs</v>
      </c>
      <c r="AS2146" s="23" t="str">
        <f>INDEX('Step 2-12'!$AA:$AA,MATCH('Step 2-12'!$AH2146,'Step 2-12'!$R:$R,0))</f>
        <v>Basic</v>
      </c>
      <c r="AT2146" s="23" t="str">
        <f>INDEX('Step 2-12'!$AB:$AB,MATCH('Step 2-12'!$AH2146,'Step 2-12'!$R:$R,0))</f>
        <v>Monthly</v>
      </c>
      <c r="AU2146" s="23" t="str">
        <f>INDEX($J$20:$J$1603,MATCH($AH2146,$B$20:$B$1603,0))</f>
        <v/>
      </c>
    </row>
    <row r="2147" spans="33:47" x14ac:dyDescent="0.25">
      <c r="AG2147" t="s">
        <v>3939</v>
      </c>
      <c r="AH2147" t="s">
        <v>288</v>
      </c>
      <c r="AI2147" t="s">
        <v>301</v>
      </c>
      <c r="AJ2147">
        <v>45592</v>
      </c>
      <c r="AK2147" t="s">
        <v>50</v>
      </c>
      <c r="AL2147" t="s">
        <v>18</v>
      </c>
      <c r="AM2147">
        <v>135</v>
      </c>
      <c r="AN2147">
        <v>110.7</v>
      </c>
      <c r="AO2147" s="24" t="str">
        <f>INDEX('Step 2-12'!$Z:$Z,MATCH('Step 2-12'!$AH2147,'Step 2-12'!$R:$R,0))</f>
        <v>Affiliate</v>
      </c>
      <c r="AP2147" s="24" t="str">
        <f>INDEX('Step 2-12'!$V:$V,MATCH('Step 2-12'!$AH2147,'Step 2-12'!$R:$R,0))</f>
        <v>North America</v>
      </c>
      <c r="AQ2147" s="24" t="str">
        <f>INDEX('Step 2-12'!$W:$W,MATCH('Step 2-12'!$AH2147,'Step 2-12'!$R:$R,0))</f>
        <v>Healthcare</v>
      </c>
      <c r="AR2147" s="24" t="str">
        <f>INDEX('Step 2-12'!$X:$X,MATCH('Step 2-12'!$AH2147,'Step 2-12'!$R:$R,0))</f>
        <v>SMBs</v>
      </c>
      <c r="AS2147" s="23" t="str">
        <f>INDEX('Step 2-12'!$AA:$AA,MATCH('Step 2-12'!$AH2147,'Step 2-12'!$R:$R,0))</f>
        <v>Basic</v>
      </c>
      <c r="AT2147" s="23" t="str">
        <f>INDEX('Step 2-12'!$AB:$AB,MATCH('Step 2-12'!$AH2147,'Step 2-12'!$R:$R,0))</f>
        <v>Monthly</v>
      </c>
      <c r="AU2147" s="23" t="str">
        <f>INDEX($J$20:$J$1603,MATCH($AH2147,$B$20:$B$1603,0))</f>
        <v/>
      </c>
    </row>
    <row r="2148" spans="33:47" x14ac:dyDescent="0.25">
      <c r="AG2148" t="s">
        <v>3940</v>
      </c>
      <c r="AH2148" t="s">
        <v>288</v>
      </c>
      <c r="AI2148" t="s">
        <v>302</v>
      </c>
      <c r="AJ2148">
        <v>45593</v>
      </c>
      <c r="AK2148" t="s">
        <v>86</v>
      </c>
      <c r="AL2148" t="s">
        <v>18</v>
      </c>
      <c r="AM2148">
        <v>315</v>
      </c>
      <c r="AN2148">
        <v>267.75</v>
      </c>
      <c r="AO2148" s="24" t="str">
        <f>INDEX('Step 2-12'!$Z:$Z,MATCH('Step 2-12'!$AH2148,'Step 2-12'!$R:$R,0))</f>
        <v>Affiliate</v>
      </c>
      <c r="AP2148" s="24" t="str">
        <f>INDEX('Step 2-12'!$V:$V,MATCH('Step 2-12'!$AH2148,'Step 2-12'!$R:$R,0))</f>
        <v>North America</v>
      </c>
      <c r="AQ2148" s="24" t="str">
        <f>INDEX('Step 2-12'!$W:$W,MATCH('Step 2-12'!$AH2148,'Step 2-12'!$R:$R,0))</f>
        <v>Healthcare</v>
      </c>
      <c r="AR2148" s="24" t="str">
        <f>INDEX('Step 2-12'!$X:$X,MATCH('Step 2-12'!$AH2148,'Step 2-12'!$R:$R,0))</f>
        <v>SMBs</v>
      </c>
      <c r="AS2148" s="23" t="str">
        <f>INDEX('Step 2-12'!$AA:$AA,MATCH('Step 2-12'!$AH2148,'Step 2-12'!$R:$R,0))</f>
        <v>Basic</v>
      </c>
      <c r="AT2148" s="23" t="str">
        <f>INDEX('Step 2-12'!$AB:$AB,MATCH('Step 2-12'!$AH2148,'Step 2-12'!$R:$R,0))</f>
        <v>Monthly</v>
      </c>
      <c r="AU2148" s="23" t="str">
        <f>INDEX($J$20:$J$1603,MATCH($AH2148,$B$20:$B$1603,0))</f>
        <v/>
      </c>
    </row>
    <row r="2149" spans="33:47" x14ac:dyDescent="0.25">
      <c r="AG2149" t="s">
        <v>3941</v>
      </c>
      <c r="AH2149" t="s">
        <v>1099</v>
      </c>
      <c r="AI2149" t="s">
        <v>1098</v>
      </c>
      <c r="AJ2149">
        <v>45633</v>
      </c>
      <c r="AK2149" t="s">
        <v>50</v>
      </c>
      <c r="AL2149" t="s">
        <v>18</v>
      </c>
      <c r="AM2149">
        <v>135</v>
      </c>
      <c r="AN2149">
        <v>110.7</v>
      </c>
      <c r="AO2149" s="24" t="str">
        <f>INDEX('Step 2-12'!$Z:$Z,MATCH('Step 2-12'!$AH2149,'Step 2-12'!$R:$R,0))</f>
        <v>Paid Search</v>
      </c>
      <c r="AP2149" s="24" t="str">
        <f>INDEX('Step 2-12'!$V:$V,MATCH('Step 2-12'!$AH2149,'Step 2-12'!$R:$R,0))</f>
        <v>Europe</v>
      </c>
      <c r="AQ2149" s="24" t="str">
        <f>INDEX('Step 2-12'!$W:$W,MATCH('Step 2-12'!$AH2149,'Step 2-12'!$R:$R,0))</f>
        <v>Education</v>
      </c>
      <c r="AR2149" s="24" t="str">
        <f>INDEX('Step 2-12'!$X:$X,MATCH('Step 2-12'!$AH2149,'Step 2-12'!$R:$R,0))</f>
        <v>Mid-Market</v>
      </c>
      <c r="AS2149" s="23" t="str">
        <f>INDEX('Step 2-12'!$AA:$AA,MATCH('Step 2-12'!$AH2149,'Step 2-12'!$R:$R,0))</f>
        <v>Basic</v>
      </c>
      <c r="AT2149" s="23" t="str">
        <f>INDEX('Step 2-12'!$AB:$AB,MATCH('Step 2-12'!$AH2149,'Step 2-12'!$R:$R,0))</f>
        <v>Monthly</v>
      </c>
      <c r="AU2149" s="23" t="str">
        <f>INDEX($J$20:$J$1603,MATCH($AH2149,$B$20:$B$1603,0))</f>
        <v/>
      </c>
    </row>
    <row r="2150" spans="33:47" x14ac:dyDescent="0.25">
      <c r="AG2150" t="s">
        <v>3942</v>
      </c>
      <c r="AH2150" t="s">
        <v>1401</v>
      </c>
      <c r="AI2150" t="s">
        <v>1400</v>
      </c>
      <c r="AJ2150">
        <v>45610</v>
      </c>
      <c r="AK2150" t="s">
        <v>17</v>
      </c>
      <c r="AL2150" t="s">
        <v>51</v>
      </c>
      <c r="AM2150">
        <v>600</v>
      </c>
      <c r="AN2150">
        <v>480</v>
      </c>
      <c r="AO2150" s="24" t="str">
        <f>INDEX('Step 2-12'!$Z:$Z,MATCH('Step 2-12'!$AH2150,'Step 2-12'!$R:$R,0))</f>
        <v>Email</v>
      </c>
      <c r="AP2150" s="24" t="str">
        <f>INDEX('Step 2-12'!$V:$V,MATCH('Step 2-12'!$AH2150,'Step 2-12'!$R:$R,0))</f>
        <v>North America</v>
      </c>
      <c r="AQ2150" s="24" t="str">
        <f>INDEX('Step 2-12'!$W:$W,MATCH('Step 2-12'!$AH2150,'Step 2-12'!$R:$R,0))</f>
        <v>Education</v>
      </c>
      <c r="AR2150" s="24" t="str">
        <f>INDEX('Step 2-12'!$X:$X,MATCH('Step 2-12'!$AH2150,'Step 2-12'!$R:$R,0))</f>
        <v>SMBs</v>
      </c>
      <c r="AS2150" s="23" t="str">
        <f>INDEX('Step 2-12'!$AA:$AA,MATCH('Step 2-12'!$AH2150,'Step 2-12'!$R:$R,0))</f>
        <v>Basic</v>
      </c>
      <c r="AT2150" s="23" t="str">
        <f>INDEX('Step 2-12'!$AB:$AB,MATCH('Step 2-12'!$AH2150,'Step 2-12'!$R:$R,0))</f>
        <v>Monthly</v>
      </c>
      <c r="AU2150" s="23" t="str">
        <f>INDEX($J$20:$J$1603,MATCH($AH2150,$B$20:$B$1603,0))</f>
        <v/>
      </c>
    </row>
    <row r="2151" spans="33:47" x14ac:dyDescent="0.25">
      <c r="AG2151" t="s">
        <v>3943</v>
      </c>
      <c r="AH2151" t="s">
        <v>970</v>
      </c>
      <c r="AI2151" t="s">
        <v>969</v>
      </c>
      <c r="AJ2151">
        <v>44827</v>
      </c>
      <c r="AK2151" t="s">
        <v>17</v>
      </c>
      <c r="AL2151" t="s">
        <v>18</v>
      </c>
      <c r="AM2151">
        <v>75</v>
      </c>
      <c r="AN2151">
        <v>60</v>
      </c>
      <c r="AO2151" s="24" t="str">
        <f>INDEX('Step 2-12'!$Z:$Z,MATCH('Step 2-12'!$AH2151,'Step 2-12'!$R:$R,0))</f>
        <v>Content</v>
      </c>
      <c r="AP2151" s="24" t="str">
        <f>INDEX('Step 2-12'!$V:$V,MATCH('Step 2-12'!$AH2151,'Step 2-12'!$R:$R,0))</f>
        <v>Asia-Pacific</v>
      </c>
      <c r="AQ2151" s="24" t="str">
        <f>INDEX('Step 2-12'!$W:$W,MATCH('Step 2-12'!$AH2151,'Step 2-12'!$R:$R,0))</f>
        <v>Other</v>
      </c>
      <c r="AR2151" s="24" t="str">
        <f>INDEX('Step 2-12'!$X:$X,MATCH('Step 2-12'!$AH2151,'Step 2-12'!$R:$R,0))</f>
        <v>SMBs</v>
      </c>
      <c r="AS2151" s="23" t="str">
        <f>INDEX('Step 2-12'!$AA:$AA,MATCH('Step 2-12'!$AH2151,'Step 2-12'!$R:$R,0))</f>
        <v>Basic</v>
      </c>
      <c r="AT2151" s="23" t="str">
        <f>INDEX('Step 2-12'!$AB:$AB,MATCH('Step 2-12'!$AH2151,'Step 2-12'!$R:$R,0))</f>
        <v>Monthly</v>
      </c>
      <c r="AU2151" s="23" t="str">
        <f>INDEX($J$20:$J$1603,MATCH($AH2151,$B$20:$B$1603,0))</f>
        <v/>
      </c>
    </row>
    <row r="2152" spans="33:47" x14ac:dyDescent="0.25">
      <c r="AG2152" t="s">
        <v>3944</v>
      </c>
      <c r="AH2152" t="s">
        <v>970</v>
      </c>
      <c r="AI2152" t="s">
        <v>969</v>
      </c>
      <c r="AJ2152">
        <v>44857</v>
      </c>
      <c r="AK2152" t="s">
        <v>17</v>
      </c>
      <c r="AL2152" t="s">
        <v>18</v>
      </c>
      <c r="AM2152">
        <v>75</v>
      </c>
      <c r="AN2152">
        <v>60</v>
      </c>
      <c r="AO2152" s="24" t="str">
        <f>INDEX('Step 2-12'!$Z:$Z,MATCH('Step 2-12'!$AH2152,'Step 2-12'!$R:$R,0))</f>
        <v>Content</v>
      </c>
      <c r="AP2152" s="24" t="str">
        <f>INDEX('Step 2-12'!$V:$V,MATCH('Step 2-12'!$AH2152,'Step 2-12'!$R:$R,0))</f>
        <v>Asia-Pacific</v>
      </c>
      <c r="AQ2152" s="24" t="str">
        <f>INDEX('Step 2-12'!$W:$W,MATCH('Step 2-12'!$AH2152,'Step 2-12'!$R:$R,0))</f>
        <v>Other</v>
      </c>
      <c r="AR2152" s="24" t="str">
        <f>INDEX('Step 2-12'!$X:$X,MATCH('Step 2-12'!$AH2152,'Step 2-12'!$R:$R,0))</f>
        <v>SMBs</v>
      </c>
      <c r="AS2152" s="23" t="str">
        <f>INDEX('Step 2-12'!$AA:$AA,MATCH('Step 2-12'!$AH2152,'Step 2-12'!$R:$R,0))</f>
        <v>Basic</v>
      </c>
      <c r="AT2152" s="23" t="str">
        <f>INDEX('Step 2-12'!$AB:$AB,MATCH('Step 2-12'!$AH2152,'Step 2-12'!$R:$R,0))</f>
        <v>Monthly</v>
      </c>
      <c r="AU2152" s="23" t="str">
        <f>INDEX($J$20:$J$1603,MATCH($AH2152,$B$20:$B$1603,0))</f>
        <v/>
      </c>
    </row>
    <row r="2153" spans="33:47" x14ac:dyDescent="0.25">
      <c r="AG2153" t="s">
        <v>3945</v>
      </c>
      <c r="AH2153" t="s">
        <v>970</v>
      </c>
      <c r="AI2153" t="s">
        <v>971</v>
      </c>
      <c r="AJ2153">
        <v>44858</v>
      </c>
      <c r="AK2153" t="s">
        <v>17</v>
      </c>
      <c r="AL2153" t="s">
        <v>18</v>
      </c>
      <c r="AM2153">
        <v>75</v>
      </c>
      <c r="AN2153">
        <v>60</v>
      </c>
      <c r="AO2153" s="24" t="str">
        <f>INDEX('Step 2-12'!$Z:$Z,MATCH('Step 2-12'!$AH2153,'Step 2-12'!$R:$R,0))</f>
        <v>Content</v>
      </c>
      <c r="AP2153" s="24" t="str">
        <f>INDEX('Step 2-12'!$V:$V,MATCH('Step 2-12'!$AH2153,'Step 2-12'!$R:$R,0))</f>
        <v>Asia-Pacific</v>
      </c>
      <c r="AQ2153" s="24" t="str">
        <f>INDEX('Step 2-12'!$W:$W,MATCH('Step 2-12'!$AH2153,'Step 2-12'!$R:$R,0))</f>
        <v>Other</v>
      </c>
      <c r="AR2153" s="24" t="str">
        <f>INDEX('Step 2-12'!$X:$X,MATCH('Step 2-12'!$AH2153,'Step 2-12'!$R:$R,0))</f>
        <v>SMBs</v>
      </c>
      <c r="AS2153" s="23" t="str">
        <f>INDEX('Step 2-12'!$AA:$AA,MATCH('Step 2-12'!$AH2153,'Step 2-12'!$R:$R,0))</f>
        <v>Basic</v>
      </c>
      <c r="AT2153" s="23" t="str">
        <f>INDEX('Step 2-12'!$AB:$AB,MATCH('Step 2-12'!$AH2153,'Step 2-12'!$R:$R,0))</f>
        <v>Monthly</v>
      </c>
      <c r="AU2153" s="23" t="str">
        <f>INDEX($J$20:$J$1603,MATCH($AH2153,$B$20:$B$1603,0))</f>
        <v/>
      </c>
    </row>
    <row r="2154" spans="33:47" x14ac:dyDescent="0.25">
      <c r="AG2154" t="s">
        <v>3946</v>
      </c>
      <c r="AH2154" t="s">
        <v>970</v>
      </c>
      <c r="AI2154" t="s">
        <v>972</v>
      </c>
      <c r="AJ2154">
        <v>44889</v>
      </c>
      <c r="AK2154" t="s">
        <v>17</v>
      </c>
      <c r="AL2154" t="s">
        <v>18</v>
      </c>
      <c r="AM2154">
        <v>75</v>
      </c>
      <c r="AN2154">
        <v>60</v>
      </c>
      <c r="AO2154" s="24" t="str">
        <f>INDEX('Step 2-12'!$Z:$Z,MATCH('Step 2-12'!$AH2154,'Step 2-12'!$R:$R,0))</f>
        <v>Content</v>
      </c>
      <c r="AP2154" s="24" t="str">
        <f>INDEX('Step 2-12'!$V:$V,MATCH('Step 2-12'!$AH2154,'Step 2-12'!$R:$R,0))</f>
        <v>Asia-Pacific</v>
      </c>
      <c r="AQ2154" s="24" t="str">
        <f>INDEX('Step 2-12'!$W:$W,MATCH('Step 2-12'!$AH2154,'Step 2-12'!$R:$R,0))</f>
        <v>Other</v>
      </c>
      <c r="AR2154" s="24" t="str">
        <f>INDEX('Step 2-12'!$X:$X,MATCH('Step 2-12'!$AH2154,'Step 2-12'!$R:$R,0))</f>
        <v>SMBs</v>
      </c>
      <c r="AS2154" s="23" t="str">
        <f>INDEX('Step 2-12'!$AA:$AA,MATCH('Step 2-12'!$AH2154,'Step 2-12'!$R:$R,0))</f>
        <v>Basic</v>
      </c>
      <c r="AT2154" s="23" t="str">
        <f>INDEX('Step 2-12'!$AB:$AB,MATCH('Step 2-12'!$AH2154,'Step 2-12'!$R:$R,0))</f>
        <v>Monthly</v>
      </c>
      <c r="AU2154" s="23" t="str">
        <f>INDEX($J$20:$J$1603,MATCH($AH2154,$B$20:$B$1603,0))</f>
        <v/>
      </c>
    </row>
    <row r="2155" spans="33:47" x14ac:dyDescent="0.25">
      <c r="AG2155" t="s">
        <v>3947</v>
      </c>
      <c r="AH2155" t="s">
        <v>970</v>
      </c>
      <c r="AI2155" t="s">
        <v>972</v>
      </c>
      <c r="AJ2155">
        <v>44919</v>
      </c>
      <c r="AK2155" t="s">
        <v>17</v>
      </c>
      <c r="AL2155" t="s">
        <v>18</v>
      </c>
      <c r="AM2155">
        <v>75</v>
      </c>
      <c r="AN2155">
        <v>60</v>
      </c>
      <c r="AO2155" s="24" t="str">
        <f>INDEX('Step 2-12'!$Z:$Z,MATCH('Step 2-12'!$AH2155,'Step 2-12'!$R:$R,0))</f>
        <v>Content</v>
      </c>
      <c r="AP2155" s="24" t="str">
        <f>INDEX('Step 2-12'!$V:$V,MATCH('Step 2-12'!$AH2155,'Step 2-12'!$R:$R,0))</f>
        <v>Asia-Pacific</v>
      </c>
      <c r="AQ2155" s="24" t="str">
        <f>INDEX('Step 2-12'!$W:$W,MATCH('Step 2-12'!$AH2155,'Step 2-12'!$R:$R,0))</f>
        <v>Other</v>
      </c>
      <c r="AR2155" s="24" t="str">
        <f>INDEX('Step 2-12'!$X:$X,MATCH('Step 2-12'!$AH2155,'Step 2-12'!$R:$R,0))</f>
        <v>SMBs</v>
      </c>
      <c r="AS2155" s="23" t="str">
        <f>INDEX('Step 2-12'!$AA:$AA,MATCH('Step 2-12'!$AH2155,'Step 2-12'!$R:$R,0))</f>
        <v>Basic</v>
      </c>
      <c r="AT2155" s="23" t="str">
        <f>INDEX('Step 2-12'!$AB:$AB,MATCH('Step 2-12'!$AH2155,'Step 2-12'!$R:$R,0))</f>
        <v>Monthly</v>
      </c>
      <c r="AU2155" s="23" t="str">
        <f>INDEX($J$20:$J$1603,MATCH($AH2155,$B$20:$B$1603,0))</f>
        <v/>
      </c>
    </row>
    <row r="2156" spans="33:47" x14ac:dyDescent="0.25">
      <c r="AG2156" t="s">
        <v>3948</v>
      </c>
      <c r="AH2156" t="s">
        <v>970</v>
      </c>
      <c r="AI2156" t="s">
        <v>973</v>
      </c>
      <c r="AJ2156">
        <v>44920</v>
      </c>
      <c r="AK2156" t="s">
        <v>17</v>
      </c>
      <c r="AL2156" t="s">
        <v>18</v>
      </c>
      <c r="AM2156">
        <v>75</v>
      </c>
      <c r="AN2156">
        <v>60</v>
      </c>
      <c r="AO2156" s="24" t="str">
        <f>INDEX('Step 2-12'!$Z:$Z,MATCH('Step 2-12'!$AH2156,'Step 2-12'!$R:$R,0))</f>
        <v>Content</v>
      </c>
      <c r="AP2156" s="24" t="str">
        <f>INDEX('Step 2-12'!$V:$V,MATCH('Step 2-12'!$AH2156,'Step 2-12'!$R:$R,0))</f>
        <v>Asia-Pacific</v>
      </c>
      <c r="AQ2156" s="24" t="str">
        <f>INDEX('Step 2-12'!$W:$W,MATCH('Step 2-12'!$AH2156,'Step 2-12'!$R:$R,0))</f>
        <v>Other</v>
      </c>
      <c r="AR2156" s="24" t="str">
        <f>INDEX('Step 2-12'!$X:$X,MATCH('Step 2-12'!$AH2156,'Step 2-12'!$R:$R,0))</f>
        <v>SMBs</v>
      </c>
      <c r="AS2156" s="23" t="str">
        <f>INDEX('Step 2-12'!$AA:$AA,MATCH('Step 2-12'!$AH2156,'Step 2-12'!$R:$R,0))</f>
        <v>Basic</v>
      </c>
      <c r="AT2156" s="23" t="str">
        <f>INDEX('Step 2-12'!$AB:$AB,MATCH('Step 2-12'!$AH2156,'Step 2-12'!$R:$R,0))</f>
        <v>Monthly</v>
      </c>
      <c r="AU2156" s="23" t="str">
        <f>INDEX($J$20:$J$1603,MATCH($AH2156,$B$20:$B$1603,0))</f>
        <v/>
      </c>
    </row>
    <row r="2157" spans="33:47" x14ac:dyDescent="0.25">
      <c r="AG2157" t="s">
        <v>3949</v>
      </c>
      <c r="AH2157" t="s">
        <v>970</v>
      </c>
      <c r="AI2157" t="s">
        <v>974</v>
      </c>
      <c r="AJ2157">
        <v>44951</v>
      </c>
      <c r="AK2157" t="s">
        <v>50</v>
      </c>
      <c r="AL2157" t="s">
        <v>18</v>
      </c>
      <c r="AM2157">
        <v>135</v>
      </c>
      <c r="AN2157">
        <v>110.7</v>
      </c>
      <c r="AO2157" s="24" t="str">
        <f>INDEX('Step 2-12'!$Z:$Z,MATCH('Step 2-12'!$AH2157,'Step 2-12'!$R:$R,0))</f>
        <v>Content</v>
      </c>
      <c r="AP2157" s="24" t="str">
        <f>INDEX('Step 2-12'!$V:$V,MATCH('Step 2-12'!$AH2157,'Step 2-12'!$R:$R,0))</f>
        <v>Asia-Pacific</v>
      </c>
      <c r="AQ2157" s="24" t="str">
        <f>INDEX('Step 2-12'!$W:$W,MATCH('Step 2-12'!$AH2157,'Step 2-12'!$R:$R,0))</f>
        <v>Other</v>
      </c>
      <c r="AR2157" s="24" t="str">
        <f>INDEX('Step 2-12'!$X:$X,MATCH('Step 2-12'!$AH2157,'Step 2-12'!$R:$R,0))</f>
        <v>SMBs</v>
      </c>
      <c r="AS2157" s="23" t="str">
        <f>INDEX('Step 2-12'!$AA:$AA,MATCH('Step 2-12'!$AH2157,'Step 2-12'!$R:$R,0))</f>
        <v>Basic</v>
      </c>
      <c r="AT2157" s="23" t="str">
        <f>INDEX('Step 2-12'!$AB:$AB,MATCH('Step 2-12'!$AH2157,'Step 2-12'!$R:$R,0))</f>
        <v>Monthly</v>
      </c>
      <c r="AU2157" s="23" t="str">
        <f>INDEX($J$20:$J$1603,MATCH($AH2157,$B$20:$B$1603,0))</f>
        <v/>
      </c>
    </row>
    <row r="2158" spans="33:47" x14ac:dyDescent="0.25">
      <c r="AG2158" t="s">
        <v>3950</v>
      </c>
      <c r="AH2158" t="s">
        <v>970</v>
      </c>
      <c r="AI2158" t="s">
        <v>975</v>
      </c>
      <c r="AJ2158">
        <v>44982</v>
      </c>
      <c r="AK2158" t="s">
        <v>50</v>
      </c>
      <c r="AL2158" t="s">
        <v>18</v>
      </c>
      <c r="AM2158">
        <v>135</v>
      </c>
      <c r="AN2158">
        <v>110.7</v>
      </c>
      <c r="AO2158" s="24" t="str">
        <f>INDEX('Step 2-12'!$Z:$Z,MATCH('Step 2-12'!$AH2158,'Step 2-12'!$R:$R,0))</f>
        <v>Content</v>
      </c>
      <c r="AP2158" s="24" t="str">
        <f>INDEX('Step 2-12'!$V:$V,MATCH('Step 2-12'!$AH2158,'Step 2-12'!$R:$R,0))</f>
        <v>Asia-Pacific</v>
      </c>
      <c r="AQ2158" s="24" t="str">
        <f>INDEX('Step 2-12'!$W:$W,MATCH('Step 2-12'!$AH2158,'Step 2-12'!$R:$R,0))</f>
        <v>Other</v>
      </c>
      <c r="AR2158" s="24" t="str">
        <f>INDEX('Step 2-12'!$X:$X,MATCH('Step 2-12'!$AH2158,'Step 2-12'!$R:$R,0))</f>
        <v>SMBs</v>
      </c>
      <c r="AS2158" s="23" t="str">
        <f>INDEX('Step 2-12'!$AA:$AA,MATCH('Step 2-12'!$AH2158,'Step 2-12'!$R:$R,0))</f>
        <v>Basic</v>
      </c>
      <c r="AT2158" s="23" t="str">
        <f>INDEX('Step 2-12'!$AB:$AB,MATCH('Step 2-12'!$AH2158,'Step 2-12'!$R:$R,0))</f>
        <v>Monthly</v>
      </c>
      <c r="AU2158" s="23" t="str">
        <f>INDEX($J$20:$J$1603,MATCH($AH2158,$B$20:$B$1603,0))</f>
        <v/>
      </c>
    </row>
    <row r="2159" spans="33:47" x14ac:dyDescent="0.25">
      <c r="AG2159" t="s">
        <v>3951</v>
      </c>
      <c r="AH2159" t="s">
        <v>970</v>
      </c>
      <c r="AI2159" t="s">
        <v>975</v>
      </c>
      <c r="AJ2159">
        <v>45010</v>
      </c>
      <c r="AK2159" t="s">
        <v>50</v>
      </c>
      <c r="AL2159" t="s">
        <v>18</v>
      </c>
      <c r="AM2159">
        <v>135</v>
      </c>
      <c r="AN2159">
        <v>110.7</v>
      </c>
      <c r="AO2159" s="24" t="str">
        <f>INDEX('Step 2-12'!$Z:$Z,MATCH('Step 2-12'!$AH2159,'Step 2-12'!$R:$R,0))</f>
        <v>Content</v>
      </c>
      <c r="AP2159" s="24" t="str">
        <f>INDEX('Step 2-12'!$V:$V,MATCH('Step 2-12'!$AH2159,'Step 2-12'!$R:$R,0))</f>
        <v>Asia-Pacific</v>
      </c>
      <c r="AQ2159" s="24" t="str">
        <f>INDEX('Step 2-12'!$W:$W,MATCH('Step 2-12'!$AH2159,'Step 2-12'!$R:$R,0))</f>
        <v>Other</v>
      </c>
      <c r="AR2159" s="24" t="str">
        <f>INDEX('Step 2-12'!$X:$X,MATCH('Step 2-12'!$AH2159,'Step 2-12'!$R:$R,0))</f>
        <v>SMBs</v>
      </c>
      <c r="AS2159" s="23" t="str">
        <f>INDEX('Step 2-12'!$AA:$AA,MATCH('Step 2-12'!$AH2159,'Step 2-12'!$R:$R,0))</f>
        <v>Basic</v>
      </c>
      <c r="AT2159" s="23" t="str">
        <f>INDEX('Step 2-12'!$AB:$AB,MATCH('Step 2-12'!$AH2159,'Step 2-12'!$R:$R,0))</f>
        <v>Monthly</v>
      </c>
      <c r="AU2159" s="23" t="str">
        <f>INDEX($J$20:$J$1603,MATCH($AH2159,$B$20:$B$1603,0))</f>
        <v/>
      </c>
    </row>
    <row r="2160" spans="33:47" x14ac:dyDescent="0.25">
      <c r="AG2160" t="s">
        <v>3952</v>
      </c>
      <c r="AH2160" t="s">
        <v>970</v>
      </c>
      <c r="AI2160" t="s">
        <v>976</v>
      </c>
      <c r="AJ2160">
        <v>45013</v>
      </c>
      <c r="AK2160" t="s">
        <v>50</v>
      </c>
      <c r="AL2160" t="s">
        <v>18</v>
      </c>
      <c r="AM2160">
        <v>135</v>
      </c>
      <c r="AN2160">
        <v>110.7</v>
      </c>
      <c r="AO2160" s="24" t="str">
        <f>INDEX('Step 2-12'!$Z:$Z,MATCH('Step 2-12'!$AH2160,'Step 2-12'!$R:$R,0))</f>
        <v>Content</v>
      </c>
      <c r="AP2160" s="24" t="str">
        <f>INDEX('Step 2-12'!$V:$V,MATCH('Step 2-12'!$AH2160,'Step 2-12'!$R:$R,0))</f>
        <v>Asia-Pacific</v>
      </c>
      <c r="AQ2160" s="24" t="str">
        <f>INDEX('Step 2-12'!$W:$W,MATCH('Step 2-12'!$AH2160,'Step 2-12'!$R:$R,0))</f>
        <v>Other</v>
      </c>
      <c r="AR2160" s="24" t="str">
        <f>INDEX('Step 2-12'!$X:$X,MATCH('Step 2-12'!$AH2160,'Step 2-12'!$R:$R,0))</f>
        <v>SMBs</v>
      </c>
      <c r="AS2160" s="23" t="str">
        <f>INDEX('Step 2-12'!$AA:$AA,MATCH('Step 2-12'!$AH2160,'Step 2-12'!$R:$R,0))</f>
        <v>Basic</v>
      </c>
      <c r="AT2160" s="23" t="str">
        <f>INDEX('Step 2-12'!$AB:$AB,MATCH('Step 2-12'!$AH2160,'Step 2-12'!$R:$R,0))</f>
        <v>Monthly</v>
      </c>
      <c r="AU2160" s="23" t="str">
        <f>INDEX($J$20:$J$1603,MATCH($AH2160,$B$20:$B$1603,0))</f>
        <v/>
      </c>
    </row>
    <row r="2161" spans="33:47" x14ac:dyDescent="0.25">
      <c r="AG2161" t="s">
        <v>3953</v>
      </c>
      <c r="AH2161" t="s">
        <v>618</v>
      </c>
      <c r="AI2161" t="s">
        <v>617</v>
      </c>
      <c r="AJ2161">
        <v>44721</v>
      </c>
      <c r="AK2161" t="s">
        <v>17</v>
      </c>
      <c r="AL2161" t="s">
        <v>51</v>
      </c>
      <c r="AM2161">
        <v>600</v>
      </c>
      <c r="AN2161">
        <v>480</v>
      </c>
      <c r="AO2161" s="24" t="str">
        <f>INDEX('Step 2-12'!$Z:$Z,MATCH('Step 2-12'!$AH2161,'Step 2-12'!$R:$R,0))</f>
        <v>Email</v>
      </c>
      <c r="AP2161" s="24" t="str">
        <f>INDEX('Step 2-12'!$V:$V,MATCH('Step 2-12'!$AH2161,'Step 2-12'!$R:$R,0))</f>
        <v>Europe</v>
      </c>
      <c r="AQ2161" s="24" t="str">
        <f>INDEX('Step 2-12'!$W:$W,MATCH('Step 2-12'!$AH2161,'Step 2-12'!$R:$R,0))</f>
        <v>Education</v>
      </c>
      <c r="AR2161" s="24" t="str">
        <f>INDEX('Step 2-12'!$X:$X,MATCH('Step 2-12'!$AH2161,'Step 2-12'!$R:$R,0))</f>
        <v>SMBs</v>
      </c>
      <c r="AS2161" s="23" t="str">
        <f>INDEX('Step 2-12'!$AA:$AA,MATCH('Step 2-12'!$AH2161,'Step 2-12'!$R:$R,0))</f>
        <v>Basic</v>
      </c>
      <c r="AT2161" s="23" t="str">
        <f>INDEX('Step 2-12'!$AB:$AB,MATCH('Step 2-12'!$AH2161,'Step 2-12'!$R:$R,0))</f>
        <v>Annual</v>
      </c>
      <c r="AU2161" s="23" t="str">
        <f>INDEX($J$20:$J$1603,MATCH($AH2161,$B$20:$B$1603,0))</f>
        <v>Yes</v>
      </c>
    </row>
    <row r="2162" spans="33:47" x14ac:dyDescent="0.25">
      <c r="AG2162" t="s">
        <v>3954</v>
      </c>
      <c r="AH2162" t="s">
        <v>618</v>
      </c>
      <c r="AI2162" t="s">
        <v>617</v>
      </c>
      <c r="AJ2162">
        <v>45086</v>
      </c>
      <c r="AK2162" t="s">
        <v>17</v>
      </c>
      <c r="AL2162" t="s">
        <v>51</v>
      </c>
      <c r="AM2162">
        <v>600</v>
      </c>
      <c r="AN2162">
        <v>480</v>
      </c>
      <c r="AO2162" s="24" t="str">
        <f>INDEX('Step 2-12'!$Z:$Z,MATCH('Step 2-12'!$AH2162,'Step 2-12'!$R:$R,0))</f>
        <v>Email</v>
      </c>
      <c r="AP2162" s="24" t="str">
        <f>INDEX('Step 2-12'!$V:$V,MATCH('Step 2-12'!$AH2162,'Step 2-12'!$R:$R,0))</f>
        <v>Europe</v>
      </c>
      <c r="AQ2162" s="24" t="str">
        <f>INDEX('Step 2-12'!$W:$W,MATCH('Step 2-12'!$AH2162,'Step 2-12'!$R:$R,0))</f>
        <v>Education</v>
      </c>
      <c r="AR2162" s="24" t="str">
        <f>INDEX('Step 2-12'!$X:$X,MATCH('Step 2-12'!$AH2162,'Step 2-12'!$R:$R,0))</f>
        <v>SMBs</v>
      </c>
      <c r="AS2162" s="23" t="str">
        <f>INDEX('Step 2-12'!$AA:$AA,MATCH('Step 2-12'!$AH2162,'Step 2-12'!$R:$R,0))</f>
        <v>Basic</v>
      </c>
      <c r="AT2162" s="23" t="str">
        <f>INDEX('Step 2-12'!$AB:$AB,MATCH('Step 2-12'!$AH2162,'Step 2-12'!$R:$R,0))</f>
        <v>Annual</v>
      </c>
      <c r="AU2162" s="23" t="str">
        <f>INDEX($J$20:$J$1603,MATCH($AH2162,$B$20:$B$1603,0))</f>
        <v>Yes</v>
      </c>
    </row>
    <row r="2163" spans="33:47" x14ac:dyDescent="0.25">
      <c r="AG2163" t="s">
        <v>3955</v>
      </c>
      <c r="AH2163" t="s">
        <v>618</v>
      </c>
      <c r="AI2163" t="s">
        <v>619</v>
      </c>
      <c r="AJ2163">
        <v>45087</v>
      </c>
      <c r="AK2163" t="s">
        <v>17</v>
      </c>
      <c r="AL2163" t="s">
        <v>51</v>
      </c>
      <c r="AM2163">
        <v>600</v>
      </c>
      <c r="AN2163">
        <v>480</v>
      </c>
      <c r="AO2163" s="24" t="str">
        <f>INDEX('Step 2-12'!$Z:$Z,MATCH('Step 2-12'!$AH2163,'Step 2-12'!$R:$R,0))</f>
        <v>Email</v>
      </c>
      <c r="AP2163" s="24" t="str">
        <f>INDEX('Step 2-12'!$V:$V,MATCH('Step 2-12'!$AH2163,'Step 2-12'!$R:$R,0))</f>
        <v>Europe</v>
      </c>
      <c r="AQ2163" s="24" t="str">
        <f>INDEX('Step 2-12'!$W:$W,MATCH('Step 2-12'!$AH2163,'Step 2-12'!$R:$R,0))</f>
        <v>Education</v>
      </c>
      <c r="AR2163" s="24" t="str">
        <f>INDEX('Step 2-12'!$X:$X,MATCH('Step 2-12'!$AH2163,'Step 2-12'!$R:$R,0))</f>
        <v>SMBs</v>
      </c>
      <c r="AS2163" s="23" t="str">
        <f>INDEX('Step 2-12'!$AA:$AA,MATCH('Step 2-12'!$AH2163,'Step 2-12'!$R:$R,0))</f>
        <v>Basic</v>
      </c>
      <c r="AT2163" s="23" t="str">
        <f>INDEX('Step 2-12'!$AB:$AB,MATCH('Step 2-12'!$AH2163,'Step 2-12'!$R:$R,0))</f>
        <v>Annual</v>
      </c>
      <c r="AU2163" s="23" t="str">
        <f>INDEX($J$20:$J$1603,MATCH($AH2163,$B$20:$B$1603,0))</f>
        <v>Yes</v>
      </c>
    </row>
    <row r="2164" spans="33:47" x14ac:dyDescent="0.25">
      <c r="AG2164" t="s">
        <v>3956</v>
      </c>
      <c r="AH2164" t="s">
        <v>618</v>
      </c>
      <c r="AI2164" t="s">
        <v>620</v>
      </c>
      <c r="AJ2164">
        <v>45453</v>
      </c>
      <c r="AK2164" t="s">
        <v>17</v>
      </c>
      <c r="AL2164" t="s">
        <v>51</v>
      </c>
      <c r="AM2164">
        <v>600</v>
      </c>
      <c r="AN2164">
        <v>480</v>
      </c>
      <c r="AO2164" s="24" t="str">
        <f>INDEX('Step 2-12'!$Z:$Z,MATCH('Step 2-12'!$AH2164,'Step 2-12'!$R:$R,0))</f>
        <v>Email</v>
      </c>
      <c r="AP2164" s="24" t="str">
        <f>INDEX('Step 2-12'!$V:$V,MATCH('Step 2-12'!$AH2164,'Step 2-12'!$R:$R,0))</f>
        <v>Europe</v>
      </c>
      <c r="AQ2164" s="24" t="str">
        <f>INDEX('Step 2-12'!$W:$W,MATCH('Step 2-12'!$AH2164,'Step 2-12'!$R:$R,0))</f>
        <v>Education</v>
      </c>
      <c r="AR2164" s="24" t="str">
        <f>INDEX('Step 2-12'!$X:$X,MATCH('Step 2-12'!$AH2164,'Step 2-12'!$R:$R,0))</f>
        <v>SMBs</v>
      </c>
      <c r="AS2164" s="23" t="str">
        <f>INDEX('Step 2-12'!$AA:$AA,MATCH('Step 2-12'!$AH2164,'Step 2-12'!$R:$R,0))</f>
        <v>Basic</v>
      </c>
      <c r="AT2164" s="23" t="str">
        <f>INDEX('Step 2-12'!$AB:$AB,MATCH('Step 2-12'!$AH2164,'Step 2-12'!$R:$R,0))</f>
        <v>Annual</v>
      </c>
      <c r="AU2164" s="23" t="str">
        <f>INDEX($J$20:$J$1603,MATCH($AH2164,$B$20:$B$1603,0))</f>
        <v>Yes</v>
      </c>
    </row>
    <row r="2165" spans="33:47" x14ac:dyDescent="0.25">
      <c r="AG2165" t="s">
        <v>3957</v>
      </c>
      <c r="AH2165" t="s">
        <v>1095</v>
      </c>
      <c r="AI2165" t="s">
        <v>1094</v>
      </c>
      <c r="AJ2165">
        <v>44625</v>
      </c>
      <c r="AK2165" t="s">
        <v>17</v>
      </c>
      <c r="AL2165" t="s">
        <v>18</v>
      </c>
      <c r="AM2165">
        <v>75</v>
      </c>
      <c r="AN2165">
        <v>60</v>
      </c>
      <c r="AO2165" s="24" t="str">
        <f>INDEX('Step 2-12'!$Z:$Z,MATCH('Step 2-12'!$AH2165,'Step 2-12'!$R:$R,0))</f>
        <v>Paid Search</v>
      </c>
      <c r="AP2165" s="24" t="str">
        <f>INDEX('Step 2-12'!$V:$V,MATCH('Step 2-12'!$AH2165,'Step 2-12'!$R:$R,0))</f>
        <v>North America</v>
      </c>
      <c r="AQ2165" s="24" t="str">
        <f>INDEX('Step 2-12'!$W:$W,MATCH('Step 2-12'!$AH2165,'Step 2-12'!$R:$R,0))</f>
        <v>Healthcare</v>
      </c>
      <c r="AR2165" s="24" t="str">
        <f>INDEX('Step 2-12'!$X:$X,MATCH('Step 2-12'!$AH2165,'Step 2-12'!$R:$R,0))</f>
        <v>SMBs</v>
      </c>
      <c r="AS2165" s="23" t="str">
        <f>INDEX('Step 2-12'!$AA:$AA,MATCH('Step 2-12'!$AH2165,'Step 2-12'!$R:$R,0))</f>
        <v>Basic</v>
      </c>
      <c r="AT2165" s="23" t="str">
        <f>INDEX('Step 2-12'!$AB:$AB,MATCH('Step 2-12'!$AH2165,'Step 2-12'!$R:$R,0))</f>
        <v>Monthly</v>
      </c>
      <c r="AU2165" s="23" t="str">
        <f>INDEX($J$20:$J$1603,MATCH($AH2165,$B$20:$B$1603,0))</f>
        <v/>
      </c>
    </row>
    <row r="2166" spans="33:47" x14ac:dyDescent="0.25">
      <c r="AG2166" t="s">
        <v>3958</v>
      </c>
      <c r="AH2166" t="s">
        <v>1299</v>
      </c>
      <c r="AI2166" t="s">
        <v>1298</v>
      </c>
      <c r="AJ2166">
        <v>45327</v>
      </c>
      <c r="AK2166" t="s">
        <v>17</v>
      </c>
      <c r="AL2166" t="s">
        <v>51</v>
      </c>
      <c r="AM2166">
        <v>600</v>
      </c>
      <c r="AN2166">
        <v>480</v>
      </c>
      <c r="AO2166" s="24" t="str">
        <f>INDEX('Step 2-12'!$Z:$Z,MATCH('Step 2-12'!$AH2166,'Step 2-12'!$R:$R,0))</f>
        <v>Paid Search</v>
      </c>
      <c r="AP2166" s="24" t="str">
        <f>INDEX('Step 2-12'!$V:$V,MATCH('Step 2-12'!$AH2166,'Step 2-12'!$R:$R,0))</f>
        <v>North America</v>
      </c>
      <c r="AQ2166" s="24" t="str">
        <f>INDEX('Step 2-12'!$W:$W,MATCH('Step 2-12'!$AH2166,'Step 2-12'!$R:$R,0))</f>
        <v>Healthcare</v>
      </c>
      <c r="AR2166" s="24" t="str">
        <f>INDEX('Step 2-12'!$X:$X,MATCH('Step 2-12'!$AH2166,'Step 2-12'!$R:$R,0))</f>
        <v>SMBs</v>
      </c>
      <c r="AS2166" s="23" t="str">
        <f>INDEX('Step 2-12'!$AA:$AA,MATCH('Step 2-12'!$AH2166,'Step 2-12'!$R:$R,0))</f>
        <v>Basic</v>
      </c>
      <c r="AT2166" s="23" t="str">
        <f>INDEX('Step 2-12'!$AB:$AB,MATCH('Step 2-12'!$AH2166,'Step 2-12'!$R:$R,0))</f>
        <v>Annual</v>
      </c>
      <c r="AU2166" s="23" t="str">
        <f>INDEX($J$20:$J$1603,MATCH($AH2166,$B$20:$B$1603,0))</f>
        <v/>
      </c>
    </row>
    <row r="2167" spans="33:47" x14ac:dyDescent="0.25">
      <c r="AG2167" t="s">
        <v>3959</v>
      </c>
      <c r="AH2167" t="s">
        <v>190</v>
      </c>
      <c r="AI2167" t="s">
        <v>189</v>
      </c>
      <c r="AJ2167">
        <v>45560</v>
      </c>
      <c r="AK2167" t="s">
        <v>50</v>
      </c>
      <c r="AL2167" t="s">
        <v>18</v>
      </c>
      <c r="AM2167">
        <v>135</v>
      </c>
      <c r="AN2167">
        <v>110.7</v>
      </c>
      <c r="AO2167" s="24" t="str">
        <f>INDEX('Step 2-12'!$Z:$Z,MATCH('Step 2-12'!$AH2167,'Step 2-12'!$R:$R,0))</f>
        <v>Affiliate</v>
      </c>
      <c r="AP2167" s="24" t="str">
        <f>INDEX('Step 2-12'!$V:$V,MATCH('Step 2-12'!$AH2167,'Step 2-12'!$R:$R,0))</f>
        <v>North America</v>
      </c>
      <c r="AQ2167" s="24" t="str">
        <f>INDEX('Step 2-12'!$W:$W,MATCH('Step 2-12'!$AH2167,'Step 2-12'!$R:$R,0))</f>
        <v>Healthcare</v>
      </c>
      <c r="AR2167" s="24" t="str">
        <f>INDEX('Step 2-12'!$X:$X,MATCH('Step 2-12'!$AH2167,'Step 2-12'!$R:$R,0))</f>
        <v>SMBs</v>
      </c>
      <c r="AS2167" s="23" t="str">
        <f>INDEX('Step 2-12'!$AA:$AA,MATCH('Step 2-12'!$AH2167,'Step 2-12'!$R:$R,0))</f>
        <v>Basic</v>
      </c>
      <c r="AT2167" s="23" t="str">
        <f>INDEX('Step 2-12'!$AB:$AB,MATCH('Step 2-12'!$AH2167,'Step 2-12'!$R:$R,0))</f>
        <v>Monthly</v>
      </c>
      <c r="AU2167" s="23" t="str">
        <f>INDEX($J$20:$J$1603,MATCH($AH2167,$B$20:$B$1603,0))</f>
        <v/>
      </c>
    </row>
    <row r="2168" spans="33:47" x14ac:dyDescent="0.25">
      <c r="AG2168" t="s">
        <v>3960</v>
      </c>
      <c r="AH2168" t="s">
        <v>190</v>
      </c>
      <c r="AI2168" t="s">
        <v>189</v>
      </c>
      <c r="AJ2168">
        <v>45590</v>
      </c>
      <c r="AK2168" t="s">
        <v>50</v>
      </c>
      <c r="AL2168" t="s">
        <v>18</v>
      </c>
      <c r="AM2168">
        <v>135</v>
      </c>
      <c r="AN2168">
        <v>110.7</v>
      </c>
      <c r="AO2168" s="24" t="str">
        <f>INDEX('Step 2-12'!$Z:$Z,MATCH('Step 2-12'!$AH2168,'Step 2-12'!$R:$R,0))</f>
        <v>Affiliate</v>
      </c>
      <c r="AP2168" s="24" t="str">
        <f>INDEX('Step 2-12'!$V:$V,MATCH('Step 2-12'!$AH2168,'Step 2-12'!$R:$R,0))</f>
        <v>North America</v>
      </c>
      <c r="AQ2168" s="24" t="str">
        <f>INDEX('Step 2-12'!$W:$W,MATCH('Step 2-12'!$AH2168,'Step 2-12'!$R:$R,0))</f>
        <v>Healthcare</v>
      </c>
      <c r="AR2168" s="24" t="str">
        <f>INDEX('Step 2-12'!$X:$X,MATCH('Step 2-12'!$AH2168,'Step 2-12'!$R:$R,0))</f>
        <v>SMBs</v>
      </c>
      <c r="AS2168" s="23" t="str">
        <f>INDEX('Step 2-12'!$AA:$AA,MATCH('Step 2-12'!$AH2168,'Step 2-12'!$R:$R,0))</f>
        <v>Basic</v>
      </c>
      <c r="AT2168" s="23" t="str">
        <f>INDEX('Step 2-12'!$AB:$AB,MATCH('Step 2-12'!$AH2168,'Step 2-12'!$R:$R,0))</f>
        <v>Monthly</v>
      </c>
      <c r="AU2168" s="23" t="str">
        <f>INDEX($J$20:$J$1603,MATCH($AH2168,$B$20:$B$1603,0))</f>
        <v/>
      </c>
    </row>
    <row r="2169" spans="33:47" x14ac:dyDescent="0.25">
      <c r="AG2169" t="s">
        <v>3961</v>
      </c>
      <c r="AH2169" t="s">
        <v>190</v>
      </c>
      <c r="AI2169" t="s">
        <v>191</v>
      </c>
      <c r="AJ2169">
        <v>45591</v>
      </c>
      <c r="AK2169" t="s">
        <v>86</v>
      </c>
      <c r="AL2169" t="s">
        <v>18</v>
      </c>
      <c r="AM2169">
        <v>315</v>
      </c>
      <c r="AN2169">
        <v>267.75</v>
      </c>
      <c r="AO2169" s="24" t="str">
        <f>INDEX('Step 2-12'!$Z:$Z,MATCH('Step 2-12'!$AH2169,'Step 2-12'!$R:$R,0))</f>
        <v>Affiliate</v>
      </c>
      <c r="AP2169" s="24" t="str">
        <f>INDEX('Step 2-12'!$V:$V,MATCH('Step 2-12'!$AH2169,'Step 2-12'!$R:$R,0))</f>
        <v>North America</v>
      </c>
      <c r="AQ2169" s="24" t="str">
        <f>INDEX('Step 2-12'!$W:$W,MATCH('Step 2-12'!$AH2169,'Step 2-12'!$R:$R,0))</f>
        <v>Healthcare</v>
      </c>
      <c r="AR2169" s="24" t="str">
        <f>INDEX('Step 2-12'!$X:$X,MATCH('Step 2-12'!$AH2169,'Step 2-12'!$R:$R,0))</f>
        <v>SMBs</v>
      </c>
      <c r="AS2169" s="23" t="str">
        <f>INDEX('Step 2-12'!$AA:$AA,MATCH('Step 2-12'!$AH2169,'Step 2-12'!$R:$R,0))</f>
        <v>Basic</v>
      </c>
      <c r="AT2169" s="23" t="str">
        <f>INDEX('Step 2-12'!$AB:$AB,MATCH('Step 2-12'!$AH2169,'Step 2-12'!$R:$R,0))</f>
        <v>Monthly</v>
      </c>
      <c r="AU2169" s="23" t="str">
        <f>INDEX($J$20:$J$1603,MATCH($AH2169,$B$20:$B$1603,0))</f>
        <v/>
      </c>
    </row>
    <row r="2170" spans="33:47" x14ac:dyDescent="0.25">
      <c r="AG2170" t="s">
        <v>3962</v>
      </c>
      <c r="AH2170" t="s">
        <v>190</v>
      </c>
      <c r="AI2170" t="s">
        <v>192</v>
      </c>
      <c r="AJ2170">
        <v>45622</v>
      </c>
      <c r="AK2170" t="s">
        <v>86</v>
      </c>
      <c r="AL2170" t="s">
        <v>18</v>
      </c>
      <c r="AM2170">
        <v>315</v>
      </c>
      <c r="AN2170">
        <v>267.75</v>
      </c>
      <c r="AO2170" s="24" t="str">
        <f>INDEX('Step 2-12'!$Z:$Z,MATCH('Step 2-12'!$AH2170,'Step 2-12'!$R:$R,0))</f>
        <v>Affiliate</v>
      </c>
      <c r="AP2170" s="24" t="str">
        <f>INDEX('Step 2-12'!$V:$V,MATCH('Step 2-12'!$AH2170,'Step 2-12'!$R:$R,0))</f>
        <v>North America</v>
      </c>
      <c r="AQ2170" s="24" t="str">
        <f>INDEX('Step 2-12'!$W:$W,MATCH('Step 2-12'!$AH2170,'Step 2-12'!$R:$R,0))</f>
        <v>Healthcare</v>
      </c>
      <c r="AR2170" s="24" t="str">
        <f>INDEX('Step 2-12'!$X:$X,MATCH('Step 2-12'!$AH2170,'Step 2-12'!$R:$R,0))</f>
        <v>SMBs</v>
      </c>
      <c r="AS2170" s="23" t="str">
        <f>INDEX('Step 2-12'!$AA:$AA,MATCH('Step 2-12'!$AH2170,'Step 2-12'!$R:$R,0))</f>
        <v>Basic</v>
      </c>
      <c r="AT2170" s="23" t="str">
        <f>INDEX('Step 2-12'!$AB:$AB,MATCH('Step 2-12'!$AH2170,'Step 2-12'!$R:$R,0))</f>
        <v>Monthly</v>
      </c>
      <c r="AU2170" s="23" t="str">
        <f>INDEX($J$20:$J$1603,MATCH($AH2170,$B$20:$B$1603,0))</f>
        <v/>
      </c>
    </row>
    <row r="2171" spans="33:47" x14ac:dyDescent="0.25">
      <c r="AG2171" t="s">
        <v>3963</v>
      </c>
      <c r="AH2171" t="s">
        <v>190</v>
      </c>
      <c r="AI2171" t="s">
        <v>192</v>
      </c>
      <c r="AJ2171">
        <v>45652</v>
      </c>
      <c r="AK2171" t="s">
        <v>86</v>
      </c>
      <c r="AL2171" t="s">
        <v>18</v>
      </c>
      <c r="AM2171">
        <v>315</v>
      </c>
      <c r="AN2171">
        <v>267.75</v>
      </c>
      <c r="AO2171" s="24" t="str">
        <f>INDEX('Step 2-12'!$Z:$Z,MATCH('Step 2-12'!$AH2171,'Step 2-12'!$R:$R,0))</f>
        <v>Affiliate</v>
      </c>
      <c r="AP2171" s="24" t="str">
        <f>INDEX('Step 2-12'!$V:$V,MATCH('Step 2-12'!$AH2171,'Step 2-12'!$R:$R,0))</f>
        <v>North America</v>
      </c>
      <c r="AQ2171" s="24" t="str">
        <f>INDEX('Step 2-12'!$W:$W,MATCH('Step 2-12'!$AH2171,'Step 2-12'!$R:$R,0))</f>
        <v>Healthcare</v>
      </c>
      <c r="AR2171" s="24" t="str">
        <f>INDEX('Step 2-12'!$X:$X,MATCH('Step 2-12'!$AH2171,'Step 2-12'!$R:$R,0))</f>
        <v>SMBs</v>
      </c>
      <c r="AS2171" s="23" t="str">
        <f>INDEX('Step 2-12'!$AA:$AA,MATCH('Step 2-12'!$AH2171,'Step 2-12'!$R:$R,0))</f>
        <v>Basic</v>
      </c>
      <c r="AT2171" s="23" t="str">
        <f>INDEX('Step 2-12'!$AB:$AB,MATCH('Step 2-12'!$AH2171,'Step 2-12'!$R:$R,0))</f>
        <v>Monthly</v>
      </c>
      <c r="AU2171" s="23" t="str">
        <f>INDEX($J$20:$J$1603,MATCH($AH2171,$B$20:$B$1603,0))</f>
        <v/>
      </c>
    </row>
    <row r="2172" spans="33:47" x14ac:dyDescent="0.25">
      <c r="AG2172" t="s">
        <v>3964</v>
      </c>
      <c r="AH2172" t="s">
        <v>190</v>
      </c>
      <c r="AI2172" t="s">
        <v>193</v>
      </c>
      <c r="AJ2172">
        <v>45653</v>
      </c>
      <c r="AK2172" t="s">
        <v>86</v>
      </c>
      <c r="AL2172" t="s">
        <v>18</v>
      </c>
      <c r="AM2172">
        <v>315</v>
      </c>
      <c r="AN2172">
        <v>267.75</v>
      </c>
      <c r="AO2172" s="24" t="str">
        <f>INDEX('Step 2-12'!$Z:$Z,MATCH('Step 2-12'!$AH2172,'Step 2-12'!$R:$R,0))</f>
        <v>Affiliate</v>
      </c>
      <c r="AP2172" s="24" t="str">
        <f>INDEX('Step 2-12'!$V:$V,MATCH('Step 2-12'!$AH2172,'Step 2-12'!$R:$R,0))</f>
        <v>North America</v>
      </c>
      <c r="AQ2172" s="24" t="str">
        <f>INDEX('Step 2-12'!$W:$W,MATCH('Step 2-12'!$AH2172,'Step 2-12'!$R:$R,0))</f>
        <v>Healthcare</v>
      </c>
      <c r="AR2172" s="24" t="str">
        <f>INDEX('Step 2-12'!$X:$X,MATCH('Step 2-12'!$AH2172,'Step 2-12'!$R:$R,0))</f>
        <v>SMBs</v>
      </c>
      <c r="AS2172" s="23" t="str">
        <f>INDEX('Step 2-12'!$AA:$AA,MATCH('Step 2-12'!$AH2172,'Step 2-12'!$R:$R,0))</f>
        <v>Basic</v>
      </c>
      <c r="AT2172" s="23" t="str">
        <f>INDEX('Step 2-12'!$AB:$AB,MATCH('Step 2-12'!$AH2172,'Step 2-12'!$R:$R,0))</f>
        <v>Monthly</v>
      </c>
      <c r="AU2172" s="23" t="str">
        <f>INDEX($J$20:$J$1603,MATCH($AH2172,$B$20:$B$1603,0))</f>
        <v/>
      </c>
    </row>
    <row r="2173" spans="33:47" x14ac:dyDescent="0.25">
      <c r="AG2173" t="s">
        <v>3965</v>
      </c>
      <c r="AH2173" t="s">
        <v>561</v>
      </c>
      <c r="AI2173" t="s">
        <v>560</v>
      </c>
      <c r="AJ2173">
        <v>44709</v>
      </c>
      <c r="AK2173" t="s">
        <v>17</v>
      </c>
      <c r="AL2173" t="s">
        <v>18</v>
      </c>
      <c r="AM2173">
        <v>75</v>
      </c>
      <c r="AN2173">
        <v>60</v>
      </c>
      <c r="AO2173" s="24" t="str">
        <f>INDEX('Step 2-12'!$Z:$Z,MATCH('Step 2-12'!$AH2173,'Step 2-12'!$R:$R,0))</f>
        <v>Social Media</v>
      </c>
      <c r="AP2173" s="24" t="str">
        <f>INDEX('Step 2-12'!$V:$V,MATCH('Step 2-12'!$AH2173,'Step 2-12'!$R:$R,0))</f>
        <v>Europe</v>
      </c>
      <c r="AQ2173" s="24" t="str">
        <f>INDEX('Step 2-12'!$W:$W,MATCH('Step 2-12'!$AH2173,'Step 2-12'!$R:$R,0))</f>
        <v>Tech</v>
      </c>
      <c r="AR2173" s="24" t="str">
        <f>INDEX('Step 2-12'!$X:$X,MATCH('Step 2-12'!$AH2173,'Step 2-12'!$R:$R,0))</f>
        <v>SMBs</v>
      </c>
      <c r="AS2173" s="23" t="str">
        <f>INDEX('Step 2-12'!$AA:$AA,MATCH('Step 2-12'!$AH2173,'Step 2-12'!$R:$R,0))</f>
        <v>Basic</v>
      </c>
      <c r="AT2173" s="23" t="str">
        <f>INDEX('Step 2-12'!$AB:$AB,MATCH('Step 2-12'!$AH2173,'Step 2-12'!$R:$R,0))</f>
        <v>Monthly</v>
      </c>
      <c r="AU2173" s="23" t="str">
        <f>INDEX($J$20:$J$1603,MATCH($AH2173,$B$20:$B$1603,0))</f>
        <v/>
      </c>
    </row>
    <row r="2174" spans="33:47" x14ac:dyDescent="0.25">
      <c r="AG2174" t="s">
        <v>3966</v>
      </c>
      <c r="AH2174" t="s">
        <v>561</v>
      </c>
      <c r="AI2174" t="s">
        <v>562</v>
      </c>
      <c r="AJ2174">
        <v>44740</v>
      </c>
      <c r="AK2174" t="s">
        <v>17</v>
      </c>
      <c r="AL2174" t="s">
        <v>18</v>
      </c>
      <c r="AM2174">
        <v>75</v>
      </c>
      <c r="AN2174">
        <v>60</v>
      </c>
      <c r="AO2174" s="24" t="str">
        <f>INDEX('Step 2-12'!$Z:$Z,MATCH('Step 2-12'!$AH2174,'Step 2-12'!$R:$R,0))</f>
        <v>Social Media</v>
      </c>
      <c r="AP2174" s="24" t="str">
        <f>INDEX('Step 2-12'!$V:$V,MATCH('Step 2-12'!$AH2174,'Step 2-12'!$R:$R,0))</f>
        <v>Europe</v>
      </c>
      <c r="AQ2174" s="24" t="str">
        <f>INDEX('Step 2-12'!$W:$W,MATCH('Step 2-12'!$AH2174,'Step 2-12'!$R:$R,0))</f>
        <v>Tech</v>
      </c>
      <c r="AR2174" s="24" t="str">
        <f>INDEX('Step 2-12'!$X:$X,MATCH('Step 2-12'!$AH2174,'Step 2-12'!$R:$R,0))</f>
        <v>SMBs</v>
      </c>
      <c r="AS2174" s="23" t="str">
        <f>INDEX('Step 2-12'!$AA:$AA,MATCH('Step 2-12'!$AH2174,'Step 2-12'!$R:$R,0))</f>
        <v>Basic</v>
      </c>
      <c r="AT2174" s="23" t="str">
        <f>INDEX('Step 2-12'!$AB:$AB,MATCH('Step 2-12'!$AH2174,'Step 2-12'!$R:$R,0))</f>
        <v>Monthly</v>
      </c>
      <c r="AU2174" s="23" t="str">
        <f>INDEX($J$20:$J$1603,MATCH($AH2174,$B$20:$B$1603,0))</f>
        <v/>
      </c>
    </row>
    <row r="2175" spans="33:47" x14ac:dyDescent="0.25">
      <c r="AG2175" t="s">
        <v>3967</v>
      </c>
      <c r="AH2175" t="s">
        <v>525</v>
      </c>
      <c r="AI2175" t="s">
        <v>524</v>
      </c>
      <c r="AJ2175">
        <v>44953</v>
      </c>
      <c r="AK2175" t="s">
        <v>17</v>
      </c>
      <c r="AL2175" t="s">
        <v>51</v>
      </c>
      <c r="AM2175">
        <v>600</v>
      </c>
      <c r="AN2175">
        <v>480</v>
      </c>
      <c r="AO2175" s="24" t="str">
        <f>INDEX('Step 2-12'!$Z:$Z,MATCH('Step 2-12'!$AH2175,'Step 2-12'!$R:$R,0))</f>
        <v>Content</v>
      </c>
      <c r="AP2175" s="24" t="str">
        <f>INDEX('Step 2-12'!$V:$V,MATCH('Step 2-12'!$AH2175,'Step 2-12'!$R:$R,0))</f>
        <v>Europe</v>
      </c>
      <c r="AQ2175" s="24" t="str">
        <f>INDEX('Step 2-12'!$W:$W,MATCH('Step 2-12'!$AH2175,'Step 2-12'!$R:$R,0))</f>
        <v>Retail</v>
      </c>
      <c r="AR2175" s="24" t="str">
        <f>INDEX('Step 2-12'!$X:$X,MATCH('Step 2-12'!$AH2175,'Step 2-12'!$R:$R,0))</f>
        <v>Mid-Market</v>
      </c>
      <c r="AS2175" s="23" t="str">
        <f>INDEX('Step 2-12'!$AA:$AA,MATCH('Step 2-12'!$AH2175,'Step 2-12'!$R:$R,0))</f>
        <v>Basic</v>
      </c>
      <c r="AT2175" s="23" t="str">
        <f>INDEX('Step 2-12'!$AB:$AB,MATCH('Step 2-12'!$AH2175,'Step 2-12'!$R:$R,0))</f>
        <v>Monthly</v>
      </c>
      <c r="AU2175" s="23" t="str">
        <f>INDEX($J$20:$J$1603,MATCH($AH2175,$B$20:$B$1603,0))</f>
        <v>Yes</v>
      </c>
    </row>
    <row r="2176" spans="33:47" x14ac:dyDescent="0.25">
      <c r="AG2176" t="s">
        <v>3968</v>
      </c>
      <c r="AH2176" t="s">
        <v>525</v>
      </c>
      <c r="AI2176" t="s">
        <v>524</v>
      </c>
      <c r="AJ2176">
        <v>45318</v>
      </c>
      <c r="AK2176" t="s">
        <v>17</v>
      </c>
      <c r="AL2176" t="s">
        <v>51</v>
      </c>
      <c r="AM2176">
        <v>600</v>
      </c>
      <c r="AN2176">
        <v>480</v>
      </c>
      <c r="AO2176" s="24" t="str">
        <f>INDEX('Step 2-12'!$Z:$Z,MATCH('Step 2-12'!$AH2176,'Step 2-12'!$R:$R,0))</f>
        <v>Content</v>
      </c>
      <c r="AP2176" s="24" t="str">
        <f>INDEX('Step 2-12'!$V:$V,MATCH('Step 2-12'!$AH2176,'Step 2-12'!$R:$R,0))</f>
        <v>Europe</v>
      </c>
      <c r="AQ2176" s="24" t="str">
        <f>INDEX('Step 2-12'!$W:$W,MATCH('Step 2-12'!$AH2176,'Step 2-12'!$R:$R,0))</f>
        <v>Retail</v>
      </c>
      <c r="AR2176" s="24" t="str">
        <f>INDEX('Step 2-12'!$X:$X,MATCH('Step 2-12'!$AH2176,'Step 2-12'!$R:$R,0))</f>
        <v>Mid-Market</v>
      </c>
      <c r="AS2176" s="23" t="str">
        <f>INDEX('Step 2-12'!$AA:$AA,MATCH('Step 2-12'!$AH2176,'Step 2-12'!$R:$R,0))</f>
        <v>Basic</v>
      </c>
      <c r="AT2176" s="23" t="str">
        <f>INDEX('Step 2-12'!$AB:$AB,MATCH('Step 2-12'!$AH2176,'Step 2-12'!$R:$R,0))</f>
        <v>Monthly</v>
      </c>
      <c r="AU2176" s="23" t="str">
        <f>INDEX($J$20:$J$1603,MATCH($AH2176,$B$20:$B$1603,0))</f>
        <v>Yes</v>
      </c>
    </row>
    <row r="2177" spans="33:47" x14ac:dyDescent="0.25">
      <c r="AG2177" t="s">
        <v>3969</v>
      </c>
      <c r="AH2177" t="s">
        <v>525</v>
      </c>
      <c r="AI2177" t="s">
        <v>526</v>
      </c>
      <c r="AJ2177">
        <v>45319</v>
      </c>
      <c r="AK2177" t="s">
        <v>17</v>
      </c>
      <c r="AL2177" t="s">
        <v>51</v>
      </c>
      <c r="AM2177">
        <v>600</v>
      </c>
      <c r="AN2177">
        <v>480</v>
      </c>
      <c r="AO2177" s="24" t="str">
        <f>INDEX('Step 2-12'!$Z:$Z,MATCH('Step 2-12'!$AH2177,'Step 2-12'!$R:$R,0))</f>
        <v>Content</v>
      </c>
      <c r="AP2177" s="24" t="str">
        <f>INDEX('Step 2-12'!$V:$V,MATCH('Step 2-12'!$AH2177,'Step 2-12'!$R:$R,0))</f>
        <v>Europe</v>
      </c>
      <c r="AQ2177" s="24" t="str">
        <f>INDEX('Step 2-12'!$W:$W,MATCH('Step 2-12'!$AH2177,'Step 2-12'!$R:$R,0))</f>
        <v>Retail</v>
      </c>
      <c r="AR2177" s="24" t="str">
        <f>INDEX('Step 2-12'!$X:$X,MATCH('Step 2-12'!$AH2177,'Step 2-12'!$R:$R,0))</f>
        <v>Mid-Market</v>
      </c>
      <c r="AS2177" s="23" t="str">
        <f>INDEX('Step 2-12'!$AA:$AA,MATCH('Step 2-12'!$AH2177,'Step 2-12'!$R:$R,0))</f>
        <v>Basic</v>
      </c>
      <c r="AT2177" s="23" t="str">
        <f>INDEX('Step 2-12'!$AB:$AB,MATCH('Step 2-12'!$AH2177,'Step 2-12'!$R:$R,0))</f>
        <v>Monthly</v>
      </c>
      <c r="AU2177" s="23" t="str">
        <f>INDEX($J$20:$J$1603,MATCH($AH2177,$B$20:$B$1603,0))</f>
        <v>Yes</v>
      </c>
    </row>
    <row r="2178" spans="33:47" x14ac:dyDescent="0.25">
      <c r="AG2178" t="s">
        <v>3970</v>
      </c>
      <c r="AH2178" t="s">
        <v>874</v>
      </c>
      <c r="AI2178" t="s">
        <v>873</v>
      </c>
      <c r="AJ2178">
        <v>44632</v>
      </c>
      <c r="AK2178" t="s">
        <v>86</v>
      </c>
      <c r="AL2178" t="s">
        <v>18</v>
      </c>
      <c r="AM2178">
        <v>315</v>
      </c>
      <c r="AN2178">
        <v>267.75</v>
      </c>
      <c r="AO2178" s="24" t="str">
        <f>INDEX('Step 2-12'!$Z:$Z,MATCH('Step 2-12'!$AH2178,'Step 2-12'!$R:$R,0))</f>
        <v>Content</v>
      </c>
      <c r="AP2178" s="24" t="str">
        <f>INDEX('Step 2-12'!$V:$V,MATCH('Step 2-12'!$AH2178,'Step 2-12'!$R:$R,0))</f>
        <v>Europe</v>
      </c>
      <c r="AQ2178" s="24" t="str">
        <f>INDEX('Step 2-12'!$W:$W,MATCH('Step 2-12'!$AH2178,'Step 2-12'!$R:$R,0))</f>
        <v>Tech</v>
      </c>
      <c r="AR2178" s="24" t="str">
        <f>INDEX('Step 2-12'!$X:$X,MATCH('Step 2-12'!$AH2178,'Step 2-12'!$R:$R,0))</f>
        <v>SMBs</v>
      </c>
      <c r="AS2178" s="23" t="str">
        <f>INDEX('Step 2-12'!$AA:$AA,MATCH('Step 2-12'!$AH2178,'Step 2-12'!$R:$R,0))</f>
        <v>Enterprise</v>
      </c>
      <c r="AT2178" s="23" t="str">
        <f>INDEX('Step 2-12'!$AB:$AB,MATCH('Step 2-12'!$AH2178,'Step 2-12'!$R:$R,0))</f>
        <v>Monthly</v>
      </c>
      <c r="AU2178" s="23" t="str">
        <f>INDEX($J$20:$J$1603,MATCH($AH2178,$B$20:$B$1603,0))</f>
        <v/>
      </c>
    </row>
    <row r="2179" spans="33:47" x14ac:dyDescent="0.25">
      <c r="AG2179" t="s">
        <v>3971</v>
      </c>
      <c r="AH2179" t="s">
        <v>874</v>
      </c>
      <c r="AI2179" t="s">
        <v>875</v>
      </c>
      <c r="AJ2179">
        <v>44663</v>
      </c>
      <c r="AK2179" t="s">
        <v>86</v>
      </c>
      <c r="AL2179" t="s">
        <v>18</v>
      </c>
      <c r="AM2179">
        <v>315</v>
      </c>
      <c r="AN2179">
        <v>267.75</v>
      </c>
      <c r="AO2179" s="24" t="str">
        <f>INDEX('Step 2-12'!$Z:$Z,MATCH('Step 2-12'!$AH2179,'Step 2-12'!$R:$R,0))</f>
        <v>Content</v>
      </c>
      <c r="AP2179" s="24" t="str">
        <f>INDEX('Step 2-12'!$V:$V,MATCH('Step 2-12'!$AH2179,'Step 2-12'!$R:$R,0))</f>
        <v>Europe</v>
      </c>
      <c r="AQ2179" s="24" t="str">
        <f>INDEX('Step 2-12'!$W:$W,MATCH('Step 2-12'!$AH2179,'Step 2-12'!$R:$R,0))</f>
        <v>Tech</v>
      </c>
      <c r="AR2179" s="24" t="str">
        <f>INDEX('Step 2-12'!$X:$X,MATCH('Step 2-12'!$AH2179,'Step 2-12'!$R:$R,0))</f>
        <v>SMBs</v>
      </c>
      <c r="AS2179" s="23" t="str">
        <f>INDEX('Step 2-12'!$AA:$AA,MATCH('Step 2-12'!$AH2179,'Step 2-12'!$R:$R,0))</f>
        <v>Enterprise</v>
      </c>
      <c r="AT2179" s="23" t="str">
        <f>INDEX('Step 2-12'!$AB:$AB,MATCH('Step 2-12'!$AH2179,'Step 2-12'!$R:$R,0))</f>
        <v>Monthly</v>
      </c>
      <c r="AU2179" s="23" t="str">
        <f>INDEX($J$20:$J$1603,MATCH($AH2179,$B$20:$B$1603,0))</f>
        <v/>
      </c>
    </row>
    <row r="2180" spans="33:47" x14ac:dyDescent="0.25">
      <c r="AG2180" t="s">
        <v>3972</v>
      </c>
      <c r="AH2180" t="s">
        <v>874</v>
      </c>
      <c r="AI2180" t="s">
        <v>875</v>
      </c>
      <c r="AJ2180">
        <v>44693</v>
      </c>
      <c r="AK2180" t="s">
        <v>86</v>
      </c>
      <c r="AL2180" t="s">
        <v>18</v>
      </c>
      <c r="AM2180">
        <v>315</v>
      </c>
      <c r="AN2180">
        <v>267.75</v>
      </c>
      <c r="AO2180" s="24" t="str">
        <f>INDEX('Step 2-12'!$Z:$Z,MATCH('Step 2-12'!$AH2180,'Step 2-12'!$R:$R,0))</f>
        <v>Content</v>
      </c>
      <c r="AP2180" s="24" t="str">
        <f>INDEX('Step 2-12'!$V:$V,MATCH('Step 2-12'!$AH2180,'Step 2-12'!$R:$R,0))</f>
        <v>Europe</v>
      </c>
      <c r="AQ2180" s="24" t="str">
        <f>INDEX('Step 2-12'!$W:$W,MATCH('Step 2-12'!$AH2180,'Step 2-12'!$R:$R,0))</f>
        <v>Tech</v>
      </c>
      <c r="AR2180" s="24" t="str">
        <f>INDEX('Step 2-12'!$X:$X,MATCH('Step 2-12'!$AH2180,'Step 2-12'!$R:$R,0))</f>
        <v>SMBs</v>
      </c>
      <c r="AS2180" s="23" t="str">
        <f>INDEX('Step 2-12'!$AA:$AA,MATCH('Step 2-12'!$AH2180,'Step 2-12'!$R:$R,0))</f>
        <v>Enterprise</v>
      </c>
      <c r="AT2180" s="23" t="str">
        <f>INDEX('Step 2-12'!$AB:$AB,MATCH('Step 2-12'!$AH2180,'Step 2-12'!$R:$R,0))</f>
        <v>Monthly</v>
      </c>
      <c r="AU2180" s="23" t="str">
        <f>INDEX($J$20:$J$1603,MATCH($AH2180,$B$20:$B$1603,0))</f>
        <v/>
      </c>
    </row>
    <row r="2181" spans="33:47" x14ac:dyDescent="0.25">
      <c r="AG2181" t="s">
        <v>3973</v>
      </c>
      <c r="AH2181" t="s">
        <v>874</v>
      </c>
      <c r="AI2181" t="s">
        <v>876</v>
      </c>
      <c r="AJ2181">
        <v>44694</v>
      </c>
      <c r="AK2181" t="s">
        <v>50</v>
      </c>
      <c r="AL2181" t="s">
        <v>18</v>
      </c>
      <c r="AM2181">
        <v>135</v>
      </c>
      <c r="AN2181">
        <v>110.7</v>
      </c>
      <c r="AO2181" s="24" t="str">
        <f>INDEX('Step 2-12'!$Z:$Z,MATCH('Step 2-12'!$AH2181,'Step 2-12'!$R:$R,0))</f>
        <v>Content</v>
      </c>
      <c r="AP2181" s="24" t="str">
        <f>INDEX('Step 2-12'!$V:$V,MATCH('Step 2-12'!$AH2181,'Step 2-12'!$R:$R,0))</f>
        <v>Europe</v>
      </c>
      <c r="AQ2181" s="24" t="str">
        <f>INDEX('Step 2-12'!$W:$W,MATCH('Step 2-12'!$AH2181,'Step 2-12'!$R:$R,0))</f>
        <v>Tech</v>
      </c>
      <c r="AR2181" s="24" t="str">
        <f>INDEX('Step 2-12'!$X:$X,MATCH('Step 2-12'!$AH2181,'Step 2-12'!$R:$R,0))</f>
        <v>SMBs</v>
      </c>
      <c r="AS2181" s="23" t="str">
        <f>INDEX('Step 2-12'!$AA:$AA,MATCH('Step 2-12'!$AH2181,'Step 2-12'!$R:$R,0))</f>
        <v>Enterprise</v>
      </c>
      <c r="AT2181" s="23" t="str">
        <f>INDEX('Step 2-12'!$AB:$AB,MATCH('Step 2-12'!$AH2181,'Step 2-12'!$R:$R,0))</f>
        <v>Monthly</v>
      </c>
      <c r="AU2181" s="23" t="str">
        <f>INDEX($J$20:$J$1603,MATCH($AH2181,$B$20:$B$1603,0))</f>
        <v/>
      </c>
    </row>
    <row r="2182" spans="33:47" x14ac:dyDescent="0.25">
      <c r="AG2182" t="s">
        <v>3974</v>
      </c>
      <c r="AH2182" t="s">
        <v>874</v>
      </c>
      <c r="AI2182" t="s">
        <v>877</v>
      </c>
      <c r="AJ2182">
        <v>44725</v>
      </c>
      <c r="AK2182" t="s">
        <v>50</v>
      </c>
      <c r="AL2182" t="s">
        <v>18</v>
      </c>
      <c r="AM2182">
        <v>135</v>
      </c>
      <c r="AN2182">
        <v>110.7</v>
      </c>
      <c r="AO2182" s="24" t="str">
        <f>INDEX('Step 2-12'!$Z:$Z,MATCH('Step 2-12'!$AH2182,'Step 2-12'!$R:$R,0))</f>
        <v>Content</v>
      </c>
      <c r="AP2182" s="24" t="str">
        <f>INDEX('Step 2-12'!$V:$V,MATCH('Step 2-12'!$AH2182,'Step 2-12'!$R:$R,0))</f>
        <v>Europe</v>
      </c>
      <c r="AQ2182" s="24" t="str">
        <f>INDEX('Step 2-12'!$W:$W,MATCH('Step 2-12'!$AH2182,'Step 2-12'!$R:$R,0))</f>
        <v>Tech</v>
      </c>
      <c r="AR2182" s="24" t="str">
        <f>INDEX('Step 2-12'!$X:$X,MATCH('Step 2-12'!$AH2182,'Step 2-12'!$R:$R,0))</f>
        <v>SMBs</v>
      </c>
      <c r="AS2182" s="23" t="str">
        <f>INDEX('Step 2-12'!$AA:$AA,MATCH('Step 2-12'!$AH2182,'Step 2-12'!$R:$R,0))</f>
        <v>Enterprise</v>
      </c>
      <c r="AT2182" s="23" t="str">
        <f>INDEX('Step 2-12'!$AB:$AB,MATCH('Step 2-12'!$AH2182,'Step 2-12'!$R:$R,0))</f>
        <v>Monthly</v>
      </c>
      <c r="AU2182" s="23" t="str">
        <f>INDEX($J$20:$J$1603,MATCH($AH2182,$B$20:$B$1603,0))</f>
        <v/>
      </c>
    </row>
    <row r="2183" spans="33:47" x14ac:dyDescent="0.25">
      <c r="AG2183" t="s">
        <v>3975</v>
      </c>
      <c r="AH2183" t="s">
        <v>796</v>
      </c>
      <c r="AI2183" t="s">
        <v>795</v>
      </c>
      <c r="AJ2183">
        <v>44790</v>
      </c>
      <c r="AK2183" t="s">
        <v>17</v>
      </c>
      <c r="AL2183" t="s">
        <v>51</v>
      </c>
      <c r="AM2183">
        <v>600</v>
      </c>
      <c r="AN2183">
        <v>480</v>
      </c>
      <c r="AO2183" s="24" t="str">
        <f>INDEX('Step 2-12'!$Z:$Z,MATCH('Step 2-12'!$AH2183,'Step 2-12'!$R:$R,0))</f>
        <v>Social Media</v>
      </c>
      <c r="AP2183" s="24" t="str">
        <f>INDEX('Step 2-12'!$V:$V,MATCH('Step 2-12'!$AH2183,'Step 2-12'!$R:$R,0))</f>
        <v>Europe</v>
      </c>
      <c r="AQ2183" s="24" t="str">
        <f>INDEX('Step 2-12'!$W:$W,MATCH('Step 2-12'!$AH2183,'Step 2-12'!$R:$R,0))</f>
        <v>Retail</v>
      </c>
      <c r="AR2183" s="24" t="str">
        <f>INDEX('Step 2-12'!$X:$X,MATCH('Step 2-12'!$AH2183,'Step 2-12'!$R:$R,0))</f>
        <v>SMBs</v>
      </c>
      <c r="AS2183" s="23" t="str">
        <f>INDEX('Step 2-12'!$AA:$AA,MATCH('Step 2-12'!$AH2183,'Step 2-12'!$R:$R,0))</f>
        <v>Pro</v>
      </c>
      <c r="AT2183" s="23" t="str">
        <f>INDEX('Step 2-12'!$AB:$AB,MATCH('Step 2-12'!$AH2183,'Step 2-12'!$R:$R,0))</f>
        <v>Monthly</v>
      </c>
      <c r="AU2183" s="23" t="str">
        <f>INDEX($J$20:$J$1603,MATCH($AH2183,$B$20:$B$1603,0))</f>
        <v>Yes</v>
      </c>
    </row>
    <row r="2184" spans="33:47" x14ac:dyDescent="0.25">
      <c r="AG2184" t="s">
        <v>3976</v>
      </c>
      <c r="AH2184" t="s">
        <v>796</v>
      </c>
      <c r="AI2184" t="s">
        <v>795</v>
      </c>
      <c r="AJ2184">
        <v>45155</v>
      </c>
      <c r="AK2184" t="s">
        <v>17</v>
      </c>
      <c r="AL2184" t="s">
        <v>51</v>
      </c>
      <c r="AM2184">
        <v>600</v>
      </c>
      <c r="AN2184">
        <v>480</v>
      </c>
      <c r="AO2184" s="24" t="str">
        <f>INDEX('Step 2-12'!$Z:$Z,MATCH('Step 2-12'!$AH2184,'Step 2-12'!$R:$R,0))</f>
        <v>Social Media</v>
      </c>
      <c r="AP2184" s="24" t="str">
        <f>INDEX('Step 2-12'!$V:$V,MATCH('Step 2-12'!$AH2184,'Step 2-12'!$R:$R,0))</f>
        <v>Europe</v>
      </c>
      <c r="AQ2184" s="24" t="str">
        <f>INDEX('Step 2-12'!$W:$W,MATCH('Step 2-12'!$AH2184,'Step 2-12'!$R:$R,0))</f>
        <v>Retail</v>
      </c>
      <c r="AR2184" s="24" t="str">
        <f>INDEX('Step 2-12'!$X:$X,MATCH('Step 2-12'!$AH2184,'Step 2-12'!$R:$R,0))</f>
        <v>SMBs</v>
      </c>
      <c r="AS2184" s="23" t="str">
        <f>INDEX('Step 2-12'!$AA:$AA,MATCH('Step 2-12'!$AH2184,'Step 2-12'!$R:$R,0))</f>
        <v>Pro</v>
      </c>
      <c r="AT2184" s="23" t="str">
        <f>INDEX('Step 2-12'!$AB:$AB,MATCH('Step 2-12'!$AH2184,'Step 2-12'!$R:$R,0))</f>
        <v>Monthly</v>
      </c>
      <c r="AU2184" s="23" t="str">
        <f>INDEX($J$20:$J$1603,MATCH($AH2184,$B$20:$B$1603,0))</f>
        <v>Yes</v>
      </c>
    </row>
    <row r="2185" spans="33:47" x14ac:dyDescent="0.25">
      <c r="AG2185" t="s">
        <v>3977</v>
      </c>
      <c r="AH2185" t="s">
        <v>796</v>
      </c>
      <c r="AI2185" t="s">
        <v>797</v>
      </c>
      <c r="AJ2185">
        <v>45156</v>
      </c>
      <c r="AK2185" t="s">
        <v>17</v>
      </c>
      <c r="AL2185" t="s">
        <v>51</v>
      </c>
      <c r="AM2185">
        <v>600</v>
      </c>
      <c r="AN2185">
        <v>480</v>
      </c>
      <c r="AO2185" s="24" t="str">
        <f>INDEX('Step 2-12'!$Z:$Z,MATCH('Step 2-12'!$AH2185,'Step 2-12'!$R:$R,0))</f>
        <v>Social Media</v>
      </c>
      <c r="AP2185" s="24" t="str">
        <f>INDEX('Step 2-12'!$V:$V,MATCH('Step 2-12'!$AH2185,'Step 2-12'!$R:$R,0))</f>
        <v>Europe</v>
      </c>
      <c r="AQ2185" s="24" t="str">
        <f>INDEX('Step 2-12'!$W:$W,MATCH('Step 2-12'!$AH2185,'Step 2-12'!$R:$R,0))</f>
        <v>Retail</v>
      </c>
      <c r="AR2185" s="24" t="str">
        <f>INDEX('Step 2-12'!$X:$X,MATCH('Step 2-12'!$AH2185,'Step 2-12'!$R:$R,0))</f>
        <v>SMBs</v>
      </c>
      <c r="AS2185" s="23" t="str">
        <f>INDEX('Step 2-12'!$AA:$AA,MATCH('Step 2-12'!$AH2185,'Step 2-12'!$R:$R,0))</f>
        <v>Pro</v>
      </c>
      <c r="AT2185" s="23" t="str">
        <f>INDEX('Step 2-12'!$AB:$AB,MATCH('Step 2-12'!$AH2185,'Step 2-12'!$R:$R,0))</f>
        <v>Monthly</v>
      </c>
      <c r="AU2185" s="23" t="str">
        <f>INDEX($J$20:$J$1603,MATCH($AH2185,$B$20:$B$1603,0))</f>
        <v>Yes</v>
      </c>
    </row>
    <row r="2186" spans="33:47" x14ac:dyDescent="0.25">
      <c r="AG2186" t="s">
        <v>3978</v>
      </c>
      <c r="AH2186" t="s">
        <v>796</v>
      </c>
      <c r="AI2186" t="s">
        <v>798</v>
      </c>
      <c r="AJ2186">
        <v>45522</v>
      </c>
      <c r="AK2186" t="s">
        <v>17</v>
      </c>
      <c r="AL2186" t="s">
        <v>51</v>
      </c>
      <c r="AM2186">
        <v>600</v>
      </c>
      <c r="AN2186">
        <v>480</v>
      </c>
      <c r="AO2186" s="24" t="str">
        <f>INDEX('Step 2-12'!$Z:$Z,MATCH('Step 2-12'!$AH2186,'Step 2-12'!$R:$R,0))</f>
        <v>Social Media</v>
      </c>
      <c r="AP2186" s="24" t="str">
        <f>INDEX('Step 2-12'!$V:$V,MATCH('Step 2-12'!$AH2186,'Step 2-12'!$R:$R,0))</f>
        <v>Europe</v>
      </c>
      <c r="AQ2186" s="24" t="str">
        <f>INDEX('Step 2-12'!$W:$W,MATCH('Step 2-12'!$AH2186,'Step 2-12'!$R:$R,0))</f>
        <v>Retail</v>
      </c>
      <c r="AR2186" s="24" t="str">
        <f>INDEX('Step 2-12'!$X:$X,MATCH('Step 2-12'!$AH2186,'Step 2-12'!$R:$R,0))</f>
        <v>SMBs</v>
      </c>
      <c r="AS2186" s="23" t="str">
        <f>INDEX('Step 2-12'!$AA:$AA,MATCH('Step 2-12'!$AH2186,'Step 2-12'!$R:$R,0))</f>
        <v>Pro</v>
      </c>
      <c r="AT2186" s="23" t="str">
        <f>INDEX('Step 2-12'!$AB:$AB,MATCH('Step 2-12'!$AH2186,'Step 2-12'!$R:$R,0))</f>
        <v>Monthly</v>
      </c>
      <c r="AU2186" s="23" t="str">
        <f>INDEX($J$20:$J$1603,MATCH($AH2186,$B$20:$B$1603,0))</f>
        <v>Yes</v>
      </c>
    </row>
    <row r="2187" spans="33:47" x14ac:dyDescent="0.25">
      <c r="AG2187" t="s">
        <v>3979</v>
      </c>
      <c r="AH2187" t="s">
        <v>98</v>
      </c>
      <c r="AI2187" t="s">
        <v>97</v>
      </c>
      <c r="AJ2187">
        <v>45143</v>
      </c>
      <c r="AK2187" t="s">
        <v>17</v>
      </c>
      <c r="AL2187" t="s">
        <v>18</v>
      </c>
      <c r="AM2187">
        <v>75</v>
      </c>
      <c r="AN2187">
        <v>60</v>
      </c>
      <c r="AO2187" s="24" t="str">
        <f>INDEX('Step 2-12'!$Z:$Z,MATCH('Step 2-12'!$AH2187,'Step 2-12'!$R:$R,0))</f>
        <v>Email</v>
      </c>
      <c r="AP2187" s="24" t="str">
        <f>INDEX('Step 2-12'!$V:$V,MATCH('Step 2-12'!$AH2187,'Step 2-12'!$R:$R,0))</f>
        <v>North America</v>
      </c>
      <c r="AQ2187" s="24" t="str">
        <f>INDEX('Step 2-12'!$W:$W,MATCH('Step 2-12'!$AH2187,'Step 2-12'!$R:$R,0))</f>
        <v>Other</v>
      </c>
      <c r="AR2187" s="24" t="str">
        <f>INDEX('Step 2-12'!$X:$X,MATCH('Step 2-12'!$AH2187,'Step 2-12'!$R:$R,0))</f>
        <v>Mid-Market</v>
      </c>
      <c r="AS2187" s="23" t="str">
        <f>INDEX('Step 2-12'!$AA:$AA,MATCH('Step 2-12'!$AH2187,'Step 2-12'!$R:$R,0))</f>
        <v>Basic</v>
      </c>
      <c r="AT2187" s="23" t="str">
        <f>INDEX('Step 2-12'!$AB:$AB,MATCH('Step 2-12'!$AH2187,'Step 2-12'!$R:$R,0))</f>
        <v>Monthly</v>
      </c>
      <c r="AU2187" s="23" t="str">
        <f>INDEX($J$20:$J$1603,MATCH($AH2187,$B$20:$B$1603,0))</f>
        <v/>
      </c>
    </row>
    <row r="2188" spans="33:47" x14ac:dyDescent="0.25">
      <c r="AG2188" t="s">
        <v>3980</v>
      </c>
      <c r="AH2188" t="s">
        <v>98</v>
      </c>
      <c r="AI2188" t="s">
        <v>99</v>
      </c>
      <c r="AJ2188">
        <v>45174</v>
      </c>
      <c r="AK2188" t="s">
        <v>17</v>
      </c>
      <c r="AL2188" t="s">
        <v>18</v>
      </c>
      <c r="AM2188">
        <v>75</v>
      </c>
      <c r="AN2188">
        <v>60</v>
      </c>
      <c r="AO2188" s="24" t="str">
        <f>INDEX('Step 2-12'!$Z:$Z,MATCH('Step 2-12'!$AH2188,'Step 2-12'!$R:$R,0))</f>
        <v>Email</v>
      </c>
      <c r="AP2188" s="24" t="str">
        <f>INDEX('Step 2-12'!$V:$V,MATCH('Step 2-12'!$AH2188,'Step 2-12'!$R:$R,0))</f>
        <v>North America</v>
      </c>
      <c r="AQ2188" s="24" t="str">
        <f>INDEX('Step 2-12'!$W:$W,MATCH('Step 2-12'!$AH2188,'Step 2-12'!$R:$R,0))</f>
        <v>Other</v>
      </c>
      <c r="AR2188" s="24" t="str">
        <f>INDEX('Step 2-12'!$X:$X,MATCH('Step 2-12'!$AH2188,'Step 2-12'!$R:$R,0))</f>
        <v>Mid-Market</v>
      </c>
      <c r="AS2188" s="23" t="str">
        <f>INDEX('Step 2-12'!$AA:$AA,MATCH('Step 2-12'!$AH2188,'Step 2-12'!$R:$R,0))</f>
        <v>Basic</v>
      </c>
      <c r="AT2188" s="23" t="str">
        <f>INDEX('Step 2-12'!$AB:$AB,MATCH('Step 2-12'!$AH2188,'Step 2-12'!$R:$R,0))</f>
        <v>Monthly</v>
      </c>
      <c r="AU2188" s="23" t="str">
        <f>INDEX($J$20:$J$1603,MATCH($AH2188,$B$20:$B$1603,0))</f>
        <v/>
      </c>
    </row>
    <row r="2189" spans="33:47" x14ac:dyDescent="0.25">
      <c r="AG2189" t="s">
        <v>3981</v>
      </c>
      <c r="AH2189" t="s">
        <v>98</v>
      </c>
      <c r="AI2189" t="s">
        <v>99</v>
      </c>
      <c r="AJ2189">
        <v>45204</v>
      </c>
      <c r="AK2189" t="s">
        <v>17</v>
      </c>
      <c r="AL2189" t="s">
        <v>18</v>
      </c>
      <c r="AM2189">
        <v>75</v>
      </c>
      <c r="AN2189">
        <v>60</v>
      </c>
      <c r="AO2189" s="24" t="str">
        <f>INDEX('Step 2-12'!$Z:$Z,MATCH('Step 2-12'!$AH2189,'Step 2-12'!$R:$R,0))</f>
        <v>Email</v>
      </c>
      <c r="AP2189" s="24" t="str">
        <f>INDEX('Step 2-12'!$V:$V,MATCH('Step 2-12'!$AH2189,'Step 2-12'!$R:$R,0))</f>
        <v>North America</v>
      </c>
      <c r="AQ2189" s="24" t="str">
        <f>INDEX('Step 2-12'!$W:$W,MATCH('Step 2-12'!$AH2189,'Step 2-12'!$R:$R,0))</f>
        <v>Other</v>
      </c>
      <c r="AR2189" s="24" t="str">
        <f>INDEX('Step 2-12'!$X:$X,MATCH('Step 2-12'!$AH2189,'Step 2-12'!$R:$R,0))</f>
        <v>Mid-Market</v>
      </c>
      <c r="AS2189" s="23" t="str">
        <f>INDEX('Step 2-12'!$AA:$AA,MATCH('Step 2-12'!$AH2189,'Step 2-12'!$R:$R,0))</f>
        <v>Basic</v>
      </c>
      <c r="AT2189" s="23" t="str">
        <f>INDEX('Step 2-12'!$AB:$AB,MATCH('Step 2-12'!$AH2189,'Step 2-12'!$R:$R,0))</f>
        <v>Monthly</v>
      </c>
      <c r="AU2189" s="23" t="str">
        <f>INDEX($J$20:$J$1603,MATCH($AH2189,$B$20:$B$1603,0))</f>
        <v/>
      </c>
    </row>
    <row r="2190" spans="33:47" x14ac:dyDescent="0.25">
      <c r="AG2190" t="s">
        <v>3982</v>
      </c>
      <c r="AH2190" t="s">
        <v>98</v>
      </c>
      <c r="AI2190" t="s">
        <v>100</v>
      </c>
      <c r="AJ2190">
        <v>45205</v>
      </c>
      <c r="AK2190" t="s">
        <v>17</v>
      </c>
      <c r="AL2190" t="s">
        <v>18</v>
      </c>
      <c r="AM2190">
        <v>75</v>
      </c>
      <c r="AN2190">
        <v>60</v>
      </c>
      <c r="AO2190" s="24" t="str">
        <f>INDEX('Step 2-12'!$Z:$Z,MATCH('Step 2-12'!$AH2190,'Step 2-12'!$R:$R,0))</f>
        <v>Email</v>
      </c>
      <c r="AP2190" s="24" t="str">
        <f>INDEX('Step 2-12'!$V:$V,MATCH('Step 2-12'!$AH2190,'Step 2-12'!$R:$R,0))</f>
        <v>North America</v>
      </c>
      <c r="AQ2190" s="24" t="str">
        <f>INDEX('Step 2-12'!$W:$W,MATCH('Step 2-12'!$AH2190,'Step 2-12'!$R:$R,0))</f>
        <v>Other</v>
      </c>
      <c r="AR2190" s="24" t="str">
        <f>INDEX('Step 2-12'!$X:$X,MATCH('Step 2-12'!$AH2190,'Step 2-12'!$R:$R,0))</f>
        <v>Mid-Market</v>
      </c>
      <c r="AS2190" s="23" t="str">
        <f>INDEX('Step 2-12'!$AA:$AA,MATCH('Step 2-12'!$AH2190,'Step 2-12'!$R:$R,0))</f>
        <v>Basic</v>
      </c>
      <c r="AT2190" s="23" t="str">
        <f>INDEX('Step 2-12'!$AB:$AB,MATCH('Step 2-12'!$AH2190,'Step 2-12'!$R:$R,0))</f>
        <v>Monthly</v>
      </c>
      <c r="AU2190" s="23" t="str">
        <f>INDEX($J$20:$J$1603,MATCH($AH2190,$B$20:$B$1603,0))</f>
        <v/>
      </c>
    </row>
    <row r="2191" spans="33:47" x14ac:dyDescent="0.25">
      <c r="AG2191" t="s">
        <v>3983</v>
      </c>
      <c r="AH2191" t="s">
        <v>98</v>
      </c>
      <c r="AI2191" t="s">
        <v>101</v>
      </c>
      <c r="AJ2191">
        <v>45236</v>
      </c>
      <c r="AK2191" t="s">
        <v>17</v>
      </c>
      <c r="AL2191" t="s">
        <v>18</v>
      </c>
      <c r="AM2191">
        <v>75</v>
      </c>
      <c r="AN2191">
        <v>60</v>
      </c>
      <c r="AO2191" s="24" t="str">
        <f>INDEX('Step 2-12'!$Z:$Z,MATCH('Step 2-12'!$AH2191,'Step 2-12'!$R:$R,0))</f>
        <v>Email</v>
      </c>
      <c r="AP2191" s="24" t="str">
        <f>INDEX('Step 2-12'!$V:$V,MATCH('Step 2-12'!$AH2191,'Step 2-12'!$R:$R,0))</f>
        <v>North America</v>
      </c>
      <c r="AQ2191" s="24" t="str">
        <f>INDEX('Step 2-12'!$W:$W,MATCH('Step 2-12'!$AH2191,'Step 2-12'!$R:$R,0))</f>
        <v>Other</v>
      </c>
      <c r="AR2191" s="24" t="str">
        <f>INDEX('Step 2-12'!$X:$X,MATCH('Step 2-12'!$AH2191,'Step 2-12'!$R:$R,0))</f>
        <v>Mid-Market</v>
      </c>
      <c r="AS2191" s="23" t="str">
        <f>INDEX('Step 2-12'!$AA:$AA,MATCH('Step 2-12'!$AH2191,'Step 2-12'!$R:$R,0))</f>
        <v>Basic</v>
      </c>
      <c r="AT2191" s="23" t="str">
        <f>INDEX('Step 2-12'!$AB:$AB,MATCH('Step 2-12'!$AH2191,'Step 2-12'!$R:$R,0))</f>
        <v>Monthly</v>
      </c>
      <c r="AU2191" s="23" t="str">
        <f>INDEX($J$20:$J$1603,MATCH($AH2191,$B$20:$B$1603,0))</f>
        <v/>
      </c>
    </row>
    <row r="2192" spans="33:47" x14ac:dyDescent="0.25">
      <c r="AG2192" t="s">
        <v>3984</v>
      </c>
      <c r="AH2192" t="s">
        <v>98</v>
      </c>
      <c r="AI2192" t="s">
        <v>101</v>
      </c>
      <c r="AJ2192">
        <v>45266</v>
      </c>
      <c r="AK2192" t="s">
        <v>17</v>
      </c>
      <c r="AL2192" t="s">
        <v>18</v>
      </c>
      <c r="AM2192">
        <v>75</v>
      </c>
      <c r="AN2192">
        <v>60</v>
      </c>
      <c r="AO2192" s="24" t="str">
        <f>INDEX('Step 2-12'!$Z:$Z,MATCH('Step 2-12'!$AH2192,'Step 2-12'!$R:$R,0))</f>
        <v>Email</v>
      </c>
      <c r="AP2192" s="24" t="str">
        <f>INDEX('Step 2-12'!$V:$V,MATCH('Step 2-12'!$AH2192,'Step 2-12'!$R:$R,0))</f>
        <v>North America</v>
      </c>
      <c r="AQ2192" s="24" t="str">
        <f>INDEX('Step 2-12'!$W:$W,MATCH('Step 2-12'!$AH2192,'Step 2-12'!$R:$R,0))</f>
        <v>Other</v>
      </c>
      <c r="AR2192" s="24" t="str">
        <f>INDEX('Step 2-12'!$X:$X,MATCH('Step 2-12'!$AH2192,'Step 2-12'!$R:$R,0))</f>
        <v>Mid-Market</v>
      </c>
      <c r="AS2192" s="23" t="str">
        <f>INDEX('Step 2-12'!$AA:$AA,MATCH('Step 2-12'!$AH2192,'Step 2-12'!$R:$R,0))</f>
        <v>Basic</v>
      </c>
      <c r="AT2192" s="23" t="str">
        <f>INDEX('Step 2-12'!$AB:$AB,MATCH('Step 2-12'!$AH2192,'Step 2-12'!$R:$R,0))</f>
        <v>Monthly</v>
      </c>
      <c r="AU2192" s="23" t="str">
        <f>INDEX($J$20:$J$1603,MATCH($AH2192,$B$20:$B$1603,0))</f>
        <v/>
      </c>
    </row>
    <row r="2193" spans="33:47" x14ac:dyDescent="0.25">
      <c r="AG2193" t="s">
        <v>3985</v>
      </c>
      <c r="AH2193" t="s">
        <v>98</v>
      </c>
      <c r="AI2193" t="s">
        <v>102</v>
      </c>
      <c r="AJ2193">
        <v>45267</v>
      </c>
      <c r="AK2193" t="s">
        <v>17</v>
      </c>
      <c r="AL2193" t="s">
        <v>18</v>
      </c>
      <c r="AM2193">
        <v>75</v>
      </c>
      <c r="AN2193">
        <v>60</v>
      </c>
      <c r="AO2193" s="24" t="str">
        <f>INDEX('Step 2-12'!$Z:$Z,MATCH('Step 2-12'!$AH2193,'Step 2-12'!$R:$R,0))</f>
        <v>Email</v>
      </c>
      <c r="AP2193" s="24" t="str">
        <f>INDEX('Step 2-12'!$V:$V,MATCH('Step 2-12'!$AH2193,'Step 2-12'!$R:$R,0))</f>
        <v>North America</v>
      </c>
      <c r="AQ2193" s="24" t="str">
        <f>INDEX('Step 2-12'!$W:$W,MATCH('Step 2-12'!$AH2193,'Step 2-12'!$R:$R,0))</f>
        <v>Other</v>
      </c>
      <c r="AR2193" s="24" t="str">
        <f>INDEX('Step 2-12'!$X:$X,MATCH('Step 2-12'!$AH2193,'Step 2-12'!$R:$R,0))</f>
        <v>Mid-Market</v>
      </c>
      <c r="AS2193" s="23" t="str">
        <f>INDEX('Step 2-12'!$AA:$AA,MATCH('Step 2-12'!$AH2193,'Step 2-12'!$R:$R,0))</f>
        <v>Basic</v>
      </c>
      <c r="AT2193" s="23" t="str">
        <f>INDEX('Step 2-12'!$AB:$AB,MATCH('Step 2-12'!$AH2193,'Step 2-12'!$R:$R,0))</f>
        <v>Monthly</v>
      </c>
      <c r="AU2193" s="23" t="str">
        <f>INDEX($J$20:$J$1603,MATCH($AH2193,$B$20:$B$1603,0))</f>
        <v/>
      </c>
    </row>
    <row r="2194" spans="33:47" x14ac:dyDescent="0.25">
      <c r="AG2194" t="s">
        <v>3986</v>
      </c>
      <c r="AH2194" t="s">
        <v>98</v>
      </c>
      <c r="AI2194" t="s">
        <v>103</v>
      </c>
      <c r="AJ2194">
        <v>45298</v>
      </c>
      <c r="AK2194" t="s">
        <v>50</v>
      </c>
      <c r="AL2194" t="s">
        <v>18</v>
      </c>
      <c r="AM2194">
        <v>135</v>
      </c>
      <c r="AN2194">
        <v>110.7</v>
      </c>
      <c r="AO2194" s="24" t="str">
        <f>INDEX('Step 2-12'!$Z:$Z,MATCH('Step 2-12'!$AH2194,'Step 2-12'!$R:$R,0))</f>
        <v>Email</v>
      </c>
      <c r="AP2194" s="24" t="str">
        <f>INDEX('Step 2-12'!$V:$V,MATCH('Step 2-12'!$AH2194,'Step 2-12'!$R:$R,0))</f>
        <v>North America</v>
      </c>
      <c r="AQ2194" s="24" t="str">
        <f>INDEX('Step 2-12'!$W:$W,MATCH('Step 2-12'!$AH2194,'Step 2-12'!$R:$R,0))</f>
        <v>Other</v>
      </c>
      <c r="AR2194" s="24" t="str">
        <f>INDEX('Step 2-12'!$X:$X,MATCH('Step 2-12'!$AH2194,'Step 2-12'!$R:$R,0))</f>
        <v>Mid-Market</v>
      </c>
      <c r="AS2194" s="23" t="str">
        <f>INDEX('Step 2-12'!$AA:$AA,MATCH('Step 2-12'!$AH2194,'Step 2-12'!$R:$R,0))</f>
        <v>Basic</v>
      </c>
      <c r="AT2194" s="23" t="str">
        <f>INDEX('Step 2-12'!$AB:$AB,MATCH('Step 2-12'!$AH2194,'Step 2-12'!$R:$R,0))</f>
        <v>Monthly</v>
      </c>
      <c r="AU2194" s="23" t="str">
        <f>INDEX($J$20:$J$1603,MATCH($AH2194,$B$20:$B$1603,0))</f>
        <v/>
      </c>
    </row>
    <row r="2195" spans="33:47" x14ac:dyDescent="0.25">
      <c r="AG2195" t="s">
        <v>3987</v>
      </c>
      <c r="AH2195" t="s">
        <v>98</v>
      </c>
      <c r="AI2195" t="s">
        <v>104</v>
      </c>
      <c r="AJ2195">
        <v>45329</v>
      </c>
      <c r="AK2195" t="s">
        <v>50</v>
      </c>
      <c r="AL2195" t="s">
        <v>18</v>
      </c>
      <c r="AM2195">
        <v>135</v>
      </c>
      <c r="AN2195">
        <v>110.7</v>
      </c>
      <c r="AO2195" s="24" t="str">
        <f>INDEX('Step 2-12'!$Z:$Z,MATCH('Step 2-12'!$AH2195,'Step 2-12'!$R:$R,0))</f>
        <v>Email</v>
      </c>
      <c r="AP2195" s="24" t="str">
        <f>INDEX('Step 2-12'!$V:$V,MATCH('Step 2-12'!$AH2195,'Step 2-12'!$R:$R,0))</f>
        <v>North America</v>
      </c>
      <c r="AQ2195" s="24" t="str">
        <f>INDEX('Step 2-12'!$W:$W,MATCH('Step 2-12'!$AH2195,'Step 2-12'!$R:$R,0))</f>
        <v>Other</v>
      </c>
      <c r="AR2195" s="24" t="str">
        <f>INDEX('Step 2-12'!$X:$X,MATCH('Step 2-12'!$AH2195,'Step 2-12'!$R:$R,0))</f>
        <v>Mid-Market</v>
      </c>
      <c r="AS2195" s="23" t="str">
        <f>INDEX('Step 2-12'!$AA:$AA,MATCH('Step 2-12'!$AH2195,'Step 2-12'!$R:$R,0))</f>
        <v>Basic</v>
      </c>
      <c r="AT2195" s="23" t="str">
        <f>INDEX('Step 2-12'!$AB:$AB,MATCH('Step 2-12'!$AH2195,'Step 2-12'!$R:$R,0))</f>
        <v>Monthly</v>
      </c>
      <c r="AU2195" s="23" t="str">
        <f>INDEX($J$20:$J$1603,MATCH($AH2195,$B$20:$B$1603,0))</f>
        <v/>
      </c>
    </row>
    <row r="2196" spans="33:47" x14ac:dyDescent="0.25">
      <c r="AG2196" t="s">
        <v>3988</v>
      </c>
      <c r="AH2196" t="s">
        <v>98</v>
      </c>
      <c r="AI2196" t="s">
        <v>104</v>
      </c>
      <c r="AJ2196">
        <v>45358</v>
      </c>
      <c r="AK2196" t="s">
        <v>50</v>
      </c>
      <c r="AL2196" t="s">
        <v>18</v>
      </c>
      <c r="AM2196">
        <v>135</v>
      </c>
      <c r="AN2196">
        <v>110.7</v>
      </c>
      <c r="AO2196" s="24" t="str">
        <f>INDEX('Step 2-12'!$Z:$Z,MATCH('Step 2-12'!$AH2196,'Step 2-12'!$R:$R,0))</f>
        <v>Email</v>
      </c>
      <c r="AP2196" s="24" t="str">
        <f>INDEX('Step 2-12'!$V:$V,MATCH('Step 2-12'!$AH2196,'Step 2-12'!$R:$R,0))</f>
        <v>North America</v>
      </c>
      <c r="AQ2196" s="24" t="str">
        <f>INDEX('Step 2-12'!$W:$W,MATCH('Step 2-12'!$AH2196,'Step 2-12'!$R:$R,0))</f>
        <v>Other</v>
      </c>
      <c r="AR2196" s="24" t="str">
        <f>INDEX('Step 2-12'!$X:$X,MATCH('Step 2-12'!$AH2196,'Step 2-12'!$R:$R,0))</f>
        <v>Mid-Market</v>
      </c>
      <c r="AS2196" s="23" t="str">
        <f>INDEX('Step 2-12'!$AA:$AA,MATCH('Step 2-12'!$AH2196,'Step 2-12'!$R:$R,0))</f>
        <v>Basic</v>
      </c>
      <c r="AT2196" s="23" t="str">
        <f>INDEX('Step 2-12'!$AB:$AB,MATCH('Step 2-12'!$AH2196,'Step 2-12'!$R:$R,0))</f>
        <v>Monthly</v>
      </c>
      <c r="AU2196" s="23" t="str">
        <f>INDEX($J$20:$J$1603,MATCH($AH2196,$B$20:$B$1603,0))</f>
        <v/>
      </c>
    </row>
    <row r="2197" spans="33:47" x14ac:dyDescent="0.25">
      <c r="AG2197" t="s">
        <v>3989</v>
      </c>
      <c r="AH2197" t="s">
        <v>98</v>
      </c>
      <c r="AI2197" t="s">
        <v>105</v>
      </c>
      <c r="AJ2197">
        <v>45360</v>
      </c>
      <c r="AK2197" t="s">
        <v>50</v>
      </c>
      <c r="AL2197" t="s">
        <v>18</v>
      </c>
      <c r="AM2197">
        <v>135</v>
      </c>
      <c r="AN2197">
        <v>110.7</v>
      </c>
      <c r="AO2197" s="24" t="str">
        <f>INDEX('Step 2-12'!$Z:$Z,MATCH('Step 2-12'!$AH2197,'Step 2-12'!$R:$R,0))</f>
        <v>Email</v>
      </c>
      <c r="AP2197" s="24" t="str">
        <f>INDEX('Step 2-12'!$V:$V,MATCH('Step 2-12'!$AH2197,'Step 2-12'!$R:$R,0))</f>
        <v>North America</v>
      </c>
      <c r="AQ2197" s="24" t="str">
        <f>INDEX('Step 2-12'!$W:$W,MATCH('Step 2-12'!$AH2197,'Step 2-12'!$R:$R,0))</f>
        <v>Other</v>
      </c>
      <c r="AR2197" s="24" t="str">
        <f>INDEX('Step 2-12'!$X:$X,MATCH('Step 2-12'!$AH2197,'Step 2-12'!$R:$R,0))</f>
        <v>Mid-Market</v>
      </c>
      <c r="AS2197" s="23" t="str">
        <f>INDEX('Step 2-12'!$AA:$AA,MATCH('Step 2-12'!$AH2197,'Step 2-12'!$R:$R,0))</f>
        <v>Basic</v>
      </c>
      <c r="AT2197" s="23" t="str">
        <f>INDEX('Step 2-12'!$AB:$AB,MATCH('Step 2-12'!$AH2197,'Step 2-12'!$R:$R,0))</f>
        <v>Monthly</v>
      </c>
      <c r="AU2197" s="23" t="str">
        <f>INDEX($J$20:$J$1603,MATCH($AH2197,$B$20:$B$1603,0))</f>
        <v/>
      </c>
    </row>
    <row r="2198" spans="33:47" x14ac:dyDescent="0.25">
      <c r="AG2198" t="s">
        <v>3990</v>
      </c>
      <c r="AH2198" t="s">
        <v>98</v>
      </c>
      <c r="AI2198" t="s">
        <v>106</v>
      </c>
      <c r="AJ2198">
        <v>45391</v>
      </c>
      <c r="AK2198" t="s">
        <v>50</v>
      </c>
      <c r="AL2198" t="s">
        <v>18</v>
      </c>
      <c r="AM2198">
        <v>135</v>
      </c>
      <c r="AN2198">
        <v>110.7</v>
      </c>
      <c r="AO2198" s="24" t="str">
        <f>INDEX('Step 2-12'!$Z:$Z,MATCH('Step 2-12'!$AH2198,'Step 2-12'!$R:$R,0))</f>
        <v>Email</v>
      </c>
      <c r="AP2198" s="24" t="str">
        <f>INDEX('Step 2-12'!$V:$V,MATCH('Step 2-12'!$AH2198,'Step 2-12'!$R:$R,0))</f>
        <v>North America</v>
      </c>
      <c r="AQ2198" s="24" t="str">
        <f>INDEX('Step 2-12'!$W:$W,MATCH('Step 2-12'!$AH2198,'Step 2-12'!$R:$R,0))</f>
        <v>Other</v>
      </c>
      <c r="AR2198" s="24" t="str">
        <f>INDEX('Step 2-12'!$X:$X,MATCH('Step 2-12'!$AH2198,'Step 2-12'!$R:$R,0))</f>
        <v>Mid-Market</v>
      </c>
      <c r="AS2198" s="23" t="str">
        <f>INDEX('Step 2-12'!$AA:$AA,MATCH('Step 2-12'!$AH2198,'Step 2-12'!$R:$R,0))</f>
        <v>Basic</v>
      </c>
      <c r="AT2198" s="23" t="str">
        <f>INDEX('Step 2-12'!$AB:$AB,MATCH('Step 2-12'!$AH2198,'Step 2-12'!$R:$R,0))</f>
        <v>Monthly</v>
      </c>
      <c r="AU2198" s="23" t="str">
        <f>INDEX($J$20:$J$1603,MATCH($AH2198,$B$20:$B$1603,0))</f>
        <v/>
      </c>
    </row>
    <row r="2199" spans="33:47" x14ac:dyDescent="0.25">
      <c r="AG2199" t="s">
        <v>3991</v>
      </c>
      <c r="AH2199" t="s">
        <v>1667</v>
      </c>
      <c r="AI2199" t="s">
        <v>1666</v>
      </c>
      <c r="AJ2199">
        <v>44669</v>
      </c>
      <c r="AK2199" t="s">
        <v>17</v>
      </c>
      <c r="AL2199" t="s">
        <v>18</v>
      </c>
      <c r="AM2199">
        <v>75</v>
      </c>
      <c r="AN2199">
        <v>60</v>
      </c>
      <c r="AO2199" s="24" t="str">
        <f>INDEX('Step 2-12'!$Z:$Z,MATCH('Step 2-12'!$AH2199,'Step 2-12'!$R:$R,0))</f>
        <v>Email</v>
      </c>
      <c r="AP2199" s="24" t="str">
        <f>INDEX('Step 2-12'!$V:$V,MATCH('Step 2-12'!$AH2199,'Step 2-12'!$R:$R,0))</f>
        <v>Europe</v>
      </c>
      <c r="AQ2199" s="24" t="str">
        <f>INDEX('Step 2-12'!$W:$W,MATCH('Step 2-12'!$AH2199,'Step 2-12'!$R:$R,0))</f>
        <v>Tech</v>
      </c>
      <c r="AR2199" s="24" t="str">
        <f>INDEX('Step 2-12'!$X:$X,MATCH('Step 2-12'!$AH2199,'Step 2-12'!$R:$R,0))</f>
        <v>SMBs</v>
      </c>
      <c r="AS2199" s="23" t="str">
        <f>INDEX('Step 2-12'!$AA:$AA,MATCH('Step 2-12'!$AH2199,'Step 2-12'!$R:$R,0))</f>
        <v>Basic</v>
      </c>
      <c r="AT2199" s="23" t="str">
        <f>INDEX('Step 2-12'!$AB:$AB,MATCH('Step 2-12'!$AH2199,'Step 2-12'!$R:$R,0))</f>
        <v>Monthly</v>
      </c>
      <c r="AU2199" s="23" t="str">
        <f>INDEX($J$20:$J$1603,MATCH($AH2199,$B$20:$B$1603,0))</f>
        <v/>
      </c>
    </row>
    <row r="2200" spans="33:47" x14ac:dyDescent="0.25">
      <c r="AG2200" t="s">
        <v>3992</v>
      </c>
      <c r="AH2200" t="s">
        <v>1667</v>
      </c>
      <c r="AI2200" t="s">
        <v>1666</v>
      </c>
      <c r="AJ2200">
        <v>44699</v>
      </c>
      <c r="AK2200" t="s">
        <v>17</v>
      </c>
      <c r="AL2200" t="s">
        <v>18</v>
      </c>
      <c r="AM2200">
        <v>75</v>
      </c>
      <c r="AN2200">
        <v>60</v>
      </c>
      <c r="AO2200" s="24" t="str">
        <f>INDEX('Step 2-12'!$Z:$Z,MATCH('Step 2-12'!$AH2200,'Step 2-12'!$R:$R,0))</f>
        <v>Email</v>
      </c>
      <c r="AP2200" s="24" t="str">
        <f>INDEX('Step 2-12'!$V:$V,MATCH('Step 2-12'!$AH2200,'Step 2-12'!$R:$R,0))</f>
        <v>Europe</v>
      </c>
      <c r="AQ2200" s="24" t="str">
        <f>INDEX('Step 2-12'!$W:$W,MATCH('Step 2-12'!$AH2200,'Step 2-12'!$R:$R,0))</f>
        <v>Tech</v>
      </c>
      <c r="AR2200" s="24" t="str">
        <f>INDEX('Step 2-12'!$X:$X,MATCH('Step 2-12'!$AH2200,'Step 2-12'!$R:$R,0))</f>
        <v>SMBs</v>
      </c>
      <c r="AS2200" s="23" t="str">
        <f>INDEX('Step 2-12'!$AA:$AA,MATCH('Step 2-12'!$AH2200,'Step 2-12'!$R:$R,0))</f>
        <v>Basic</v>
      </c>
      <c r="AT2200" s="23" t="str">
        <f>INDEX('Step 2-12'!$AB:$AB,MATCH('Step 2-12'!$AH2200,'Step 2-12'!$R:$R,0))</f>
        <v>Monthly</v>
      </c>
      <c r="AU2200" s="23" t="str">
        <f>INDEX($J$20:$J$1603,MATCH($AH2200,$B$20:$B$1603,0))</f>
        <v/>
      </c>
    </row>
    <row r="2201" spans="33:47" x14ac:dyDescent="0.25">
      <c r="AG2201" t="s">
        <v>3993</v>
      </c>
      <c r="AH2201" t="s">
        <v>1667</v>
      </c>
      <c r="AI2201" t="s">
        <v>1668</v>
      </c>
      <c r="AJ2201">
        <v>44700</v>
      </c>
      <c r="AK2201" t="s">
        <v>50</v>
      </c>
      <c r="AL2201" t="s">
        <v>18</v>
      </c>
      <c r="AM2201">
        <v>135</v>
      </c>
      <c r="AN2201">
        <v>110.7</v>
      </c>
      <c r="AO2201" s="24" t="str">
        <f>INDEX('Step 2-12'!$Z:$Z,MATCH('Step 2-12'!$AH2201,'Step 2-12'!$R:$R,0))</f>
        <v>Email</v>
      </c>
      <c r="AP2201" s="24" t="str">
        <f>INDEX('Step 2-12'!$V:$V,MATCH('Step 2-12'!$AH2201,'Step 2-12'!$R:$R,0))</f>
        <v>Europe</v>
      </c>
      <c r="AQ2201" s="24" t="str">
        <f>INDEX('Step 2-12'!$W:$W,MATCH('Step 2-12'!$AH2201,'Step 2-12'!$R:$R,0))</f>
        <v>Tech</v>
      </c>
      <c r="AR2201" s="24" t="str">
        <f>INDEX('Step 2-12'!$X:$X,MATCH('Step 2-12'!$AH2201,'Step 2-12'!$R:$R,0))</f>
        <v>SMBs</v>
      </c>
      <c r="AS2201" s="23" t="str">
        <f>INDEX('Step 2-12'!$AA:$AA,MATCH('Step 2-12'!$AH2201,'Step 2-12'!$R:$R,0))</f>
        <v>Basic</v>
      </c>
      <c r="AT2201" s="23" t="str">
        <f>INDEX('Step 2-12'!$AB:$AB,MATCH('Step 2-12'!$AH2201,'Step 2-12'!$R:$R,0))</f>
        <v>Monthly</v>
      </c>
      <c r="AU2201" s="23" t="str">
        <f>INDEX($J$20:$J$1603,MATCH($AH2201,$B$20:$B$1603,0))</f>
        <v/>
      </c>
    </row>
    <row r="2202" spans="33:47" x14ac:dyDescent="0.25">
      <c r="AG2202" t="s">
        <v>3994</v>
      </c>
      <c r="AH2202" t="s">
        <v>1667</v>
      </c>
      <c r="AI2202" t="s">
        <v>1669</v>
      </c>
      <c r="AJ2202">
        <v>44731</v>
      </c>
      <c r="AK2202" t="s">
        <v>50</v>
      </c>
      <c r="AL2202" t="s">
        <v>18</v>
      </c>
      <c r="AM2202">
        <v>135</v>
      </c>
      <c r="AN2202">
        <v>110.7</v>
      </c>
      <c r="AO2202" s="24" t="str">
        <f>INDEX('Step 2-12'!$Z:$Z,MATCH('Step 2-12'!$AH2202,'Step 2-12'!$R:$R,0))</f>
        <v>Email</v>
      </c>
      <c r="AP2202" s="24" t="str">
        <f>INDEX('Step 2-12'!$V:$V,MATCH('Step 2-12'!$AH2202,'Step 2-12'!$R:$R,0))</f>
        <v>Europe</v>
      </c>
      <c r="AQ2202" s="24" t="str">
        <f>INDEX('Step 2-12'!$W:$W,MATCH('Step 2-12'!$AH2202,'Step 2-12'!$R:$R,0))</f>
        <v>Tech</v>
      </c>
      <c r="AR2202" s="24" t="str">
        <f>INDEX('Step 2-12'!$X:$X,MATCH('Step 2-12'!$AH2202,'Step 2-12'!$R:$R,0))</f>
        <v>SMBs</v>
      </c>
      <c r="AS2202" s="23" t="str">
        <f>INDEX('Step 2-12'!$AA:$AA,MATCH('Step 2-12'!$AH2202,'Step 2-12'!$R:$R,0))</f>
        <v>Basic</v>
      </c>
      <c r="AT2202" s="23" t="str">
        <f>INDEX('Step 2-12'!$AB:$AB,MATCH('Step 2-12'!$AH2202,'Step 2-12'!$R:$R,0))</f>
        <v>Monthly</v>
      </c>
      <c r="AU2202" s="23" t="str">
        <f>INDEX($J$20:$J$1603,MATCH($AH2202,$B$20:$B$1603,0))</f>
        <v/>
      </c>
    </row>
    <row r="2203" spans="33:47" x14ac:dyDescent="0.25">
      <c r="AG2203" t="s">
        <v>3995</v>
      </c>
      <c r="AH2203" t="s">
        <v>1667</v>
      </c>
      <c r="AI2203" t="s">
        <v>1669</v>
      </c>
      <c r="AJ2203">
        <v>44761</v>
      </c>
      <c r="AK2203" t="s">
        <v>50</v>
      </c>
      <c r="AL2203" t="s">
        <v>18</v>
      </c>
      <c r="AM2203">
        <v>135</v>
      </c>
      <c r="AN2203">
        <v>110.7</v>
      </c>
      <c r="AO2203" s="24" t="str">
        <f>INDEX('Step 2-12'!$Z:$Z,MATCH('Step 2-12'!$AH2203,'Step 2-12'!$R:$R,0))</f>
        <v>Email</v>
      </c>
      <c r="AP2203" s="24" t="str">
        <f>INDEX('Step 2-12'!$V:$V,MATCH('Step 2-12'!$AH2203,'Step 2-12'!$R:$R,0))</f>
        <v>Europe</v>
      </c>
      <c r="AQ2203" s="24" t="str">
        <f>INDEX('Step 2-12'!$W:$W,MATCH('Step 2-12'!$AH2203,'Step 2-12'!$R:$R,0))</f>
        <v>Tech</v>
      </c>
      <c r="AR2203" s="24" t="str">
        <f>INDEX('Step 2-12'!$X:$X,MATCH('Step 2-12'!$AH2203,'Step 2-12'!$R:$R,0))</f>
        <v>SMBs</v>
      </c>
      <c r="AS2203" s="23" t="str">
        <f>INDEX('Step 2-12'!$AA:$AA,MATCH('Step 2-12'!$AH2203,'Step 2-12'!$R:$R,0))</f>
        <v>Basic</v>
      </c>
      <c r="AT2203" s="23" t="str">
        <f>INDEX('Step 2-12'!$AB:$AB,MATCH('Step 2-12'!$AH2203,'Step 2-12'!$R:$R,0))</f>
        <v>Monthly</v>
      </c>
      <c r="AU2203" s="23" t="str">
        <f>INDEX($J$20:$J$1603,MATCH($AH2203,$B$20:$B$1603,0))</f>
        <v/>
      </c>
    </row>
    <row r="2204" spans="33:47" x14ac:dyDescent="0.25">
      <c r="AG2204" t="s">
        <v>3996</v>
      </c>
      <c r="AH2204" t="s">
        <v>1667</v>
      </c>
      <c r="AI2204" t="s">
        <v>1670</v>
      </c>
      <c r="AJ2204">
        <v>44762</v>
      </c>
      <c r="AK2204" t="s">
        <v>50</v>
      </c>
      <c r="AL2204" t="s">
        <v>18</v>
      </c>
      <c r="AM2204">
        <v>135</v>
      </c>
      <c r="AN2204">
        <v>110.7</v>
      </c>
      <c r="AO2204" s="24" t="str">
        <f>INDEX('Step 2-12'!$Z:$Z,MATCH('Step 2-12'!$AH2204,'Step 2-12'!$R:$R,0))</f>
        <v>Email</v>
      </c>
      <c r="AP2204" s="24" t="str">
        <f>INDEX('Step 2-12'!$V:$V,MATCH('Step 2-12'!$AH2204,'Step 2-12'!$R:$R,0))</f>
        <v>Europe</v>
      </c>
      <c r="AQ2204" s="24" t="str">
        <f>INDEX('Step 2-12'!$W:$W,MATCH('Step 2-12'!$AH2204,'Step 2-12'!$R:$R,0))</f>
        <v>Tech</v>
      </c>
      <c r="AR2204" s="24" t="str">
        <f>INDEX('Step 2-12'!$X:$X,MATCH('Step 2-12'!$AH2204,'Step 2-12'!$R:$R,0))</f>
        <v>SMBs</v>
      </c>
      <c r="AS2204" s="23" t="str">
        <f>INDEX('Step 2-12'!$AA:$AA,MATCH('Step 2-12'!$AH2204,'Step 2-12'!$R:$R,0))</f>
        <v>Basic</v>
      </c>
      <c r="AT2204" s="23" t="str">
        <f>INDEX('Step 2-12'!$AB:$AB,MATCH('Step 2-12'!$AH2204,'Step 2-12'!$R:$R,0))</f>
        <v>Monthly</v>
      </c>
      <c r="AU2204" s="23" t="str">
        <f>INDEX($J$20:$J$1603,MATCH($AH2204,$B$20:$B$1603,0))</f>
        <v/>
      </c>
    </row>
    <row r="2205" spans="33:47" x14ac:dyDescent="0.25">
      <c r="AG2205" t="s">
        <v>3997</v>
      </c>
      <c r="AH2205" t="s">
        <v>1667</v>
      </c>
      <c r="AI2205" t="s">
        <v>1671</v>
      </c>
      <c r="AJ2205">
        <v>44793</v>
      </c>
      <c r="AK2205" t="s">
        <v>50</v>
      </c>
      <c r="AL2205" t="s">
        <v>18</v>
      </c>
      <c r="AM2205">
        <v>135</v>
      </c>
      <c r="AN2205">
        <v>110.7</v>
      </c>
      <c r="AO2205" s="24" t="str">
        <f>INDEX('Step 2-12'!$Z:$Z,MATCH('Step 2-12'!$AH2205,'Step 2-12'!$R:$R,0))</f>
        <v>Email</v>
      </c>
      <c r="AP2205" s="24" t="str">
        <f>INDEX('Step 2-12'!$V:$V,MATCH('Step 2-12'!$AH2205,'Step 2-12'!$R:$R,0))</f>
        <v>Europe</v>
      </c>
      <c r="AQ2205" s="24" t="str">
        <f>INDEX('Step 2-12'!$W:$W,MATCH('Step 2-12'!$AH2205,'Step 2-12'!$R:$R,0))</f>
        <v>Tech</v>
      </c>
      <c r="AR2205" s="24" t="str">
        <f>INDEX('Step 2-12'!$X:$X,MATCH('Step 2-12'!$AH2205,'Step 2-12'!$R:$R,0))</f>
        <v>SMBs</v>
      </c>
      <c r="AS2205" s="23" t="str">
        <f>INDEX('Step 2-12'!$AA:$AA,MATCH('Step 2-12'!$AH2205,'Step 2-12'!$R:$R,0))</f>
        <v>Basic</v>
      </c>
      <c r="AT2205" s="23" t="str">
        <f>INDEX('Step 2-12'!$AB:$AB,MATCH('Step 2-12'!$AH2205,'Step 2-12'!$R:$R,0))</f>
        <v>Monthly</v>
      </c>
      <c r="AU2205" s="23" t="str">
        <f>INDEX($J$20:$J$1603,MATCH($AH2205,$B$20:$B$1603,0))</f>
        <v/>
      </c>
    </row>
    <row r="2206" spans="33:47" x14ac:dyDescent="0.25">
      <c r="AG2206" t="s">
        <v>3998</v>
      </c>
      <c r="AH2206" t="s">
        <v>1667</v>
      </c>
      <c r="AI2206" t="s">
        <v>1672</v>
      </c>
      <c r="AJ2206">
        <v>44824</v>
      </c>
      <c r="AK2206" t="s">
        <v>50</v>
      </c>
      <c r="AL2206" t="s">
        <v>18</v>
      </c>
      <c r="AM2206">
        <v>135</v>
      </c>
      <c r="AN2206">
        <v>110.7</v>
      </c>
      <c r="AO2206" s="24" t="str">
        <f>INDEX('Step 2-12'!$Z:$Z,MATCH('Step 2-12'!$AH2206,'Step 2-12'!$R:$R,0))</f>
        <v>Email</v>
      </c>
      <c r="AP2206" s="24" t="str">
        <f>INDEX('Step 2-12'!$V:$V,MATCH('Step 2-12'!$AH2206,'Step 2-12'!$R:$R,0))</f>
        <v>Europe</v>
      </c>
      <c r="AQ2206" s="24" t="str">
        <f>INDEX('Step 2-12'!$W:$W,MATCH('Step 2-12'!$AH2206,'Step 2-12'!$R:$R,0))</f>
        <v>Tech</v>
      </c>
      <c r="AR2206" s="24" t="str">
        <f>INDEX('Step 2-12'!$X:$X,MATCH('Step 2-12'!$AH2206,'Step 2-12'!$R:$R,0))</f>
        <v>SMBs</v>
      </c>
      <c r="AS2206" s="23" t="str">
        <f>INDEX('Step 2-12'!$AA:$AA,MATCH('Step 2-12'!$AH2206,'Step 2-12'!$R:$R,0))</f>
        <v>Basic</v>
      </c>
      <c r="AT2206" s="23" t="str">
        <f>INDEX('Step 2-12'!$AB:$AB,MATCH('Step 2-12'!$AH2206,'Step 2-12'!$R:$R,0))</f>
        <v>Monthly</v>
      </c>
      <c r="AU2206" s="23" t="str">
        <f>INDEX($J$20:$J$1603,MATCH($AH2206,$B$20:$B$1603,0))</f>
        <v/>
      </c>
    </row>
    <row r="2207" spans="33:47" x14ac:dyDescent="0.25">
      <c r="AG2207" t="s">
        <v>3999</v>
      </c>
      <c r="AH2207" t="s">
        <v>1667</v>
      </c>
      <c r="AI2207" t="s">
        <v>1672</v>
      </c>
      <c r="AJ2207">
        <v>44854</v>
      </c>
      <c r="AK2207" t="s">
        <v>50</v>
      </c>
      <c r="AL2207" t="s">
        <v>18</v>
      </c>
      <c r="AM2207">
        <v>135</v>
      </c>
      <c r="AN2207">
        <v>110.7</v>
      </c>
      <c r="AO2207" s="24" t="str">
        <f>INDEX('Step 2-12'!$Z:$Z,MATCH('Step 2-12'!$AH2207,'Step 2-12'!$R:$R,0))</f>
        <v>Email</v>
      </c>
      <c r="AP2207" s="24" t="str">
        <f>INDEX('Step 2-12'!$V:$V,MATCH('Step 2-12'!$AH2207,'Step 2-12'!$R:$R,0))</f>
        <v>Europe</v>
      </c>
      <c r="AQ2207" s="24" t="str">
        <f>INDEX('Step 2-12'!$W:$W,MATCH('Step 2-12'!$AH2207,'Step 2-12'!$R:$R,0))</f>
        <v>Tech</v>
      </c>
      <c r="AR2207" s="24" t="str">
        <f>INDEX('Step 2-12'!$X:$X,MATCH('Step 2-12'!$AH2207,'Step 2-12'!$R:$R,0))</f>
        <v>SMBs</v>
      </c>
      <c r="AS2207" s="23" t="str">
        <f>INDEX('Step 2-12'!$AA:$AA,MATCH('Step 2-12'!$AH2207,'Step 2-12'!$R:$R,0))</f>
        <v>Basic</v>
      </c>
      <c r="AT2207" s="23" t="str">
        <f>INDEX('Step 2-12'!$AB:$AB,MATCH('Step 2-12'!$AH2207,'Step 2-12'!$R:$R,0))</f>
        <v>Monthly</v>
      </c>
      <c r="AU2207" s="23" t="str">
        <f>INDEX($J$20:$J$1603,MATCH($AH2207,$B$20:$B$1603,0))</f>
        <v/>
      </c>
    </row>
    <row r="2208" spans="33:47" x14ac:dyDescent="0.25">
      <c r="AG2208" t="s">
        <v>4000</v>
      </c>
      <c r="AH2208" t="s">
        <v>1667</v>
      </c>
      <c r="AI2208" t="s">
        <v>1673</v>
      </c>
      <c r="AJ2208">
        <v>44855</v>
      </c>
      <c r="AK2208" t="s">
        <v>50</v>
      </c>
      <c r="AL2208" t="s">
        <v>18</v>
      </c>
      <c r="AM2208">
        <v>135</v>
      </c>
      <c r="AN2208">
        <v>110.7</v>
      </c>
      <c r="AO2208" s="24" t="str">
        <f>INDEX('Step 2-12'!$Z:$Z,MATCH('Step 2-12'!$AH2208,'Step 2-12'!$R:$R,0))</f>
        <v>Email</v>
      </c>
      <c r="AP2208" s="24" t="str">
        <f>INDEX('Step 2-12'!$V:$V,MATCH('Step 2-12'!$AH2208,'Step 2-12'!$R:$R,0))</f>
        <v>Europe</v>
      </c>
      <c r="AQ2208" s="24" t="str">
        <f>INDEX('Step 2-12'!$W:$W,MATCH('Step 2-12'!$AH2208,'Step 2-12'!$R:$R,0))</f>
        <v>Tech</v>
      </c>
      <c r="AR2208" s="24" t="str">
        <f>INDEX('Step 2-12'!$X:$X,MATCH('Step 2-12'!$AH2208,'Step 2-12'!$R:$R,0))</f>
        <v>SMBs</v>
      </c>
      <c r="AS2208" s="23" t="str">
        <f>INDEX('Step 2-12'!$AA:$AA,MATCH('Step 2-12'!$AH2208,'Step 2-12'!$R:$R,0))</f>
        <v>Basic</v>
      </c>
      <c r="AT2208" s="23" t="str">
        <f>INDEX('Step 2-12'!$AB:$AB,MATCH('Step 2-12'!$AH2208,'Step 2-12'!$R:$R,0))</f>
        <v>Monthly</v>
      </c>
      <c r="AU2208" s="23" t="str">
        <f>INDEX($J$20:$J$1603,MATCH($AH2208,$B$20:$B$1603,0))</f>
        <v/>
      </c>
    </row>
    <row r="2209" spans="33:47" x14ac:dyDescent="0.25">
      <c r="AG2209" t="s">
        <v>4001</v>
      </c>
      <c r="AH2209" t="s">
        <v>1667</v>
      </c>
      <c r="AI2209" t="s">
        <v>1674</v>
      </c>
      <c r="AJ2209">
        <v>44886</v>
      </c>
      <c r="AK2209" t="s">
        <v>50</v>
      </c>
      <c r="AL2209" t="s">
        <v>18</v>
      </c>
      <c r="AM2209">
        <v>135</v>
      </c>
      <c r="AN2209">
        <v>110.7</v>
      </c>
      <c r="AO2209" s="24" t="str">
        <f>INDEX('Step 2-12'!$Z:$Z,MATCH('Step 2-12'!$AH2209,'Step 2-12'!$R:$R,0))</f>
        <v>Email</v>
      </c>
      <c r="AP2209" s="24" t="str">
        <f>INDEX('Step 2-12'!$V:$V,MATCH('Step 2-12'!$AH2209,'Step 2-12'!$R:$R,0))</f>
        <v>Europe</v>
      </c>
      <c r="AQ2209" s="24" t="str">
        <f>INDEX('Step 2-12'!$W:$W,MATCH('Step 2-12'!$AH2209,'Step 2-12'!$R:$R,0))</f>
        <v>Tech</v>
      </c>
      <c r="AR2209" s="24" t="str">
        <f>INDEX('Step 2-12'!$X:$X,MATCH('Step 2-12'!$AH2209,'Step 2-12'!$R:$R,0))</f>
        <v>SMBs</v>
      </c>
      <c r="AS2209" s="23" t="str">
        <f>INDEX('Step 2-12'!$AA:$AA,MATCH('Step 2-12'!$AH2209,'Step 2-12'!$R:$R,0))</f>
        <v>Basic</v>
      </c>
      <c r="AT2209" s="23" t="str">
        <f>INDEX('Step 2-12'!$AB:$AB,MATCH('Step 2-12'!$AH2209,'Step 2-12'!$R:$R,0))</f>
        <v>Monthly</v>
      </c>
      <c r="AU2209" s="23" t="str">
        <f>INDEX($J$20:$J$1603,MATCH($AH2209,$B$20:$B$1603,0))</f>
        <v/>
      </c>
    </row>
    <row r="2210" spans="33:47" x14ac:dyDescent="0.25">
      <c r="AG2210" t="s">
        <v>4002</v>
      </c>
      <c r="AH2210" t="s">
        <v>1667</v>
      </c>
      <c r="AI2210" t="s">
        <v>1674</v>
      </c>
      <c r="AJ2210">
        <v>44916</v>
      </c>
      <c r="AK2210" t="s">
        <v>50</v>
      </c>
      <c r="AL2210" t="s">
        <v>18</v>
      </c>
      <c r="AM2210">
        <v>135</v>
      </c>
      <c r="AN2210">
        <v>110.7</v>
      </c>
      <c r="AO2210" s="24" t="str">
        <f>INDEX('Step 2-12'!$Z:$Z,MATCH('Step 2-12'!$AH2210,'Step 2-12'!$R:$R,0))</f>
        <v>Email</v>
      </c>
      <c r="AP2210" s="24" t="str">
        <f>INDEX('Step 2-12'!$V:$V,MATCH('Step 2-12'!$AH2210,'Step 2-12'!$R:$R,0))</f>
        <v>Europe</v>
      </c>
      <c r="AQ2210" s="24" t="str">
        <f>INDEX('Step 2-12'!$W:$W,MATCH('Step 2-12'!$AH2210,'Step 2-12'!$R:$R,0))</f>
        <v>Tech</v>
      </c>
      <c r="AR2210" s="24" t="str">
        <f>INDEX('Step 2-12'!$X:$X,MATCH('Step 2-12'!$AH2210,'Step 2-12'!$R:$R,0))</f>
        <v>SMBs</v>
      </c>
      <c r="AS2210" s="23" t="str">
        <f>INDEX('Step 2-12'!$AA:$AA,MATCH('Step 2-12'!$AH2210,'Step 2-12'!$R:$R,0))</f>
        <v>Basic</v>
      </c>
      <c r="AT2210" s="23" t="str">
        <f>INDEX('Step 2-12'!$AB:$AB,MATCH('Step 2-12'!$AH2210,'Step 2-12'!$R:$R,0))</f>
        <v>Monthly</v>
      </c>
      <c r="AU2210" s="23" t="str">
        <f>INDEX($J$20:$J$1603,MATCH($AH2210,$B$20:$B$1603,0))</f>
        <v/>
      </c>
    </row>
    <row r="2211" spans="33:47" x14ac:dyDescent="0.25">
      <c r="AG2211" t="s">
        <v>4003</v>
      </c>
      <c r="AH2211" t="s">
        <v>1667</v>
      </c>
      <c r="AI2211" t="s">
        <v>1675</v>
      </c>
      <c r="AJ2211">
        <v>44917</v>
      </c>
      <c r="AK2211" t="s">
        <v>50</v>
      </c>
      <c r="AL2211" t="s">
        <v>18</v>
      </c>
      <c r="AM2211">
        <v>135</v>
      </c>
      <c r="AN2211">
        <v>110.7</v>
      </c>
      <c r="AO2211" s="24" t="str">
        <f>INDEX('Step 2-12'!$Z:$Z,MATCH('Step 2-12'!$AH2211,'Step 2-12'!$R:$R,0))</f>
        <v>Email</v>
      </c>
      <c r="AP2211" s="24" t="str">
        <f>INDEX('Step 2-12'!$V:$V,MATCH('Step 2-12'!$AH2211,'Step 2-12'!$R:$R,0))</f>
        <v>Europe</v>
      </c>
      <c r="AQ2211" s="24" t="str">
        <f>INDEX('Step 2-12'!$W:$W,MATCH('Step 2-12'!$AH2211,'Step 2-12'!$R:$R,0))</f>
        <v>Tech</v>
      </c>
      <c r="AR2211" s="24" t="str">
        <f>INDEX('Step 2-12'!$X:$X,MATCH('Step 2-12'!$AH2211,'Step 2-12'!$R:$R,0))</f>
        <v>SMBs</v>
      </c>
      <c r="AS2211" s="23" t="str">
        <f>INDEX('Step 2-12'!$AA:$AA,MATCH('Step 2-12'!$AH2211,'Step 2-12'!$R:$R,0))</f>
        <v>Basic</v>
      </c>
      <c r="AT2211" s="23" t="str">
        <f>INDEX('Step 2-12'!$AB:$AB,MATCH('Step 2-12'!$AH2211,'Step 2-12'!$R:$R,0))</f>
        <v>Monthly</v>
      </c>
      <c r="AU2211" s="23" t="str">
        <f>INDEX($J$20:$J$1603,MATCH($AH2211,$B$20:$B$1603,0))</f>
        <v/>
      </c>
    </row>
    <row r="2212" spans="33:47" x14ac:dyDescent="0.25">
      <c r="AG2212" t="s">
        <v>4004</v>
      </c>
      <c r="AH2212" t="s">
        <v>1667</v>
      </c>
      <c r="AI2212" t="s">
        <v>1676</v>
      </c>
      <c r="AJ2212">
        <v>44948</v>
      </c>
      <c r="AK2212" t="s">
        <v>50</v>
      </c>
      <c r="AL2212" t="s">
        <v>18</v>
      </c>
      <c r="AM2212">
        <v>135</v>
      </c>
      <c r="AN2212">
        <v>110.7</v>
      </c>
      <c r="AO2212" s="24" t="str">
        <f>INDEX('Step 2-12'!$Z:$Z,MATCH('Step 2-12'!$AH2212,'Step 2-12'!$R:$R,0))</f>
        <v>Email</v>
      </c>
      <c r="AP2212" s="24" t="str">
        <f>INDEX('Step 2-12'!$V:$V,MATCH('Step 2-12'!$AH2212,'Step 2-12'!$R:$R,0))</f>
        <v>Europe</v>
      </c>
      <c r="AQ2212" s="24" t="str">
        <f>INDEX('Step 2-12'!$W:$W,MATCH('Step 2-12'!$AH2212,'Step 2-12'!$R:$R,0))</f>
        <v>Tech</v>
      </c>
      <c r="AR2212" s="24" t="str">
        <f>INDEX('Step 2-12'!$X:$X,MATCH('Step 2-12'!$AH2212,'Step 2-12'!$R:$R,0))</f>
        <v>SMBs</v>
      </c>
      <c r="AS2212" s="23" t="str">
        <f>INDEX('Step 2-12'!$AA:$AA,MATCH('Step 2-12'!$AH2212,'Step 2-12'!$R:$R,0))</f>
        <v>Basic</v>
      </c>
      <c r="AT2212" s="23" t="str">
        <f>INDEX('Step 2-12'!$AB:$AB,MATCH('Step 2-12'!$AH2212,'Step 2-12'!$R:$R,0))</f>
        <v>Monthly</v>
      </c>
      <c r="AU2212" s="23" t="str">
        <f>INDEX($J$20:$J$1603,MATCH($AH2212,$B$20:$B$1603,0))</f>
        <v/>
      </c>
    </row>
    <row r="2213" spans="33:47" x14ac:dyDescent="0.25">
      <c r="AG2213" t="s">
        <v>4005</v>
      </c>
      <c r="AH2213" t="s">
        <v>1667</v>
      </c>
      <c r="AI2213" t="s">
        <v>1677</v>
      </c>
      <c r="AJ2213">
        <v>44979</v>
      </c>
      <c r="AK2213" t="s">
        <v>86</v>
      </c>
      <c r="AL2213" t="s">
        <v>18</v>
      </c>
      <c r="AM2213">
        <v>315</v>
      </c>
      <c r="AN2213">
        <v>267.75</v>
      </c>
      <c r="AO2213" s="24" t="str">
        <f>INDEX('Step 2-12'!$Z:$Z,MATCH('Step 2-12'!$AH2213,'Step 2-12'!$R:$R,0))</f>
        <v>Email</v>
      </c>
      <c r="AP2213" s="24" t="str">
        <f>INDEX('Step 2-12'!$V:$V,MATCH('Step 2-12'!$AH2213,'Step 2-12'!$R:$R,0))</f>
        <v>Europe</v>
      </c>
      <c r="AQ2213" s="24" t="str">
        <f>INDEX('Step 2-12'!$W:$W,MATCH('Step 2-12'!$AH2213,'Step 2-12'!$R:$R,0))</f>
        <v>Tech</v>
      </c>
      <c r="AR2213" s="24" t="str">
        <f>INDEX('Step 2-12'!$X:$X,MATCH('Step 2-12'!$AH2213,'Step 2-12'!$R:$R,0))</f>
        <v>SMBs</v>
      </c>
      <c r="AS2213" s="23" t="str">
        <f>INDEX('Step 2-12'!$AA:$AA,MATCH('Step 2-12'!$AH2213,'Step 2-12'!$R:$R,0))</f>
        <v>Basic</v>
      </c>
      <c r="AT2213" s="23" t="str">
        <f>INDEX('Step 2-12'!$AB:$AB,MATCH('Step 2-12'!$AH2213,'Step 2-12'!$R:$R,0))</f>
        <v>Monthly</v>
      </c>
      <c r="AU2213" s="23" t="str">
        <f>INDEX($J$20:$J$1603,MATCH($AH2213,$B$20:$B$1603,0))</f>
        <v/>
      </c>
    </row>
    <row r="2214" spans="33:47" x14ac:dyDescent="0.25">
      <c r="AG2214" t="s">
        <v>4006</v>
      </c>
      <c r="AH2214" t="s">
        <v>1667</v>
      </c>
      <c r="AI2214" t="s">
        <v>1677</v>
      </c>
      <c r="AJ2214">
        <v>45007</v>
      </c>
      <c r="AK2214" t="s">
        <v>86</v>
      </c>
      <c r="AL2214" t="s">
        <v>18</v>
      </c>
      <c r="AM2214">
        <v>315</v>
      </c>
      <c r="AN2214">
        <v>267.75</v>
      </c>
      <c r="AO2214" s="24" t="str">
        <f>INDEX('Step 2-12'!$Z:$Z,MATCH('Step 2-12'!$AH2214,'Step 2-12'!$R:$R,0))</f>
        <v>Email</v>
      </c>
      <c r="AP2214" s="24" t="str">
        <f>INDEX('Step 2-12'!$V:$V,MATCH('Step 2-12'!$AH2214,'Step 2-12'!$R:$R,0))</f>
        <v>Europe</v>
      </c>
      <c r="AQ2214" s="24" t="str">
        <f>INDEX('Step 2-12'!$W:$W,MATCH('Step 2-12'!$AH2214,'Step 2-12'!$R:$R,0))</f>
        <v>Tech</v>
      </c>
      <c r="AR2214" s="24" t="str">
        <f>INDEX('Step 2-12'!$X:$X,MATCH('Step 2-12'!$AH2214,'Step 2-12'!$R:$R,0))</f>
        <v>SMBs</v>
      </c>
      <c r="AS2214" s="23" t="str">
        <f>INDEX('Step 2-12'!$AA:$AA,MATCH('Step 2-12'!$AH2214,'Step 2-12'!$R:$R,0))</f>
        <v>Basic</v>
      </c>
      <c r="AT2214" s="23" t="str">
        <f>INDEX('Step 2-12'!$AB:$AB,MATCH('Step 2-12'!$AH2214,'Step 2-12'!$R:$R,0))</f>
        <v>Monthly</v>
      </c>
      <c r="AU2214" s="23" t="str">
        <f>INDEX($J$20:$J$1603,MATCH($AH2214,$B$20:$B$1603,0))</f>
        <v/>
      </c>
    </row>
    <row r="2215" spans="33:47" x14ac:dyDescent="0.25">
      <c r="AG2215" t="s">
        <v>4007</v>
      </c>
      <c r="AH2215" t="s">
        <v>1667</v>
      </c>
      <c r="AI2215" t="s">
        <v>1678</v>
      </c>
      <c r="AJ2215">
        <v>45010</v>
      </c>
      <c r="AK2215" t="s">
        <v>86</v>
      </c>
      <c r="AL2215" t="s">
        <v>18</v>
      </c>
      <c r="AM2215">
        <v>315</v>
      </c>
      <c r="AN2215">
        <v>267.75</v>
      </c>
      <c r="AO2215" s="24" t="str">
        <f>INDEX('Step 2-12'!$Z:$Z,MATCH('Step 2-12'!$AH2215,'Step 2-12'!$R:$R,0))</f>
        <v>Email</v>
      </c>
      <c r="AP2215" s="24" t="str">
        <f>INDEX('Step 2-12'!$V:$V,MATCH('Step 2-12'!$AH2215,'Step 2-12'!$R:$R,0))</f>
        <v>Europe</v>
      </c>
      <c r="AQ2215" s="24" t="str">
        <f>INDEX('Step 2-12'!$W:$W,MATCH('Step 2-12'!$AH2215,'Step 2-12'!$R:$R,0))</f>
        <v>Tech</v>
      </c>
      <c r="AR2215" s="24" t="str">
        <f>INDEX('Step 2-12'!$X:$X,MATCH('Step 2-12'!$AH2215,'Step 2-12'!$R:$R,0))</f>
        <v>SMBs</v>
      </c>
      <c r="AS2215" s="23" t="str">
        <f>INDEX('Step 2-12'!$AA:$AA,MATCH('Step 2-12'!$AH2215,'Step 2-12'!$R:$R,0))</f>
        <v>Basic</v>
      </c>
      <c r="AT2215" s="23" t="str">
        <f>INDEX('Step 2-12'!$AB:$AB,MATCH('Step 2-12'!$AH2215,'Step 2-12'!$R:$R,0))</f>
        <v>Monthly</v>
      </c>
      <c r="AU2215" s="23" t="str">
        <f>INDEX($J$20:$J$1603,MATCH($AH2215,$B$20:$B$1603,0))</f>
        <v/>
      </c>
    </row>
    <row r="2216" spans="33:47" x14ac:dyDescent="0.25">
      <c r="AG2216" t="s">
        <v>4008</v>
      </c>
      <c r="AH2216" t="s">
        <v>1667</v>
      </c>
      <c r="AI2216" t="s">
        <v>1679</v>
      </c>
      <c r="AJ2216">
        <v>45041</v>
      </c>
      <c r="AK2216" t="s">
        <v>86</v>
      </c>
      <c r="AL2216" t="s">
        <v>18</v>
      </c>
      <c r="AM2216">
        <v>315</v>
      </c>
      <c r="AN2216">
        <v>267.75</v>
      </c>
      <c r="AO2216" s="24" t="str">
        <f>INDEX('Step 2-12'!$Z:$Z,MATCH('Step 2-12'!$AH2216,'Step 2-12'!$R:$R,0))</f>
        <v>Email</v>
      </c>
      <c r="AP2216" s="24" t="str">
        <f>INDEX('Step 2-12'!$V:$V,MATCH('Step 2-12'!$AH2216,'Step 2-12'!$R:$R,0))</f>
        <v>Europe</v>
      </c>
      <c r="AQ2216" s="24" t="str">
        <f>INDEX('Step 2-12'!$W:$W,MATCH('Step 2-12'!$AH2216,'Step 2-12'!$R:$R,0))</f>
        <v>Tech</v>
      </c>
      <c r="AR2216" s="24" t="str">
        <f>INDEX('Step 2-12'!$X:$X,MATCH('Step 2-12'!$AH2216,'Step 2-12'!$R:$R,0))</f>
        <v>SMBs</v>
      </c>
      <c r="AS2216" s="23" t="str">
        <f>INDEX('Step 2-12'!$AA:$AA,MATCH('Step 2-12'!$AH2216,'Step 2-12'!$R:$R,0))</f>
        <v>Basic</v>
      </c>
      <c r="AT2216" s="23" t="str">
        <f>INDEX('Step 2-12'!$AB:$AB,MATCH('Step 2-12'!$AH2216,'Step 2-12'!$R:$R,0))</f>
        <v>Monthly</v>
      </c>
      <c r="AU2216" s="23" t="str">
        <f>INDEX($J$20:$J$1603,MATCH($AH2216,$B$20:$B$1603,0))</f>
        <v/>
      </c>
    </row>
    <row r="2217" spans="33:47" x14ac:dyDescent="0.25">
      <c r="AG2217" t="s">
        <v>4009</v>
      </c>
      <c r="AH2217" t="s">
        <v>1667</v>
      </c>
      <c r="AI2217" t="s">
        <v>1679</v>
      </c>
      <c r="AJ2217">
        <v>45071</v>
      </c>
      <c r="AK2217" t="s">
        <v>86</v>
      </c>
      <c r="AL2217" t="s">
        <v>18</v>
      </c>
      <c r="AM2217">
        <v>315</v>
      </c>
      <c r="AN2217">
        <v>267.75</v>
      </c>
      <c r="AO2217" s="24" t="str">
        <f>INDEX('Step 2-12'!$Z:$Z,MATCH('Step 2-12'!$AH2217,'Step 2-12'!$R:$R,0))</f>
        <v>Email</v>
      </c>
      <c r="AP2217" s="24" t="str">
        <f>INDEX('Step 2-12'!$V:$V,MATCH('Step 2-12'!$AH2217,'Step 2-12'!$R:$R,0))</f>
        <v>Europe</v>
      </c>
      <c r="AQ2217" s="24" t="str">
        <f>INDEX('Step 2-12'!$W:$W,MATCH('Step 2-12'!$AH2217,'Step 2-12'!$R:$R,0))</f>
        <v>Tech</v>
      </c>
      <c r="AR2217" s="24" t="str">
        <f>INDEX('Step 2-12'!$X:$X,MATCH('Step 2-12'!$AH2217,'Step 2-12'!$R:$R,0))</f>
        <v>SMBs</v>
      </c>
      <c r="AS2217" s="23" t="str">
        <f>INDEX('Step 2-12'!$AA:$AA,MATCH('Step 2-12'!$AH2217,'Step 2-12'!$R:$R,0))</f>
        <v>Basic</v>
      </c>
      <c r="AT2217" s="23" t="str">
        <f>INDEX('Step 2-12'!$AB:$AB,MATCH('Step 2-12'!$AH2217,'Step 2-12'!$R:$R,0))</f>
        <v>Monthly</v>
      </c>
      <c r="AU2217" s="23" t="str">
        <f>INDEX($J$20:$J$1603,MATCH($AH2217,$B$20:$B$1603,0))</f>
        <v/>
      </c>
    </row>
    <row r="2218" spans="33:47" x14ac:dyDescent="0.25">
      <c r="AG2218" t="s">
        <v>4010</v>
      </c>
      <c r="AH2218" t="s">
        <v>1667</v>
      </c>
      <c r="AI2218" t="s">
        <v>1680</v>
      </c>
      <c r="AJ2218">
        <v>45072</v>
      </c>
      <c r="AK2218" t="s">
        <v>50</v>
      </c>
      <c r="AL2218" t="s">
        <v>18</v>
      </c>
      <c r="AM2218">
        <v>135</v>
      </c>
      <c r="AN2218">
        <v>110.7</v>
      </c>
      <c r="AO2218" s="24" t="str">
        <f>INDEX('Step 2-12'!$Z:$Z,MATCH('Step 2-12'!$AH2218,'Step 2-12'!$R:$R,0))</f>
        <v>Email</v>
      </c>
      <c r="AP2218" s="24" t="str">
        <f>INDEX('Step 2-12'!$V:$V,MATCH('Step 2-12'!$AH2218,'Step 2-12'!$R:$R,0))</f>
        <v>Europe</v>
      </c>
      <c r="AQ2218" s="24" t="str">
        <f>INDEX('Step 2-12'!$W:$W,MATCH('Step 2-12'!$AH2218,'Step 2-12'!$R:$R,0))</f>
        <v>Tech</v>
      </c>
      <c r="AR2218" s="24" t="str">
        <f>INDEX('Step 2-12'!$X:$X,MATCH('Step 2-12'!$AH2218,'Step 2-12'!$R:$R,0))</f>
        <v>SMBs</v>
      </c>
      <c r="AS2218" s="23" t="str">
        <f>INDEX('Step 2-12'!$AA:$AA,MATCH('Step 2-12'!$AH2218,'Step 2-12'!$R:$R,0))</f>
        <v>Basic</v>
      </c>
      <c r="AT2218" s="23" t="str">
        <f>INDEX('Step 2-12'!$AB:$AB,MATCH('Step 2-12'!$AH2218,'Step 2-12'!$R:$R,0))</f>
        <v>Monthly</v>
      </c>
      <c r="AU2218" s="23" t="str">
        <f>INDEX($J$20:$J$1603,MATCH($AH2218,$B$20:$B$1603,0))</f>
        <v/>
      </c>
    </row>
    <row r="2219" spans="33:47" x14ac:dyDescent="0.25">
      <c r="AG2219" t="s">
        <v>4011</v>
      </c>
      <c r="AH2219" t="s">
        <v>1667</v>
      </c>
      <c r="AI2219" t="s">
        <v>1681</v>
      </c>
      <c r="AJ2219">
        <v>45103</v>
      </c>
      <c r="AK2219" t="s">
        <v>50</v>
      </c>
      <c r="AL2219" t="s">
        <v>18</v>
      </c>
      <c r="AM2219">
        <v>135</v>
      </c>
      <c r="AN2219">
        <v>110.7</v>
      </c>
      <c r="AO2219" s="24" t="str">
        <f>INDEX('Step 2-12'!$Z:$Z,MATCH('Step 2-12'!$AH2219,'Step 2-12'!$R:$R,0))</f>
        <v>Email</v>
      </c>
      <c r="AP2219" s="24" t="str">
        <f>INDEX('Step 2-12'!$V:$V,MATCH('Step 2-12'!$AH2219,'Step 2-12'!$R:$R,0))</f>
        <v>Europe</v>
      </c>
      <c r="AQ2219" s="24" t="str">
        <f>INDEX('Step 2-12'!$W:$W,MATCH('Step 2-12'!$AH2219,'Step 2-12'!$R:$R,0))</f>
        <v>Tech</v>
      </c>
      <c r="AR2219" s="24" t="str">
        <f>INDEX('Step 2-12'!$X:$X,MATCH('Step 2-12'!$AH2219,'Step 2-12'!$R:$R,0))</f>
        <v>SMBs</v>
      </c>
      <c r="AS2219" s="23" t="str">
        <f>INDEX('Step 2-12'!$AA:$AA,MATCH('Step 2-12'!$AH2219,'Step 2-12'!$R:$R,0))</f>
        <v>Basic</v>
      </c>
      <c r="AT2219" s="23" t="str">
        <f>INDEX('Step 2-12'!$AB:$AB,MATCH('Step 2-12'!$AH2219,'Step 2-12'!$R:$R,0))</f>
        <v>Monthly</v>
      </c>
      <c r="AU2219" s="23" t="str">
        <f>INDEX($J$20:$J$1603,MATCH($AH2219,$B$20:$B$1603,0))</f>
        <v/>
      </c>
    </row>
    <row r="2220" spans="33:47" x14ac:dyDescent="0.25">
      <c r="AG2220" t="s">
        <v>4012</v>
      </c>
      <c r="AH2220" t="s">
        <v>1667</v>
      </c>
      <c r="AI2220" t="s">
        <v>1681</v>
      </c>
      <c r="AJ2220">
        <v>45133</v>
      </c>
      <c r="AK2220" t="s">
        <v>50</v>
      </c>
      <c r="AL2220" t="s">
        <v>18</v>
      </c>
      <c r="AM2220">
        <v>135</v>
      </c>
      <c r="AN2220">
        <v>110.7</v>
      </c>
      <c r="AO2220" s="24" t="str">
        <f>INDEX('Step 2-12'!$Z:$Z,MATCH('Step 2-12'!$AH2220,'Step 2-12'!$R:$R,0))</f>
        <v>Email</v>
      </c>
      <c r="AP2220" s="24" t="str">
        <f>INDEX('Step 2-12'!$V:$V,MATCH('Step 2-12'!$AH2220,'Step 2-12'!$R:$R,0))</f>
        <v>Europe</v>
      </c>
      <c r="AQ2220" s="24" t="str">
        <f>INDEX('Step 2-12'!$W:$W,MATCH('Step 2-12'!$AH2220,'Step 2-12'!$R:$R,0))</f>
        <v>Tech</v>
      </c>
      <c r="AR2220" s="24" t="str">
        <f>INDEX('Step 2-12'!$X:$X,MATCH('Step 2-12'!$AH2220,'Step 2-12'!$R:$R,0))</f>
        <v>SMBs</v>
      </c>
      <c r="AS2220" s="23" t="str">
        <f>INDEX('Step 2-12'!$AA:$AA,MATCH('Step 2-12'!$AH2220,'Step 2-12'!$R:$R,0))</f>
        <v>Basic</v>
      </c>
      <c r="AT2220" s="23" t="str">
        <f>INDEX('Step 2-12'!$AB:$AB,MATCH('Step 2-12'!$AH2220,'Step 2-12'!$R:$R,0))</f>
        <v>Monthly</v>
      </c>
      <c r="AU2220" s="23" t="str">
        <f>INDEX($J$20:$J$1603,MATCH($AH2220,$B$20:$B$1603,0))</f>
        <v/>
      </c>
    </row>
    <row r="2221" spans="33:47" x14ac:dyDescent="0.25">
      <c r="AG2221" t="s">
        <v>4013</v>
      </c>
      <c r="AH2221" t="s">
        <v>1667</v>
      </c>
      <c r="AI2221" t="s">
        <v>1682</v>
      </c>
      <c r="AJ2221">
        <v>45134</v>
      </c>
      <c r="AK2221" t="s">
        <v>50</v>
      </c>
      <c r="AL2221" t="s">
        <v>18</v>
      </c>
      <c r="AM2221">
        <v>135</v>
      </c>
      <c r="AN2221">
        <v>110.7</v>
      </c>
      <c r="AO2221" s="24" t="str">
        <f>INDEX('Step 2-12'!$Z:$Z,MATCH('Step 2-12'!$AH2221,'Step 2-12'!$R:$R,0))</f>
        <v>Email</v>
      </c>
      <c r="AP2221" s="24" t="str">
        <f>INDEX('Step 2-12'!$V:$V,MATCH('Step 2-12'!$AH2221,'Step 2-12'!$R:$R,0))</f>
        <v>Europe</v>
      </c>
      <c r="AQ2221" s="24" t="str">
        <f>INDEX('Step 2-12'!$W:$W,MATCH('Step 2-12'!$AH2221,'Step 2-12'!$R:$R,0))</f>
        <v>Tech</v>
      </c>
      <c r="AR2221" s="24" t="str">
        <f>INDEX('Step 2-12'!$X:$X,MATCH('Step 2-12'!$AH2221,'Step 2-12'!$R:$R,0))</f>
        <v>SMBs</v>
      </c>
      <c r="AS2221" s="23" t="str">
        <f>INDEX('Step 2-12'!$AA:$AA,MATCH('Step 2-12'!$AH2221,'Step 2-12'!$R:$R,0))</f>
        <v>Basic</v>
      </c>
      <c r="AT2221" s="23" t="str">
        <f>INDEX('Step 2-12'!$AB:$AB,MATCH('Step 2-12'!$AH2221,'Step 2-12'!$R:$R,0))</f>
        <v>Monthly</v>
      </c>
      <c r="AU2221" s="23" t="str">
        <f>INDEX($J$20:$J$1603,MATCH($AH2221,$B$20:$B$1603,0))</f>
        <v/>
      </c>
    </row>
    <row r="2222" spans="33:47" x14ac:dyDescent="0.25">
      <c r="AG2222" t="s">
        <v>4014</v>
      </c>
      <c r="AH2222" t="s">
        <v>537</v>
      </c>
      <c r="AI2222" t="s">
        <v>536</v>
      </c>
      <c r="AJ2222">
        <v>45252</v>
      </c>
      <c r="AK2222" t="s">
        <v>86</v>
      </c>
      <c r="AL2222" t="s">
        <v>51</v>
      </c>
      <c r="AM2222">
        <v>3600</v>
      </c>
      <c r="AN2222">
        <v>3060</v>
      </c>
      <c r="AO2222" s="24" t="str">
        <f>INDEX('Step 2-12'!$Z:$Z,MATCH('Step 2-12'!$AH2222,'Step 2-12'!$R:$R,0))</f>
        <v>Affiliate</v>
      </c>
      <c r="AP2222" s="24" t="str">
        <f>INDEX('Step 2-12'!$V:$V,MATCH('Step 2-12'!$AH2222,'Step 2-12'!$R:$R,0))</f>
        <v>Asia-Pacific</v>
      </c>
      <c r="AQ2222" s="24" t="str">
        <f>INDEX('Step 2-12'!$W:$W,MATCH('Step 2-12'!$AH2222,'Step 2-12'!$R:$R,0))</f>
        <v>Retail</v>
      </c>
      <c r="AR2222" s="24" t="str">
        <f>INDEX('Step 2-12'!$X:$X,MATCH('Step 2-12'!$AH2222,'Step 2-12'!$R:$R,0))</f>
        <v>SMBs</v>
      </c>
      <c r="AS2222" s="23" t="str">
        <f>INDEX('Step 2-12'!$AA:$AA,MATCH('Step 2-12'!$AH2222,'Step 2-12'!$R:$R,0))</f>
        <v>Basic</v>
      </c>
      <c r="AT2222" s="23" t="str">
        <f>INDEX('Step 2-12'!$AB:$AB,MATCH('Step 2-12'!$AH2222,'Step 2-12'!$R:$R,0))</f>
        <v>Monthly</v>
      </c>
      <c r="AU2222" s="23" t="str">
        <f>INDEX($J$20:$J$1603,MATCH($AH2222,$B$20:$B$1603,0))</f>
        <v/>
      </c>
    </row>
    <row r="2223" spans="33:47" x14ac:dyDescent="0.25">
      <c r="AG2223" t="s">
        <v>4015</v>
      </c>
      <c r="AH2223" t="s">
        <v>537</v>
      </c>
      <c r="AI2223" t="s">
        <v>538</v>
      </c>
      <c r="AJ2223">
        <v>45618</v>
      </c>
      <c r="AK2223" t="s">
        <v>86</v>
      </c>
      <c r="AL2223" t="s">
        <v>51</v>
      </c>
      <c r="AM2223">
        <v>3600</v>
      </c>
      <c r="AN2223">
        <v>3060</v>
      </c>
      <c r="AO2223" s="24" t="str">
        <f>INDEX('Step 2-12'!$Z:$Z,MATCH('Step 2-12'!$AH2223,'Step 2-12'!$R:$R,0))</f>
        <v>Affiliate</v>
      </c>
      <c r="AP2223" s="24" t="str">
        <f>INDEX('Step 2-12'!$V:$V,MATCH('Step 2-12'!$AH2223,'Step 2-12'!$R:$R,0))</f>
        <v>Asia-Pacific</v>
      </c>
      <c r="AQ2223" s="24" t="str">
        <f>INDEX('Step 2-12'!$W:$W,MATCH('Step 2-12'!$AH2223,'Step 2-12'!$R:$R,0))</f>
        <v>Retail</v>
      </c>
      <c r="AR2223" s="24" t="str">
        <f>INDEX('Step 2-12'!$X:$X,MATCH('Step 2-12'!$AH2223,'Step 2-12'!$R:$R,0))</f>
        <v>SMBs</v>
      </c>
      <c r="AS2223" s="23" t="str">
        <f>INDEX('Step 2-12'!$AA:$AA,MATCH('Step 2-12'!$AH2223,'Step 2-12'!$R:$R,0))</f>
        <v>Basic</v>
      </c>
      <c r="AT2223" s="23" t="str">
        <f>INDEX('Step 2-12'!$AB:$AB,MATCH('Step 2-12'!$AH2223,'Step 2-12'!$R:$R,0))</f>
        <v>Monthly</v>
      </c>
      <c r="AU2223" s="23" t="str">
        <f>INDEX($J$20:$J$1603,MATCH($AH2223,$B$20:$B$1603,0))</f>
        <v/>
      </c>
    </row>
    <row r="2224" spans="33:47" x14ac:dyDescent="0.25">
      <c r="AG2224" t="s">
        <v>4016</v>
      </c>
      <c r="AH2224" t="s">
        <v>1727</v>
      </c>
      <c r="AI2224" t="s">
        <v>1726</v>
      </c>
      <c r="AJ2224">
        <v>45469</v>
      </c>
      <c r="AK2224" t="s">
        <v>50</v>
      </c>
      <c r="AL2224" t="s">
        <v>18</v>
      </c>
      <c r="AM2224">
        <v>135</v>
      </c>
      <c r="AN2224">
        <v>110.7</v>
      </c>
      <c r="AO2224" s="24" t="str">
        <f>INDEX('Step 2-12'!$Z:$Z,MATCH('Step 2-12'!$AH2224,'Step 2-12'!$R:$R,0))</f>
        <v>Email</v>
      </c>
      <c r="AP2224" s="24" t="str">
        <f>INDEX('Step 2-12'!$V:$V,MATCH('Step 2-12'!$AH2224,'Step 2-12'!$R:$R,0))</f>
        <v>Europe</v>
      </c>
      <c r="AQ2224" s="24" t="str">
        <f>INDEX('Step 2-12'!$W:$W,MATCH('Step 2-12'!$AH2224,'Step 2-12'!$R:$R,0))</f>
        <v>Healthcare</v>
      </c>
      <c r="AR2224" s="24" t="str">
        <f>INDEX('Step 2-12'!$X:$X,MATCH('Step 2-12'!$AH2224,'Step 2-12'!$R:$R,0))</f>
        <v>Enterprise</v>
      </c>
      <c r="AS2224" s="23" t="str">
        <f>INDEX('Step 2-12'!$AA:$AA,MATCH('Step 2-12'!$AH2224,'Step 2-12'!$R:$R,0))</f>
        <v>Pro</v>
      </c>
      <c r="AT2224" s="23" t="str">
        <f>INDEX('Step 2-12'!$AB:$AB,MATCH('Step 2-12'!$AH2224,'Step 2-12'!$R:$R,0))</f>
        <v>Monthly</v>
      </c>
      <c r="AU2224" s="23" t="str">
        <f>INDEX($J$20:$J$1603,MATCH($AH2224,$B$20:$B$1603,0))</f>
        <v/>
      </c>
    </row>
    <row r="2225" spans="33:47" x14ac:dyDescent="0.25">
      <c r="AG2225" t="s">
        <v>4017</v>
      </c>
      <c r="AH2225" t="s">
        <v>1727</v>
      </c>
      <c r="AI2225" t="s">
        <v>1726</v>
      </c>
      <c r="AJ2225">
        <v>45499</v>
      </c>
      <c r="AK2225" t="s">
        <v>50</v>
      </c>
      <c r="AL2225" t="s">
        <v>18</v>
      </c>
      <c r="AM2225">
        <v>135</v>
      </c>
      <c r="AN2225">
        <v>110.7</v>
      </c>
      <c r="AO2225" s="24" t="str">
        <f>INDEX('Step 2-12'!$Z:$Z,MATCH('Step 2-12'!$AH2225,'Step 2-12'!$R:$R,0))</f>
        <v>Email</v>
      </c>
      <c r="AP2225" s="24" t="str">
        <f>INDEX('Step 2-12'!$V:$V,MATCH('Step 2-12'!$AH2225,'Step 2-12'!$R:$R,0))</f>
        <v>Europe</v>
      </c>
      <c r="AQ2225" s="24" t="str">
        <f>INDEX('Step 2-12'!$W:$W,MATCH('Step 2-12'!$AH2225,'Step 2-12'!$R:$R,0))</f>
        <v>Healthcare</v>
      </c>
      <c r="AR2225" s="24" t="str">
        <f>INDEX('Step 2-12'!$X:$X,MATCH('Step 2-12'!$AH2225,'Step 2-12'!$R:$R,0))</f>
        <v>Enterprise</v>
      </c>
      <c r="AS2225" s="23" t="str">
        <f>INDEX('Step 2-12'!$AA:$AA,MATCH('Step 2-12'!$AH2225,'Step 2-12'!$R:$R,0))</f>
        <v>Pro</v>
      </c>
      <c r="AT2225" s="23" t="str">
        <f>INDEX('Step 2-12'!$AB:$AB,MATCH('Step 2-12'!$AH2225,'Step 2-12'!$R:$R,0))</f>
        <v>Monthly</v>
      </c>
      <c r="AU2225" s="23" t="str">
        <f>INDEX($J$20:$J$1603,MATCH($AH2225,$B$20:$B$1603,0))</f>
        <v/>
      </c>
    </row>
    <row r="2226" spans="33:47" x14ac:dyDescent="0.25">
      <c r="AG2226" t="s">
        <v>4018</v>
      </c>
      <c r="AH2226" t="s">
        <v>1727</v>
      </c>
      <c r="AI2226" t="s">
        <v>1728</v>
      </c>
      <c r="AJ2226">
        <v>45500</v>
      </c>
      <c r="AK2226" t="s">
        <v>50</v>
      </c>
      <c r="AL2226" t="s">
        <v>18</v>
      </c>
      <c r="AM2226">
        <v>135</v>
      </c>
      <c r="AN2226">
        <v>110.7</v>
      </c>
      <c r="AO2226" s="24" t="str">
        <f>INDEX('Step 2-12'!$Z:$Z,MATCH('Step 2-12'!$AH2226,'Step 2-12'!$R:$R,0))</f>
        <v>Email</v>
      </c>
      <c r="AP2226" s="24" t="str">
        <f>INDEX('Step 2-12'!$V:$V,MATCH('Step 2-12'!$AH2226,'Step 2-12'!$R:$R,0))</f>
        <v>Europe</v>
      </c>
      <c r="AQ2226" s="24" t="str">
        <f>INDEX('Step 2-12'!$W:$W,MATCH('Step 2-12'!$AH2226,'Step 2-12'!$R:$R,0))</f>
        <v>Healthcare</v>
      </c>
      <c r="AR2226" s="24" t="str">
        <f>INDEX('Step 2-12'!$X:$X,MATCH('Step 2-12'!$AH2226,'Step 2-12'!$R:$R,0))</f>
        <v>Enterprise</v>
      </c>
      <c r="AS2226" s="23" t="str">
        <f>INDEX('Step 2-12'!$AA:$AA,MATCH('Step 2-12'!$AH2226,'Step 2-12'!$R:$R,0))</f>
        <v>Pro</v>
      </c>
      <c r="AT2226" s="23" t="str">
        <f>INDEX('Step 2-12'!$AB:$AB,MATCH('Step 2-12'!$AH2226,'Step 2-12'!$R:$R,0))</f>
        <v>Monthly</v>
      </c>
      <c r="AU2226" s="23" t="str">
        <f>INDEX($J$20:$J$1603,MATCH($AH2226,$B$20:$B$1603,0))</f>
        <v/>
      </c>
    </row>
    <row r="2227" spans="33:47" x14ac:dyDescent="0.25">
      <c r="AG2227" t="s">
        <v>4019</v>
      </c>
      <c r="AH2227" t="s">
        <v>1727</v>
      </c>
      <c r="AI2227" t="s">
        <v>1729</v>
      </c>
      <c r="AJ2227">
        <v>45531</v>
      </c>
      <c r="AK2227" t="s">
        <v>50</v>
      </c>
      <c r="AL2227" t="s">
        <v>18</v>
      </c>
      <c r="AM2227">
        <v>135</v>
      </c>
      <c r="AN2227">
        <v>110.7</v>
      </c>
      <c r="AO2227" s="24" t="str">
        <f>INDEX('Step 2-12'!$Z:$Z,MATCH('Step 2-12'!$AH2227,'Step 2-12'!$R:$R,0))</f>
        <v>Email</v>
      </c>
      <c r="AP2227" s="24" t="str">
        <f>INDEX('Step 2-12'!$V:$V,MATCH('Step 2-12'!$AH2227,'Step 2-12'!$R:$R,0))</f>
        <v>Europe</v>
      </c>
      <c r="AQ2227" s="24" t="str">
        <f>INDEX('Step 2-12'!$W:$W,MATCH('Step 2-12'!$AH2227,'Step 2-12'!$R:$R,0))</f>
        <v>Healthcare</v>
      </c>
      <c r="AR2227" s="24" t="str">
        <f>INDEX('Step 2-12'!$X:$X,MATCH('Step 2-12'!$AH2227,'Step 2-12'!$R:$R,0))</f>
        <v>Enterprise</v>
      </c>
      <c r="AS2227" s="23" t="str">
        <f>INDEX('Step 2-12'!$AA:$AA,MATCH('Step 2-12'!$AH2227,'Step 2-12'!$R:$R,0))</f>
        <v>Pro</v>
      </c>
      <c r="AT2227" s="23" t="str">
        <f>INDEX('Step 2-12'!$AB:$AB,MATCH('Step 2-12'!$AH2227,'Step 2-12'!$R:$R,0))</f>
        <v>Monthly</v>
      </c>
      <c r="AU2227" s="23" t="str">
        <f>INDEX($J$20:$J$1603,MATCH($AH2227,$B$20:$B$1603,0))</f>
        <v/>
      </c>
    </row>
    <row r="2228" spans="33:47" x14ac:dyDescent="0.25">
      <c r="AG2228" t="s">
        <v>4020</v>
      </c>
      <c r="AH2228" t="s">
        <v>540</v>
      </c>
      <c r="AI2228" t="s">
        <v>539</v>
      </c>
      <c r="AJ2228">
        <v>45576</v>
      </c>
      <c r="AK2228" t="s">
        <v>50</v>
      </c>
      <c r="AL2228" t="s">
        <v>51</v>
      </c>
      <c r="AM2228">
        <v>1440</v>
      </c>
      <c r="AN2228">
        <v>1180.8</v>
      </c>
      <c r="AO2228" s="24" t="str">
        <f>INDEX('Step 2-12'!$Z:$Z,MATCH('Step 2-12'!$AH2228,'Step 2-12'!$R:$R,0))</f>
        <v>Paid Search</v>
      </c>
      <c r="AP2228" s="24" t="str">
        <f>INDEX('Step 2-12'!$V:$V,MATCH('Step 2-12'!$AH2228,'Step 2-12'!$R:$R,0))</f>
        <v>North America</v>
      </c>
      <c r="AQ2228" s="24" t="str">
        <f>INDEX('Step 2-12'!$W:$W,MATCH('Step 2-12'!$AH2228,'Step 2-12'!$R:$R,0))</f>
        <v>Healthcare</v>
      </c>
      <c r="AR2228" s="24" t="str">
        <f>INDEX('Step 2-12'!$X:$X,MATCH('Step 2-12'!$AH2228,'Step 2-12'!$R:$R,0))</f>
        <v>SMBs</v>
      </c>
      <c r="AS2228" s="23" t="str">
        <f>INDEX('Step 2-12'!$AA:$AA,MATCH('Step 2-12'!$AH2228,'Step 2-12'!$R:$R,0))</f>
        <v>Pro</v>
      </c>
      <c r="AT2228" s="23" t="str">
        <f>INDEX('Step 2-12'!$AB:$AB,MATCH('Step 2-12'!$AH2228,'Step 2-12'!$R:$R,0))</f>
        <v>Annual</v>
      </c>
      <c r="AU2228" s="23" t="str">
        <f>INDEX($J$20:$J$1603,MATCH($AH2228,$B$20:$B$1603,0))</f>
        <v/>
      </c>
    </row>
    <row r="2229" spans="33:47" x14ac:dyDescent="0.25">
      <c r="AO2229" s="1"/>
      <c r="AP2229" s="1"/>
      <c r="AQ2229" s="1"/>
      <c r="AR2229" s="1"/>
    </row>
    <row r="2230" spans="33:47" x14ac:dyDescent="0.25">
      <c r="AO2230" s="1"/>
      <c r="AP2230" s="1"/>
      <c r="AQ2230" s="1"/>
      <c r="AR2230" s="1"/>
    </row>
    <row r="2231" spans="33:47" x14ac:dyDescent="0.25">
      <c r="AO2231" s="1"/>
      <c r="AP2231" s="1"/>
      <c r="AQ2231" s="1"/>
      <c r="AR2231" s="1"/>
    </row>
    <row r="2232" spans="33:47" x14ac:dyDescent="0.25">
      <c r="AO2232" s="1"/>
      <c r="AP2232" s="1"/>
      <c r="AQ2232" s="1"/>
      <c r="AR2232" s="1"/>
    </row>
    <row r="2233" spans="33:47" x14ac:dyDescent="0.25">
      <c r="AO2233" s="1"/>
      <c r="AP2233" s="1"/>
      <c r="AQ2233" s="1"/>
      <c r="AR2233" s="1"/>
    </row>
    <row r="2234" spans="33:47" x14ac:dyDescent="0.25">
      <c r="AO2234" s="1"/>
      <c r="AP2234" s="1"/>
      <c r="AQ2234" s="1"/>
      <c r="AR2234" s="1"/>
    </row>
    <row r="2235" spans="33:47" x14ac:dyDescent="0.25">
      <c r="AO2235" s="1"/>
      <c r="AP2235" s="1"/>
      <c r="AQ2235" s="1"/>
      <c r="AR2235" s="1"/>
    </row>
    <row r="2236" spans="33:47" x14ac:dyDescent="0.25">
      <c r="AO2236" s="1"/>
      <c r="AP2236" s="1"/>
      <c r="AQ2236" s="1"/>
      <c r="AR2236" s="1"/>
    </row>
    <row r="2237" spans="33:47" x14ac:dyDescent="0.25">
      <c r="AO2237" s="1"/>
      <c r="AP2237" s="1"/>
      <c r="AQ2237" s="1"/>
      <c r="AR2237" s="1"/>
    </row>
    <row r="2238" spans="33:47" x14ac:dyDescent="0.25">
      <c r="AO2238" s="1"/>
      <c r="AP2238" s="1"/>
      <c r="AQ2238" s="1"/>
      <c r="AR2238" s="1"/>
    </row>
    <row r="2239" spans="33:47" x14ac:dyDescent="0.25">
      <c r="AO2239" s="1"/>
      <c r="AP2239" s="1"/>
      <c r="AQ2239" s="1"/>
      <c r="AR2239" s="1"/>
    </row>
    <row r="2240" spans="33:47" x14ac:dyDescent="0.25">
      <c r="AO2240" s="1"/>
      <c r="AP2240" s="1"/>
      <c r="AQ2240" s="1"/>
      <c r="AR2240" s="1"/>
    </row>
    <row r="2241" spans="41:44" x14ac:dyDescent="0.25">
      <c r="AO2241" s="1"/>
      <c r="AP2241" s="1"/>
      <c r="AQ2241" s="1"/>
      <c r="AR2241" s="1"/>
    </row>
    <row r="2242" spans="41:44" x14ac:dyDescent="0.25">
      <c r="AO2242" s="1"/>
      <c r="AP2242" s="1"/>
      <c r="AQ2242" s="1"/>
      <c r="AR2242" s="1"/>
    </row>
    <row r="2243" spans="41:44" x14ac:dyDescent="0.25">
      <c r="AO2243" s="1"/>
      <c r="AP2243" s="1"/>
      <c r="AQ2243" s="1"/>
      <c r="AR2243" s="1"/>
    </row>
    <row r="2244" spans="41:44" x14ac:dyDescent="0.25">
      <c r="AO2244" s="1"/>
      <c r="AP2244" s="1"/>
      <c r="AQ2244" s="1"/>
      <c r="AR2244" s="1"/>
    </row>
    <row r="2245" spans="41:44" x14ac:dyDescent="0.25">
      <c r="AO2245" s="1"/>
      <c r="AP2245" s="1"/>
      <c r="AQ2245" s="1"/>
      <c r="AR2245" s="1"/>
    </row>
    <row r="2246" spans="41:44" x14ac:dyDescent="0.25">
      <c r="AO2246" s="1"/>
      <c r="AP2246" s="1"/>
      <c r="AQ2246" s="1"/>
      <c r="AR2246" s="1"/>
    </row>
    <row r="2247" spans="41:44" x14ac:dyDescent="0.25">
      <c r="AO2247" s="1"/>
      <c r="AP2247" s="1"/>
      <c r="AQ2247" s="1"/>
      <c r="AR2247" s="1"/>
    </row>
    <row r="2248" spans="41:44" x14ac:dyDescent="0.25">
      <c r="AO2248" s="1"/>
      <c r="AP2248" s="1"/>
      <c r="AQ2248" s="1"/>
      <c r="AR2248" s="1"/>
    </row>
    <row r="2249" spans="41:44" x14ac:dyDescent="0.25">
      <c r="AO2249" s="1"/>
      <c r="AP2249" s="1"/>
      <c r="AQ2249" s="1"/>
      <c r="AR2249" s="1"/>
    </row>
    <row r="2250" spans="41:44" x14ac:dyDescent="0.25">
      <c r="AO2250" s="1"/>
      <c r="AP2250" s="1"/>
      <c r="AQ2250" s="1"/>
      <c r="AR2250" s="1"/>
    </row>
    <row r="2251" spans="41:44" x14ac:dyDescent="0.25">
      <c r="AO2251" s="1"/>
      <c r="AP2251" s="1"/>
      <c r="AQ2251" s="1"/>
      <c r="AR2251" s="1"/>
    </row>
    <row r="2252" spans="41:44" x14ac:dyDescent="0.25">
      <c r="AO2252" s="1"/>
      <c r="AP2252" s="1"/>
      <c r="AQ2252" s="1"/>
      <c r="AR2252" s="1"/>
    </row>
    <row r="2253" spans="41:44" x14ac:dyDescent="0.25">
      <c r="AO2253" s="1"/>
      <c r="AP2253" s="1"/>
      <c r="AQ2253" s="1"/>
      <c r="AR2253" s="1"/>
    </row>
    <row r="2254" spans="41:44" x14ac:dyDescent="0.25">
      <c r="AO2254" s="1"/>
      <c r="AP2254" s="1"/>
      <c r="AQ2254" s="1"/>
      <c r="AR2254" s="1"/>
    </row>
    <row r="2255" spans="41:44" x14ac:dyDescent="0.25">
      <c r="AO2255" s="1"/>
      <c r="AP2255" s="1"/>
      <c r="AQ2255" s="1"/>
      <c r="AR2255" s="1"/>
    </row>
    <row r="2256" spans="41:44" x14ac:dyDescent="0.25">
      <c r="AO2256" s="1"/>
      <c r="AP2256" s="1"/>
      <c r="AQ2256" s="1"/>
      <c r="AR2256" s="1"/>
    </row>
    <row r="2257" spans="41:44" x14ac:dyDescent="0.25">
      <c r="AO2257" s="1"/>
      <c r="AP2257" s="1"/>
      <c r="AQ2257" s="1"/>
      <c r="AR2257" s="1"/>
    </row>
    <row r="2258" spans="41:44" x14ac:dyDescent="0.25">
      <c r="AO2258" s="1"/>
      <c r="AP2258" s="1"/>
      <c r="AQ2258" s="1"/>
      <c r="AR2258" s="1"/>
    </row>
    <row r="2259" spans="41:44" x14ac:dyDescent="0.25">
      <c r="AO2259" s="1"/>
      <c r="AP2259" s="1"/>
      <c r="AQ2259" s="1"/>
      <c r="AR2259" s="1"/>
    </row>
    <row r="2260" spans="41:44" x14ac:dyDescent="0.25">
      <c r="AO2260" s="1"/>
      <c r="AP2260" s="1"/>
      <c r="AQ2260" s="1"/>
      <c r="AR2260" s="1"/>
    </row>
    <row r="2261" spans="41:44" x14ac:dyDescent="0.25">
      <c r="AO2261" s="1"/>
      <c r="AP2261" s="1"/>
      <c r="AQ2261" s="1"/>
      <c r="AR2261" s="1"/>
    </row>
    <row r="2262" spans="41:44" x14ac:dyDescent="0.25">
      <c r="AO2262" s="1"/>
      <c r="AP2262" s="1"/>
      <c r="AQ2262" s="1"/>
      <c r="AR2262" s="1"/>
    </row>
    <row r="2263" spans="41:44" x14ac:dyDescent="0.25">
      <c r="AO2263" s="1"/>
      <c r="AP2263" s="1"/>
      <c r="AQ2263" s="1"/>
      <c r="AR2263" s="1"/>
    </row>
    <row r="2264" spans="41:44" x14ac:dyDescent="0.25">
      <c r="AO2264" s="1"/>
      <c r="AP2264" s="1"/>
      <c r="AQ2264" s="1"/>
      <c r="AR2264" s="1"/>
    </row>
    <row r="2265" spans="41:44" x14ac:dyDescent="0.25">
      <c r="AO2265" s="1"/>
      <c r="AP2265" s="1"/>
      <c r="AQ2265" s="1"/>
      <c r="AR2265" s="1"/>
    </row>
    <row r="2266" spans="41:44" x14ac:dyDescent="0.25">
      <c r="AO2266" s="1"/>
      <c r="AP2266" s="1"/>
      <c r="AQ2266" s="1"/>
      <c r="AR2266" s="1"/>
    </row>
    <row r="2267" spans="41:44" x14ac:dyDescent="0.25">
      <c r="AO2267" s="1"/>
      <c r="AP2267" s="1"/>
      <c r="AQ2267" s="1"/>
      <c r="AR2267" s="1"/>
    </row>
    <row r="2268" spans="41:44" x14ac:dyDescent="0.25">
      <c r="AO2268" s="1"/>
      <c r="AP2268" s="1"/>
      <c r="AQ2268" s="1"/>
      <c r="AR2268" s="1"/>
    </row>
    <row r="2269" spans="41:44" x14ac:dyDescent="0.25">
      <c r="AO2269" s="1"/>
      <c r="AP2269" s="1"/>
      <c r="AQ2269" s="1"/>
      <c r="AR2269" s="1"/>
    </row>
    <row r="2270" spans="41:44" x14ac:dyDescent="0.25">
      <c r="AO2270" s="1"/>
      <c r="AP2270" s="1"/>
      <c r="AQ2270" s="1"/>
      <c r="AR2270" s="1"/>
    </row>
    <row r="2271" spans="41:44" x14ac:dyDescent="0.25">
      <c r="AO2271" s="1"/>
      <c r="AP2271" s="1"/>
      <c r="AQ2271" s="1"/>
      <c r="AR2271" s="1"/>
    </row>
    <row r="2272" spans="41:44" x14ac:dyDescent="0.25">
      <c r="AO2272" s="1"/>
      <c r="AP2272" s="1"/>
      <c r="AQ2272" s="1"/>
      <c r="AR2272" s="1"/>
    </row>
    <row r="2273" spans="41:44" x14ac:dyDescent="0.25">
      <c r="AO2273" s="1"/>
      <c r="AP2273" s="1"/>
      <c r="AQ2273" s="1"/>
      <c r="AR2273" s="1"/>
    </row>
    <row r="2274" spans="41:44" x14ac:dyDescent="0.25">
      <c r="AO2274" s="1"/>
      <c r="AP2274" s="1"/>
      <c r="AQ2274" s="1"/>
      <c r="AR2274" s="1"/>
    </row>
    <row r="2275" spans="41:44" x14ac:dyDescent="0.25">
      <c r="AO2275" s="1"/>
      <c r="AP2275" s="1"/>
      <c r="AQ2275" s="1"/>
      <c r="AR2275" s="1"/>
    </row>
    <row r="2276" spans="41:44" x14ac:dyDescent="0.25">
      <c r="AO2276" s="1"/>
      <c r="AP2276" s="1"/>
      <c r="AQ2276" s="1"/>
      <c r="AR2276" s="1"/>
    </row>
    <row r="2277" spans="41:44" x14ac:dyDescent="0.25">
      <c r="AO2277" s="1"/>
      <c r="AP2277" s="1"/>
      <c r="AQ2277" s="1"/>
      <c r="AR2277" s="1"/>
    </row>
    <row r="2278" spans="41:44" x14ac:dyDescent="0.25">
      <c r="AO2278" s="1"/>
      <c r="AP2278" s="1"/>
      <c r="AQ2278" s="1"/>
      <c r="AR2278" s="1"/>
    </row>
    <row r="2279" spans="41:44" x14ac:dyDescent="0.25">
      <c r="AO2279" s="1"/>
      <c r="AP2279" s="1"/>
      <c r="AQ2279" s="1"/>
      <c r="AR2279" s="1"/>
    </row>
    <row r="2280" spans="41:44" x14ac:dyDescent="0.25">
      <c r="AO2280" s="1"/>
      <c r="AP2280" s="1"/>
      <c r="AQ2280" s="1"/>
      <c r="AR2280" s="1"/>
    </row>
    <row r="2281" spans="41:44" x14ac:dyDescent="0.25">
      <c r="AO2281" s="1"/>
      <c r="AP2281" s="1"/>
      <c r="AQ2281" s="1"/>
      <c r="AR2281" s="1"/>
    </row>
    <row r="2282" spans="41:44" x14ac:dyDescent="0.25">
      <c r="AO2282" s="1"/>
      <c r="AP2282" s="1"/>
      <c r="AQ2282" s="1"/>
      <c r="AR2282" s="1"/>
    </row>
    <row r="2283" spans="41:44" x14ac:dyDescent="0.25">
      <c r="AO2283" s="1"/>
      <c r="AP2283" s="1"/>
      <c r="AQ2283" s="1"/>
      <c r="AR2283" s="1"/>
    </row>
    <row r="2284" spans="41:44" x14ac:dyDescent="0.25">
      <c r="AO2284" s="1"/>
      <c r="AP2284" s="1"/>
      <c r="AQ2284" s="1"/>
      <c r="AR2284" s="1"/>
    </row>
    <row r="2285" spans="41:44" x14ac:dyDescent="0.25">
      <c r="AO2285" s="1"/>
      <c r="AP2285" s="1"/>
      <c r="AQ2285" s="1"/>
      <c r="AR2285" s="1"/>
    </row>
    <row r="2286" spans="41:44" x14ac:dyDescent="0.25">
      <c r="AO2286" s="1"/>
      <c r="AP2286" s="1"/>
      <c r="AQ2286" s="1"/>
      <c r="AR2286" s="1"/>
    </row>
    <row r="2287" spans="41:44" x14ac:dyDescent="0.25">
      <c r="AO2287" s="1"/>
      <c r="AP2287" s="1"/>
      <c r="AQ2287" s="1"/>
      <c r="AR2287" s="1"/>
    </row>
    <row r="2288" spans="41:44" x14ac:dyDescent="0.25">
      <c r="AO2288" s="1"/>
      <c r="AP2288" s="1"/>
      <c r="AQ2288" s="1"/>
      <c r="AR2288" s="1"/>
    </row>
    <row r="2289" spans="41:44" x14ac:dyDescent="0.25">
      <c r="AO2289" s="1"/>
      <c r="AP2289" s="1"/>
      <c r="AQ2289" s="1"/>
      <c r="AR2289" s="1"/>
    </row>
    <row r="2290" spans="41:44" x14ac:dyDescent="0.25">
      <c r="AO2290" s="1"/>
      <c r="AP2290" s="1"/>
      <c r="AQ2290" s="1"/>
      <c r="AR2290" s="1"/>
    </row>
    <row r="2291" spans="41:44" x14ac:dyDescent="0.25">
      <c r="AO2291" s="1"/>
      <c r="AP2291" s="1"/>
      <c r="AQ2291" s="1"/>
      <c r="AR2291" s="1"/>
    </row>
    <row r="2292" spans="41:44" x14ac:dyDescent="0.25">
      <c r="AO2292" s="1"/>
      <c r="AP2292" s="1"/>
      <c r="AQ2292" s="1"/>
      <c r="AR2292" s="1"/>
    </row>
    <row r="2293" spans="41:44" x14ac:dyDescent="0.25">
      <c r="AO2293" s="1"/>
      <c r="AP2293" s="1"/>
      <c r="AQ2293" s="1"/>
      <c r="AR2293" s="1"/>
    </row>
    <row r="2294" spans="41:44" x14ac:dyDescent="0.25">
      <c r="AO2294" s="1"/>
      <c r="AP2294" s="1"/>
      <c r="AQ2294" s="1"/>
      <c r="AR2294" s="1"/>
    </row>
    <row r="2295" spans="41:44" x14ac:dyDescent="0.25">
      <c r="AO2295" s="1"/>
      <c r="AP2295" s="1"/>
      <c r="AQ2295" s="1"/>
      <c r="AR2295" s="1"/>
    </row>
    <row r="2296" spans="41:44" x14ac:dyDescent="0.25">
      <c r="AO2296" s="1"/>
      <c r="AP2296" s="1"/>
      <c r="AQ2296" s="1"/>
      <c r="AR2296" s="1"/>
    </row>
    <row r="2297" spans="41:44" x14ac:dyDescent="0.25">
      <c r="AO2297" s="1"/>
      <c r="AP2297" s="1"/>
      <c r="AQ2297" s="1"/>
      <c r="AR2297" s="1"/>
    </row>
    <row r="2298" spans="41:44" x14ac:dyDescent="0.25">
      <c r="AO2298" s="1"/>
      <c r="AP2298" s="1"/>
      <c r="AQ2298" s="1"/>
      <c r="AR2298" s="1"/>
    </row>
    <row r="2299" spans="41:44" x14ac:dyDescent="0.25">
      <c r="AO2299" s="1"/>
      <c r="AP2299" s="1"/>
      <c r="AQ2299" s="1"/>
      <c r="AR2299" s="1"/>
    </row>
    <row r="2300" spans="41:44" x14ac:dyDescent="0.25">
      <c r="AO2300" s="1"/>
      <c r="AP2300" s="1"/>
      <c r="AQ2300" s="1"/>
      <c r="AR2300" s="1"/>
    </row>
    <row r="2301" spans="41:44" x14ac:dyDescent="0.25">
      <c r="AO2301" s="1"/>
      <c r="AP2301" s="1"/>
      <c r="AQ2301" s="1"/>
      <c r="AR2301" s="1"/>
    </row>
    <row r="2302" spans="41:44" x14ac:dyDescent="0.25">
      <c r="AO2302" s="1"/>
      <c r="AP2302" s="1"/>
      <c r="AQ2302" s="1"/>
      <c r="AR2302" s="1"/>
    </row>
    <row r="2303" spans="41:44" x14ac:dyDescent="0.25">
      <c r="AO2303" s="1"/>
      <c r="AP2303" s="1"/>
      <c r="AQ2303" s="1"/>
      <c r="AR2303" s="1"/>
    </row>
    <row r="2304" spans="41:44" x14ac:dyDescent="0.25">
      <c r="AO2304" s="1"/>
      <c r="AP2304" s="1"/>
      <c r="AQ2304" s="1"/>
      <c r="AR2304" s="1"/>
    </row>
    <row r="2305" spans="41:44" x14ac:dyDescent="0.25">
      <c r="AO2305" s="1"/>
      <c r="AP2305" s="1"/>
      <c r="AQ2305" s="1"/>
      <c r="AR2305" s="1"/>
    </row>
    <row r="2306" spans="41:44" x14ac:dyDescent="0.25">
      <c r="AO2306" s="1"/>
      <c r="AP2306" s="1"/>
      <c r="AQ2306" s="1"/>
      <c r="AR2306" s="1"/>
    </row>
    <row r="2307" spans="41:44" x14ac:dyDescent="0.25">
      <c r="AO2307" s="1"/>
      <c r="AP2307" s="1"/>
      <c r="AQ2307" s="1"/>
      <c r="AR2307" s="1"/>
    </row>
    <row r="2308" spans="41:44" x14ac:dyDescent="0.25">
      <c r="AO2308" s="1"/>
      <c r="AP2308" s="1"/>
      <c r="AQ2308" s="1"/>
      <c r="AR2308" s="1"/>
    </row>
    <row r="2309" spans="41:44" x14ac:dyDescent="0.25">
      <c r="AO2309" s="1"/>
      <c r="AP2309" s="1"/>
      <c r="AQ2309" s="1"/>
      <c r="AR2309" s="1"/>
    </row>
    <row r="2310" spans="41:44" x14ac:dyDescent="0.25">
      <c r="AO2310" s="1"/>
      <c r="AP2310" s="1"/>
      <c r="AQ2310" s="1"/>
      <c r="AR2310" s="1"/>
    </row>
    <row r="2311" spans="41:44" x14ac:dyDescent="0.25">
      <c r="AO2311" s="1"/>
      <c r="AP2311" s="1"/>
      <c r="AQ2311" s="1"/>
      <c r="AR2311" s="1"/>
    </row>
    <row r="2312" spans="41:44" x14ac:dyDescent="0.25">
      <c r="AO2312" s="1"/>
      <c r="AP2312" s="1"/>
      <c r="AQ2312" s="1"/>
      <c r="AR2312" s="1"/>
    </row>
    <row r="2313" spans="41:44" x14ac:dyDescent="0.25">
      <c r="AO2313" s="1"/>
      <c r="AP2313" s="1"/>
      <c r="AQ2313" s="1"/>
      <c r="AR2313" s="1"/>
    </row>
    <row r="2314" spans="41:44" x14ac:dyDescent="0.25">
      <c r="AO2314" s="1"/>
      <c r="AP2314" s="1"/>
      <c r="AQ2314" s="1"/>
      <c r="AR2314" s="1"/>
    </row>
    <row r="2315" spans="41:44" x14ac:dyDescent="0.25">
      <c r="AO2315" s="1"/>
      <c r="AP2315" s="1"/>
      <c r="AQ2315" s="1"/>
      <c r="AR2315" s="1"/>
    </row>
    <row r="2316" spans="41:44" x14ac:dyDescent="0.25">
      <c r="AO2316" s="1"/>
      <c r="AP2316" s="1"/>
      <c r="AQ2316" s="1"/>
      <c r="AR2316" s="1"/>
    </row>
    <row r="2317" spans="41:44" x14ac:dyDescent="0.25">
      <c r="AO2317" s="1"/>
      <c r="AP2317" s="1"/>
      <c r="AQ2317" s="1"/>
      <c r="AR2317" s="1"/>
    </row>
    <row r="2318" spans="41:44" x14ac:dyDescent="0.25">
      <c r="AO2318" s="1"/>
      <c r="AP2318" s="1"/>
      <c r="AQ2318" s="1"/>
      <c r="AR2318" s="1"/>
    </row>
    <row r="2319" spans="41:44" x14ac:dyDescent="0.25">
      <c r="AO2319" s="1"/>
      <c r="AP2319" s="1"/>
      <c r="AQ2319" s="1"/>
      <c r="AR2319" s="1"/>
    </row>
    <row r="2320" spans="41:44" x14ac:dyDescent="0.25">
      <c r="AO2320" s="1"/>
      <c r="AP2320" s="1"/>
      <c r="AQ2320" s="1"/>
      <c r="AR2320" s="1"/>
    </row>
    <row r="2321" spans="41:44" x14ac:dyDescent="0.25">
      <c r="AO2321" s="1"/>
      <c r="AP2321" s="1"/>
      <c r="AQ2321" s="1"/>
      <c r="AR2321" s="1"/>
    </row>
    <row r="2322" spans="41:44" x14ac:dyDescent="0.25">
      <c r="AO2322" s="1"/>
      <c r="AP2322" s="1"/>
      <c r="AQ2322" s="1"/>
      <c r="AR2322" s="1"/>
    </row>
    <row r="2323" spans="41:44" x14ac:dyDescent="0.25">
      <c r="AO2323" s="1"/>
      <c r="AP2323" s="1"/>
      <c r="AQ2323" s="1"/>
      <c r="AR2323" s="1"/>
    </row>
    <row r="2324" spans="41:44" x14ac:dyDescent="0.25">
      <c r="AO2324" s="1"/>
      <c r="AP2324" s="1"/>
      <c r="AQ2324" s="1"/>
      <c r="AR2324" s="1"/>
    </row>
    <row r="2325" spans="41:44" x14ac:dyDescent="0.25">
      <c r="AO2325" s="1"/>
      <c r="AP2325" s="1"/>
      <c r="AQ2325" s="1"/>
      <c r="AR2325" s="1"/>
    </row>
    <row r="2326" spans="41:44" x14ac:dyDescent="0.25">
      <c r="AO2326" s="1"/>
      <c r="AP2326" s="1"/>
      <c r="AQ2326" s="1"/>
      <c r="AR2326" s="1"/>
    </row>
    <row r="2327" spans="41:44" x14ac:dyDescent="0.25">
      <c r="AO2327" s="1"/>
      <c r="AP2327" s="1"/>
      <c r="AQ2327" s="1"/>
      <c r="AR2327" s="1"/>
    </row>
    <row r="2328" spans="41:44" x14ac:dyDescent="0.25">
      <c r="AO2328" s="1"/>
      <c r="AP2328" s="1"/>
      <c r="AQ2328" s="1"/>
      <c r="AR2328" s="1"/>
    </row>
    <row r="2329" spans="41:44" x14ac:dyDescent="0.25">
      <c r="AO2329" s="1"/>
      <c r="AP2329" s="1"/>
      <c r="AQ2329" s="1"/>
      <c r="AR2329" s="1"/>
    </row>
    <row r="2330" spans="41:44" x14ac:dyDescent="0.25">
      <c r="AO2330" s="1"/>
      <c r="AP2330" s="1"/>
      <c r="AQ2330" s="1"/>
      <c r="AR2330" s="1"/>
    </row>
    <row r="2331" spans="41:44" x14ac:dyDescent="0.25">
      <c r="AO2331" s="1"/>
      <c r="AP2331" s="1"/>
      <c r="AQ2331" s="1"/>
      <c r="AR2331" s="1"/>
    </row>
    <row r="2332" spans="41:44" x14ac:dyDescent="0.25">
      <c r="AO2332" s="1"/>
      <c r="AP2332" s="1"/>
      <c r="AQ2332" s="1"/>
      <c r="AR2332" s="1"/>
    </row>
    <row r="2333" spans="41:44" x14ac:dyDescent="0.25">
      <c r="AO2333" s="1"/>
      <c r="AP2333" s="1"/>
      <c r="AQ2333" s="1"/>
      <c r="AR2333" s="1"/>
    </row>
    <row r="2334" spans="41:44" x14ac:dyDescent="0.25">
      <c r="AO2334" s="1"/>
      <c r="AP2334" s="1"/>
      <c r="AQ2334" s="1"/>
      <c r="AR2334" s="1"/>
    </row>
    <row r="2335" spans="41:44" x14ac:dyDescent="0.25">
      <c r="AO2335" s="1"/>
      <c r="AP2335" s="1"/>
      <c r="AQ2335" s="1"/>
      <c r="AR2335" s="1"/>
    </row>
    <row r="2336" spans="41:44" x14ac:dyDescent="0.25">
      <c r="AO2336" s="1"/>
      <c r="AP2336" s="1"/>
      <c r="AQ2336" s="1"/>
      <c r="AR2336" s="1"/>
    </row>
    <row r="2337" spans="41:44" x14ac:dyDescent="0.25">
      <c r="AO2337" s="1"/>
      <c r="AP2337" s="1"/>
      <c r="AQ2337" s="1"/>
      <c r="AR2337" s="1"/>
    </row>
    <row r="2338" spans="41:44" x14ac:dyDescent="0.25">
      <c r="AO2338" s="1"/>
      <c r="AP2338" s="1"/>
      <c r="AQ2338" s="1"/>
      <c r="AR2338" s="1"/>
    </row>
    <row r="2339" spans="41:44" x14ac:dyDescent="0.25">
      <c r="AO2339" s="1"/>
      <c r="AP2339" s="1"/>
      <c r="AQ2339" s="1"/>
      <c r="AR2339" s="1"/>
    </row>
    <row r="2340" spans="41:44" x14ac:dyDescent="0.25">
      <c r="AO2340" s="1"/>
      <c r="AP2340" s="1"/>
      <c r="AQ2340" s="1"/>
      <c r="AR2340" s="1"/>
    </row>
    <row r="2341" spans="41:44" x14ac:dyDescent="0.25">
      <c r="AO2341" s="1"/>
      <c r="AP2341" s="1"/>
      <c r="AQ2341" s="1"/>
      <c r="AR2341" s="1"/>
    </row>
    <row r="2342" spans="41:44" x14ac:dyDescent="0.25">
      <c r="AO2342" s="1"/>
      <c r="AP2342" s="1"/>
      <c r="AQ2342" s="1"/>
      <c r="AR2342" s="1"/>
    </row>
    <row r="2343" spans="41:44" x14ac:dyDescent="0.25">
      <c r="AO2343" s="1"/>
      <c r="AP2343" s="1"/>
      <c r="AQ2343" s="1"/>
      <c r="AR2343" s="1"/>
    </row>
    <row r="2344" spans="41:44" x14ac:dyDescent="0.25">
      <c r="AO2344" s="1"/>
      <c r="AP2344" s="1"/>
      <c r="AQ2344" s="1"/>
      <c r="AR2344" s="1"/>
    </row>
    <row r="2345" spans="41:44" x14ac:dyDescent="0.25">
      <c r="AO2345" s="1"/>
      <c r="AP2345" s="1"/>
      <c r="AQ2345" s="1"/>
      <c r="AR2345" s="1"/>
    </row>
    <row r="2346" spans="41:44" x14ac:dyDescent="0.25">
      <c r="AO2346" s="1"/>
      <c r="AP2346" s="1"/>
      <c r="AQ2346" s="1"/>
      <c r="AR2346" s="1"/>
    </row>
    <row r="2347" spans="41:44" x14ac:dyDescent="0.25">
      <c r="AO2347" s="1"/>
      <c r="AP2347" s="1"/>
      <c r="AQ2347" s="1"/>
      <c r="AR2347" s="1"/>
    </row>
    <row r="2348" spans="41:44" x14ac:dyDescent="0.25">
      <c r="AO2348" s="1"/>
      <c r="AP2348" s="1"/>
      <c r="AQ2348" s="1"/>
      <c r="AR2348" s="1"/>
    </row>
    <row r="2349" spans="41:44" x14ac:dyDescent="0.25">
      <c r="AO2349" s="1"/>
      <c r="AP2349" s="1"/>
      <c r="AQ2349" s="1"/>
      <c r="AR2349" s="1"/>
    </row>
    <row r="2350" spans="41:44" x14ac:dyDescent="0.25">
      <c r="AO2350" s="1"/>
      <c r="AP2350" s="1"/>
      <c r="AQ2350" s="1"/>
      <c r="AR2350" s="1"/>
    </row>
    <row r="2351" spans="41:44" x14ac:dyDescent="0.25">
      <c r="AO2351" s="1"/>
      <c r="AP2351" s="1"/>
      <c r="AQ2351" s="1"/>
      <c r="AR2351" s="1"/>
    </row>
    <row r="2352" spans="41:44" x14ac:dyDescent="0.25">
      <c r="AO2352" s="1"/>
      <c r="AP2352" s="1"/>
      <c r="AQ2352" s="1"/>
      <c r="AR2352" s="1"/>
    </row>
    <row r="2353" spans="41:44" x14ac:dyDescent="0.25">
      <c r="AO2353" s="1"/>
      <c r="AP2353" s="1"/>
      <c r="AQ2353" s="1"/>
      <c r="AR2353" s="1"/>
    </row>
    <row r="2354" spans="41:44" x14ac:dyDescent="0.25">
      <c r="AO2354" s="1"/>
      <c r="AP2354" s="1"/>
      <c r="AQ2354" s="1"/>
      <c r="AR2354" s="1"/>
    </row>
    <row r="2355" spans="41:44" x14ac:dyDescent="0.25">
      <c r="AO2355" s="1"/>
      <c r="AP2355" s="1"/>
      <c r="AQ2355" s="1"/>
      <c r="AR2355" s="1"/>
    </row>
    <row r="2356" spans="41:44" x14ac:dyDescent="0.25">
      <c r="AO2356" s="1"/>
      <c r="AP2356" s="1"/>
      <c r="AQ2356" s="1"/>
      <c r="AR2356" s="1"/>
    </row>
    <row r="2357" spans="41:44" x14ac:dyDescent="0.25">
      <c r="AO2357" s="1"/>
      <c r="AP2357" s="1"/>
      <c r="AQ2357" s="1"/>
      <c r="AR2357" s="1"/>
    </row>
    <row r="2358" spans="41:44" x14ac:dyDescent="0.25">
      <c r="AO2358" s="1"/>
      <c r="AP2358" s="1"/>
      <c r="AQ2358" s="1"/>
      <c r="AR2358" s="1"/>
    </row>
    <row r="2359" spans="41:44" x14ac:dyDescent="0.25">
      <c r="AO2359" s="1"/>
      <c r="AP2359" s="1"/>
      <c r="AQ2359" s="1"/>
      <c r="AR2359" s="1"/>
    </row>
    <row r="2360" spans="41:44" x14ac:dyDescent="0.25">
      <c r="AO2360" s="1"/>
      <c r="AP2360" s="1"/>
      <c r="AQ2360" s="1"/>
      <c r="AR2360" s="1"/>
    </row>
    <row r="2361" spans="41:44" x14ac:dyDescent="0.25">
      <c r="AO2361" s="1"/>
      <c r="AP2361" s="1"/>
      <c r="AQ2361" s="1"/>
      <c r="AR2361" s="1"/>
    </row>
    <row r="2362" spans="41:44" x14ac:dyDescent="0.25">
      <c r="AO2362" s="1"/>
      <c r="AP2362" s="1"/>
      <c r="AQ2362" s="1"/>
      <c r="AR2362" s="1"/>
    </row>
    <row r="2363" spans="41:44" x14ac:dyDescent="0.25">
      <c r="AO2363" s="1"/>
      <c r="AP2363" s="1"/>
      <c r="AQ2363" s="1"/>
      <c r="AR2363" s="1"/>
    </row>
    <row r="2364" spans="41:44" x14ac:dyDescent="0.25">
      <c r="AO2364" s="1"/>
      <c r="AP2364" s="1"/>
      <c r="AQ2364" s="1"/>
      <c r="AR2364" s="1"/>
    </row>
    <row r="2365" spans="41:44" x14ac:dyDescent="0.25">
      <c r="AO2365" s="1"/>
      <c r="AP2365" s="1"/>
      <c r="AQ2365" s="1"/>
      <c r="AR2365" s="1"/>
    </row>
    <row r="2366" spans="41:44" x14ac:dyDescent="0.25">
      <c r="AO2366" s="1"/>
      <c r="AP2366" s="1"/>
      <c r="AQ2366" s="1"/>
      <c r="AR2366" s="1"/>
    </row>
    <row r="2367" spans="41:44" x14ac:dyDescent="0.25">
      <c r="AO2367" s="1"/>
      <c r="AP2367" s="1"/>
      <c r="AQ2367" s="1"/>
      <c r="AR2367" s="1"/>
    </row>
    <row r="2368" spans="41:44" x14ac:dyDescent="0.25">
      <c r="AO2368" s="1"/>
      <c r="AP2368" s="1"/>
      <c r="AQ2368" s="1"/>
      <c r="AR2368" s="1"/>
    </row>
    <row r="2369" spans="41:44" x14ac:dyDescent="0.25">
      <c r="AO2369" s="1"/>
      <c r="AP2369" s="1"/>
      <c r="AQ2369" s="1"/>
      <c r="AR2369" s="1"/>
    </row>
    <row r="2370" spans="41:44" x14ac:dyDescent="0.25">
      <c r="AO2370" s="1"/>
      <c r="AP2370" s="1"/>
      <c r="AQ2370" s="1"/>
      <c r="AR2370" s="1"/>
    </row>
    <row r="2371" spans="41:44" x14ac:dyDescent="0.25">
      <c r="AO2371" s="1"/>
      <c r="AP2371" s="1"/>
      <c r="AQ2371" s="1"/>
      <c r="AR2371" s="1"/>
    </row>
    <row r="2372" spans="41:44" x14ac:dyDescent="0.25">
      <c r="AO2372" s="1"/>
      <c r="AP2372" s="1"/>
      <c r="AQ2372" s="1"/>
      <c r="AR2372" s="1"/>
    </row>
    <row r="2373" spans="41:44" x14ac:dyDescent="0.25">
      <c r="AO2373" s="1"/>
      <c r="AP2373" s="1"/>
      <c r="AQ2373" s="1"/>
      <c r="AR2373" s="1"/>
    </row>
    <row r="2374" spans="41:44" x14ac:dyDescent="0.25">
      <c r="AO2374" s="1"/>
      <c r="AP2374" s="1"/>
      <c r="AQ2374" s="1"/>
      <c r="AR2374" s="1"/>
    </row>
    <row r="2375" spans="41:44" x14ac:dyDescent="0.25">
      <c r="AO2375" s="1"/>
      <c r="AP2375" s="1"/>
      <c r="AQ2375" s="1"/>
      <c r="AR2375" s="1"/>
    </row>
    <row r="2376" spans="41:44" x14ac:dyDescent="0.25">
      <c r="AO2376" s="1"/>
      <c r="AP2376" s="1"/>
      <c r="AQ2376" s="1"/>
      <c r="AR2376" s="1"/>
    </row>
    <row r="2377" spans="41:44" x14ac:dyDescent="0.25">
      <c r="AO2377" s="1"/>
      <c r="AP2377" s="1"/>
      <c r="AQ2377" s="1"/>
      <c r="AR2377" s="1"/>
    </row>
    <row r="2378" spans="41:44" x14ac:dyDescent="0.25">
      <c r="AO2378" s="1"/>
      <c r="AP2378" s="1"/>
      <c r="AQ2378" s="1"/>
      <c r="AR2378" s="1"/>
    </row>
    <row r="2379" spans="41:44" x14ac:dyDescent="0.25">
      <c r="AO2379" s="1"/>
      <c r="AP2379" s="1"/>
      <c r="AQ2379" s="1"/>
      <c r="AR2379" s="1"/>
    </row>
    <row r="2380" spans="41:44" x14ac:dyDescent="0.25">
      <c r="AO2380" s="1"/>
      <c r="AP2380" s="1"/>
      <c r="AQ2380" s="1"/>
      <c r="AR2380" s="1"/>
    </row>
    <row r="2381" spans="41:44" x14ac:dyDescent="0.25">
      <c r="AO2381" s="1"/>
      <c r="AP2381" s="1"/>
      <c r="AQ2381" s="1"/>
      <c r="AR2381" s="1"/>
    </row>
    <row r="2382" spans="41:44" x14ac:dyDescent="0.25">
      <c r="AO2382" s="1"/>
      <c r="AP2382" s="1"/>
      <c r="AQ2382" s="1"/>
      <c r="AR2382" s="1"/>
    </row>
    <row r="2383" spans="41:44" x14ac:dyDescent="0.25">
      <c r="AO2383" s="1"/>
      <c r="AP2383" s="1"/>
      <c r="AQ2383" s="1"/>
      <c r="AR2383" s="1"/>
    </row>
    <row r="2384" spans="41:44" x14ac:dyDescent="0.25">
      <c r="AO2384" s="1"/>
      <c r="AP2384" s="1"/>
      <c r="AQ2384" s="1"/>
      <c r="AR2384" s="1"/>
    </row>
    <row r="2385" spans="41:44" x14ac:dyDescent="0.25">
      <c r="AO2385" s="1"/>
      <c r="AP2385" s="1"/>
      <c r="AQ2385" s="1"/>
      <c r="AR2385" s="1"/>
    </row>
    <row r="2386" spans="41:44" x14ac:dyDescent="0.25">
      <c r="AO2386" s="1"/>
      <c r="AP2386" s="1"/>
      <c r="AQ2386" s="1"/>
      <c r="AR2386" s="1"/>
    </row>
    <row r="2387" spans="41:44" x14ac:dyDescent="0.25">
      <c r="AO2387" s="1"/>
      <c r="AP2387" s="1"/>
      <c r="AQ2387" s="1"/>
      <c r="AR2387" s="1"/>
    </row>
    <row r="2388" spans="41:44" x14ac:dyDescent="0.25">
      <c r="AO2388" s="1"/>
      <c r="AP2388" s="1"/>
      <c r="AQ2388" s="1"/>
      <c r="AR2388" s="1"/>
    </row>
    <row r="2389" spans="41:44" x14ac:dyDescent="0.25">
      <c r="AO2389" s="1"/>
      <c r="AP2389" s="1"/>
      <c r="AQ2389" s="1"/>
      <c r="AR2389" s="1"/>
    </row>
  </sheetData>
  <autoFilter ref="R20:AD220" xr:uid="{E5932679-AFDF-4ED6-B978-1AAD54C3416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46D2D-CABB-40C9-A97C-9D47619BF570}">
  <dimension ref="A2:G35"/>
  <sheetViews>
    <sheetView workbookViewId="0"/>
  </sheetViews>
  <sheetFormatPr defaultRowHeight="15" x14ac:dyDescent="0.25"/>
  <cols>
    <col min="1" max="1" width="19.7109375" bestFit="1" customWidth="1"/>
    <col min="2" max="2" width="36.140625" customWidth="1"/>
    <col min="3" max="3" width="13.7109375" customWidth="1"/>
    <col min="4" max="4" width="12" bestFit="1" customWidth="1"/>
    <col min="5" max="6" width="11.5703125" customWidth="1"/>
  </cols>
  <sheetData>
    <row r="2" spans="1:7" x14ac:dyDescent="0.25">
      <c r="A2" t="s">
        <v>4688</v>
      </c>
      <c r="B2" t="s">
        <v>4670</v>
      </c>
    </row>
    <row r="3" spans="1:7" x14ac:dyDescent="0.25">
      <c r="B3" t="s">
        <v>4672</v>
      </c>
    </row>
    <row r="4" spans="1:7" x14ac:dyDescent="0.25">
      <c r="A4" t="s">
        <v>4689</v>
      </c>
      <c r="B4" t="s">
        <v>4696</v>
      </c>
      <c r="G4" t="s">
        <v>4699</v>
      </c>
    </row>
    <row r="5" spans="1:7" x14ac:dyDescent="0.25">
      <c r="B5" t="s">
        <v>4697</v>
      </c>
    </row>
    <row r="6" spans="1:7" x14ac:dyDescent="0.25">
      <c r="A6" t="s">
        <v>4690</v>
      </c>
      <c r="B6" t="s">
        <v>4698</v>
      </c>
      <c r="G6" t="s">
        <v>4699</v>
      </c>
    </row>
    <row r="7" spans="1:7" x14ac:dyDescent="0.25">
      <c r="B7" t="s">
        <v>4701</v>
      </c>
    </row>
    <row r="8" spans="1:7" x14ac:dyDescent="0.25">
      <c r="B8" t="s">
        <v>4702</v>
      </c>
    </row>
    <row r="9" spans="1:7" x14ac:dyDescent="0.25">
      <c r="A9" t="s">
        <v>4700</v>
      </c>
      <c r="B9" t="s">
        <v>4709</v>
      </c>
      <c r="G9" t="s">
        <v>4703</v>
      </c>
    </row>
    <row r="10" spans="1:7" x14ac:dyDescent="0.25">
      <c r="B10" t="s">
        <v>4710</v>
      </c>
    </row>
    <row r="11" spans="1:7" x14ac:dyDescent="0.25">
      <c r="A11" t="s">
        <v>4711</v>
      </c>
      <c r="B11" t="s">
        <v>4712</v>
      </c>
    </row>
    <row r="13" spans="1:7" x14ac:dyDescent="0.25">
      <c r="A13" t="s">
        <v>4691</v>
      </c>
      <c r="B13" t="s">
        <v>4705</v>
      </c>
    </row>
    <row r="14" spans="1:7" x14ac:dyDescent="0.25">
      <c r="B14" t="s">
        <v>4706</v>
      </c>
    </row>
    <row r="15" spans="1:7" x14ac:dyDescent="0.25">
      <c r="B15" t="s">
        <v>4707</v>
      </c>
    </row>
    <row r="16" spans="1:7" x14ac:dyDescent="0.25">
      <c r="B16" t="s">
        <v>4708</v>
      </c>
    </row>
    <row r="17" spans="1:5" x14ac:dyDescent="0.25">
      <c r="B17" t="s">
        <v>4704</v>
      </c>
    </row>
    <row r="19" spans="1:5" x14ac:dyDescent="0.25">
      <c r="B19" s="5" t="s">
        <v>4666</v>
      </c>
      <c r="C19" s="6" t="s">
        <v>18</v>
      </c>
      <c r="D19" s="6" t="s">
        <v>51</v>
      </c>
      <c r="E19" s="7" t="s">
        <v>4667</v>
      </c>
    </row>
    <row r="20" spans="1:5" x14ac:dyDescent="0.25">
      <c r="A20" t="s">
        <v>17</v>
      </c>
      <c r="B20" s="8" t="str">
        <f>A20&amp;" LTV"</f>
        <v>Basic LTV</v>
      </c>
      <c r="C20" s="9">
        <f>IFERROR(IF(C32=0,'Step 1'!$C$9*C26,C26/C32),0)</f>
        <v>2087.3958333333312</v>
      </c>
      <c r="D20" s="9">
        <f>IFERROR(IF(D32=0,'Step 1'!$C$9*D26,D26/D32),0)</f>
        <v>3480.6857142857148</v>
      </c>
      <c r="E20" s="10">
        <f>IFERROR(IF(E32=0,'Step 1'!$C$9*E26,E26/E32),0)</f>
        <v>2464.2676923076965</v>
      </c>
    </row>
    <row r="21" spans="1:5" x14ac:dyDescent="0.25">
      <c r="A21" t="s">
        <v>50</v>
      </c>
      <c r="B21" s="8" t="str">
        <f>A21&amp;" LTV"</f>
        <v>Pro LTV</v>
      </c>
      <c r="C21" s="9">
        <f>IFERROR(IF(C33=0,'Step 1'!$C$9*C27,C27/C33),0)</f>
        <v>2112.5</v>
      </c>
      <c r="D21" s="9">
        <f>IFERROR(IF(D33=0,'Step 1'!$C$9*D27,D27/D33),0)</f>
        <v>2681.6</v>
      </c>
      <c r="E21" s="10">
        <f>IFERROR(IF(E33=0,'Step 1'!$C$9*E27,E27/E33),0)</f>
        <v>2405.014285714286</v>
      </c>
    </row>
    <row r="22" spans="1:5" x14ac:dyDescent="0.25">
      <c r="A22" t="s">
        <v>86</v>
      </c>
      <c r="B22" s="8" t="str">
        <f>A22&amp;" LTV"</f>
        <v>Enterprise LTV</v>
      </c>
      <c r="C22" s="9">
        <f>IFERROR(IF(C34=0,'Step 1'!$C$9*C28,C28/C34),0)</f>
        <v>0</v>
      </c>
      <c r="D22" s="9">
        <f>IFERROR(IF(D34=0,'Step 1'!$C$9*D28,D28/D34),0)</f>
        <v>30600</v>
      </c>
      <c r="E22" s="10">
        <f>IFERROR(IF(E34=0,'Step 1'!$C$9*E28,E28/E34),0)</f>
        <v>24480</v>
      </c>
    </row>
    <row r="23" spans="1:5" x14ac:dyDescent="0.25">
      <c r="A23" t="s">
        <v>4667</v>
      </c>
      <c r="B23" s="11" t="str">
        <f>A23&amp;" LTV"</f>
        <v>Total LTV</v>
      </c>
      <c r="C23" s="12">
        <f>IFERROR(IF(C35=0,'Step 1'!$C$9*C29,C29/C35),0)</f>
        <v>2034.506842105262</v>
      </c>
      <c r="D23" s="12">
        <f>IFERROR(IF(D35=0,'Step 1'!$C$9*D29,D29/D35),0)</f>
        <v>7508.6769230769223</v>
      </c>
      <c r="E23" s="13">
        <f>IFERROR(IF(E35=0,'Step 1'!$C$9*E29,E29/E35),0)</f>
        <v>4026.9266304347748</v>
      </c>
    </row>
    <row r="24" spans="1:5" x14ac:dyDescent="0.25">
      <c r="C24" s="9"/>
      <c r="D24" s="9"/>
      <c r="E24" s="10"/>
    </row>
    <row r="25" spans="1:5" x14ac:dyDescent="0.25">
      <c r="B25" s="5" t="s">
        <v>4668</v>
      </c>
      <c r="C25" s="6" t="s">
        <v>18</v>
      </c>
      <c r="D25" s="6" t="s">
        <v>51</v>
      </c>
      <c r="E25" s="7" t="s">
        <v>4667</v>
      </c>
    </row>
    <row r="26" spans="1:5" x14ac:dyDescent="0.25">
      <c r="A26" t="s">
        <v>17</v>
      </c>
      <c r="B26" s="8" t="str">
        <f>A26&amp;" Profit/User"</f>
        <v>Basic Profit/User</v>
      </c>
      <c r="C26" s="14">
        <f>IFERROR(SUMIFS('Step 2-12'!$AN:$AN,'Step 2-12'!$AU:$AU,"Yes",'Step 2-12'!$AJ:$AJ,"&gt;="&amp;'Step 1'!$C$7,'Step 2-12'!$AJ:$AJ,"&lt;="&amp;'Step 1'!$C$8,'Step 2-12'!$AT:$AT,'Step 10+'!C$25,'Step 2-12'!$AS:$AS,'Step 10+'!$A26)/COUNTIFS('Step 2-12'!$AD:$AD,"Yes",'Step 2-12'!$AB:$AB,'Step 10+'!C$25,'Step 2-12'!$AA:$AA,'Step 10+'!$A26),0)</f>
        <v>1001.949999999999</v>
      </c>
      <c r="D26" s="14">
        <f>IFERROR(SUMIFS('Step 2-12'!$AN:$AN,'Step 2-12'!$AU:$AU,"Yes",'Step 2-12'!$AJ:$AJ,"&gt;="&amp;'Step 1'!$C$7,'Step 2-12'!$AJ:$AJ,"&lt;="&amp;'Step 1'!$C$8,'Step 2-12'!$AT:$AT,'Step 10+'!D$25,'Step 2-12'!$AS:$AS,'Step 10+'!$A26)/COUNTIFS('Step 2-12'!$AD:$AD,"Yes",'Step 2-12'!$AB:$AB,'Step 10+'!D$25,'Step 2-12'!$AA:$AA,'Step 10+'!$A26),0)</f>
        <v>1160.2285714285715</v>
      </c>
      <c r="E26" s="15">
        <f>IFERROR(SUMIFS('Step 2-12'!$AN:$AN,'Step 2-12'!$AU:$AU,"Yes",'Step 2-12'!$AJ:$AJ,"&gt;="&amp;'Step 1'!$C$7,'Step 2-12'!$AJ:$AJ,"&lt;="&amp;'Step 1'!$C$8,'Step 2-12'!$AS:$AS,'Step 10+'!$A26)/COUNTIFS('Step 2-12'!$AD:$AD,"Yes",'Step 2-12'!$AA:$AA,'Step 10+'!$A26),0)</f>
        <v>1087.1769230769248</v>
      </c>
    </row>
    <row r="27" spans="1:5" x14ac:dyDescent="0.25">
      <c r="A27" t="s">
        <v>50</v>
      </c>
      <c r="B27" s="8" t="str">
        <f>A27&amp;" Profit/User"</f>
        <v>Pro Profit/User</v>
      </c>
      <c r="C27" s="14">
        <f>IFERROR(SUMIFS('Step 2-12'!$AN:$AN,'Step 2-12'!$AU:$AU,"Yes",'Step 2-12'!$AJ:$AJ,"&gt;="&amp;'Step 1'!$C$7,'Step 2-12'!$AJ:$AJ,"&lt;="&amp;'Step 1'!$C$8,'Step 2-12'!$AT:$AT,'Step 10+'!C$25,'Step 2-12'!$AS:$AS,'Step 10+'!$A27)/COUNTIFS('Step 2-12'!$AD:$AD,"Yes",'Step 2-12'!$AB:$AB,'Step 10+'!C$25,'Step 2-12'!$AA:$AA,'Step 10+'!$A27),0)</f>
        <v>975</v>
      </c>
      <c r="D27" s="14">
        <f>IFERROR(SUMIFS('Step 2-12'!$AN:$AN,'Step 2-12'!$AU:$AU,"Yes",'Step 2-12'!$AJ:$AJ,"&gt;="&amp;'Step 1'!$C$7,'Step 2-12'!$AJ:$AJ,"&lt;="&amp;'Step 1'!$C$8,'Step 2-12'!$AT:$AT,'Step 10+'!D$25,'Step 2-12'!$AS:$AS,'Step 10+'!$A27)/COUNTIFS('Step 2-12'!$AD:$AD,"Yes",'Step 2-12'!$AB:$AB,'Step 10+'!D$25,'Step 2-12'!$AA:$AA,'Step 10+'!$A27),0)</f>
        <v>1340.8</v>
      </c>
      <c r="E27" s="15">
        <f>IFERROR(SUMIFS('Step 2-12'!$AN:$AN,'Step 2-12'!$AU:$AU,"Yes",'Step 2-12'!$AJ:$AJ,"&gt;="&amp;'Step 1'!$C$7,'Step 2-12'!$AJ:$AJ,"&lt;="&amp;'Step 1'!$C$8,'Step 2-12'!$AS:$AS,'Step 10+'!$A27)/COUNTIFS('Step 2-12'!$AD:$AD,"Yes",'Step 2-12'!$AA:$AA,'Step 10+'!$A27),0)</f>
        <v>1131.7714285714287</v>
      </c>
    </row>
    <row r="28" spans="1:5" x14ac:dyDescent="0.25">
      <c r="A28" t="s">
        <v>86</v>
      </c>
      <c r="B28" s="8" t="str">
        <f>A28&amp;" Profit/User"</f>
        <v>Enterprise Profit/User</v>
      </c>
      <c r="C28" s="14">
        <f>IFERROR(SUMIFS('Step 2-12'!$AN:$AN,'Step 2-12'!$AU:$AU,"Yes",'Step 2-12'!$AJ:$AJ,"&gt;="&amp;'Step 1'!$C$7,'Step 2-12'!$AJ:$AJ,"&lt;="&amp;'Step 1'!$C$8,'Step 2-12'!$AT:$AT,'Step 10+'!C$25,'Step 2-12'!$AS:$AS,'Step 10+'!$A28)/COUNTIFS('Step 2-12'!$AD:$AD,"Yes",'Step 2-12'!$AB:$AB,'Step 10+'!C$25,'Step 2-12'!$AA:$AA,'Step 10+'!$A28),0)</f>
        <v>0</v>
      </c>
      <c r="D28" s="14">
        <f>IFERROR(SUMIFS('Step 2-12'!$AN:$AN,'Step 2-12'!$AU:$AU,"Yes",'Step 2-12'!$AJ:$AJ,"&gt;="&amp;'Step 1'!$C$7,'Step 2-12'!$AJ:$AJ,"&lt;="&amp;'Step 1'!$C$8,'Step 2-12'!$AT:$AT,'Step 10+'!D$25,'Step 2-12'!$AS:$AS,'Step 10+'!$A28)/COUNTIFS('Step 2-12'!$AD:$AD,"Yes",'Step 2-12'!$AB:$AB,'Step 10+'!D$25,'Step 2-12'!$AA:$AA,'Step 10+'!$A28),0)</f>
        <v>6120</v>
      </c>
      <c r="E28" s="15">
        <f>IFERROR(SUMIFS('Step 2-12'!$AN:$AN,'Step 2-12'!$AU:$AU,"Yes",'Step 2-12'!$AJ:$AJ,"&gt;="&amp;'Step 1'!$C$7,'Step 2-12'!$AJ:$AJ,"&lt;="&amp;'Step 1'!$C$8,'Step 2-12'!$AS:$AS,'Step 10+'!$A28)/COUNTIFS('Step 2-12'!$AD:$AD,"Yes",'Step 2-12'!$AA:$AA,'Step 10+'!$A28),0)</f>
        <v>6120</v>
      </c>
    </row>
    <row r="29" spans="1:5" x14ac:dyDescent="0.25">
      <c r="A29" t="s">
        <v>4667</v>
      </c>
      <c r="B29" s="11" t="str">
        <f>A29&amp;" Profit/User"</f>
        <v>Total Profit/User</v>
      </c>
      <c r="C29" s="16">
        <f>IFERROR(SUMIFS('Step 2-12'!$AN:$AN,'Step 2-12'!$AU:$AU,"Yes",'Step 2-12'!$AJ:$AJ,"&gt;="&amp;'Step 1'!$C$7,'Step 2-12'!$AJ:$AJ,"&lt;="&amp;'Step 1'!$C$8,'Step 2-12'!$AT:$AT,'Step 10+'!C$25)/COUNTIFS('Step 2-12'!$AD:$AD,"Yes",'Step 2-12'!$AB:$AB,'Step 10+'!C$25),0)</f>
        <v>991.16999999999939</v>
      </c>
      <c r="D29" s="16">
        <f>IFERROR(SUMIFS('Step 2-12'!$AN:$AN,'Step 2-12'!$AU:$AU,"Yes",'Step 2-12'!$AJ:$AJ,"&gt;="&amp;'Step 1'!$C$7,'Step 2-12'!$AJ:$AJ,"&lt;="&amp;'Step 1'!$C$8,'Step 2-12'!$AT:$AT,'Step 10+'!D$25)/COUNTIFS('Step 2-12'!$AD:$AD,"Yes",'Step 2-12'!$AB:$AB,'Step 10+'!D$25),0)</f>
        <v>2346.4615384615381</v>
      </c>
      <c r="E29" s="17">
        <f>IFERROR(SUMIFS('Step 2-12'!$AN:$AN,'Step 2-12'!$AU:$AU,"Yes",'Step 2-12'!$AJ:$AJ,"&gt;="&amp;'Step 1'!$C$7,'Step 2-12'!$AJ:$AJ,"&lt;="&amp;'Step 1'!$C$8)/COUNTIFS('Step 2-12'!$AD:$AD,"Yes"),0)</f>
        <v>1757.2043478260834</v>
      </c>
    </row>
    <row r="31" spans="1:5" x14ac:dyDescent="0.25">
      <c r="A31" t="s">
        <v>18</v>
      </c>
      <c r="B31" s="5" t="s">
        <v>4669</v>
      </c>
      <c r="C31" s="6" t="s">
        <v>18</v>
      </c>
      <c r="D31" s="6" t="s">
        <v>51</v>
      </c>
      <c r="E31" s="7" t="s">
        <v>4667</v>
      </c>
    </row>
    <row r="32" spans="1:5" x14ac:dyDescent="0.25">
      <c r="A32" t="s">
        <v>17</v>
      </c>
      <c r="B32" s="8" t="str">
        <f>A32&amp;" Churn Rate"</f>
        <v>Basic Churn Rate</v>
      </c>
      <c r="C32" s="18">
        <f>COUNTIFS('Step 2-12'!$K:$K,"Churned",'Step 2-12'!$N:$N,'Step 10+'!C$31,'Step 2-12'!$M:$M,'Step 10+'!$A32)/COUNTIFS('Step 2-12'!$J:$J,"Yes",'Step 2-12'!$N:$N,'Step 10+'!C$31,'Step 2-12'!$M:$M,'Step 10+'!$A32)</f>
        <v>0.48</v>
      </c>
      <c r="D32" s="18">
        <f>COUNTIFS('Step 2-12'!$K:$K,"Churned",'Step 2-12'!$N:$N,'Step 10+'!D$31,'Step 2-12'!$M:$M,'Step 10+'!$A32)/COUNTIFS('Step 2-12'!$J:$J,"Yes",'Step 2-12'!$N:$N,'Step 10+'!D$31,'Step 2-12'!$M:$M,'Step 10+'!$A32)</f>
        <v>0.33333333333333331</v>
      </c>
      <c r="E32" s="19">
        <f>COUNTIFS('Step 2-12'!$K:$K,"Churned",'Step 2-12'!$M:$M,'Step 10+'!$A32)/COUNTIFS('Step 2-12'!$J:$J,"Yes",'Step 2-12'!$M:$M,'Step 10+'!$A32)</f>
        <v>0.44117647058823528</v>
      </c>
    </row>
    <row r="33" spans="1:5" x14ac:dyDescent="0.25">
      <c r="A33" t="s">
        <v>50</v>
      </c>
      <c r="B33" s="8" t="str">
        <f>A33&amp;" Churn Rate"</f>
        <v>Pro Churn Rate</v>
      </c>
      <c r="C33" s="18">
        <f>COUNTIFS('Step 2-12'!$K:$K,"Churned",'Step 2-12'!$N:$N,'Step 10+'!C$31,'Step 2-12'!$M:$M,'Step 10+'!$A33)/COUNTIFS('Step 2-12'!$J:$J,"Yes",'Step 2-12'!$N:$N,'Step 10+'!C$31,'Step 2-12'!$M:$M,'Step 10+'!$A33)</f>
        <v>0.46153846153846156</v>
      </c>
      <c r="D33" s="18">
        <f>COUNTIFS('Step 2-12'!$K:$K,"Churned",'Step 2-12'!$N:$N,'Step 10+'!D$31,'Step 2-12'!$M:$M,'Step 10+'!$A33)/COUNTIFS('Step 2-12'!$J:$J,"Yes",'Step 2-12'!$N:$N,'Step 10+'!D$31,'Step 2-12'!$M:$M,'Step 10+'!$A33)</f>
        <v>0.5</v>
      </c>
      <c r="E33" s="19">
        <f>COUNTIFS('Step 2-12'!$K:$K,"Churned",'Step 2-12'!$M:$M,'Step 10+'!$A33)/COUNTIFS('Step 2-12'!$J:$J,"Yes",'Step 2-12'!$M:$M,'Step 10+'!$A33)</f>
        <v>0.47058823529411764</v>
      </c>
    </row>
    <row r="34" spans="1:5" x14ac:dyDescent="0.25">
      <c r="A34" t="s">
        <v>86</v>
      </c>
      <c r="B34" s="8" t="str">
        <f>A34&amp;" Churn Rate"</f>
        <v>Enterprise Churn Rate</v>
      </c>
      <c r="C34" s="18">
        <f>COUNTIFS('Step 2-12'!$K:$K,"Churned",'Step 2-12'!$N:$N,'Step 10+'!C$31,'Step 2-12'!$M:$M,'Step 10+'!$A34)/COUNTIFS('Step 2-12'!$J:$J,"Yes",'Step 2-12'!$N:$N,'Step 10+'!C$31,'Step 2-12'!$M:$M,'Step 10+'!$A34)</f>
        <v>1</v>
      </c>
      <c r="D34" s="18">
        <f>COUNTIFS('Step 2-12'!$K:$K,"Churned",'Step 2-12'!$N:$N,'Step 10+'!D$31,'Step 2-12'!$M:$M,'Step 10+'!$A34)/COUNTIFS('Step 2-12'!$J:$J,"Yes",'Step 2-12'!$N:$N,'Step 10+'!D$31,'Step 2-12'!$M:$M,'Step 10+'!$A34)</f>
        <v>0</v>
      </c>
      <c r="E34" s="19">
        <f>COUNTIFS('Step 2-12'!$K:$K,"Churned",'Step 2-12'!$M:$M,'Step 10+'!$A34)/COUNTIFS('Step 2-12'!$J:$J,"Yes",'Step 2-12'!$M:$M,'Step 10+'!$A34)</f>
        <v>0.25</v>
      </c>
    </row>
    <row r="35" spans="1:5" x14ac:dyDescent="0.25">
      <c r="A35" t="s">
        <v>4667</v>
      </c>
      <c r="B35" s="11" t="str">
        <f>A35&amp;" Churn Rate"</f>
        <v>Total Churn Rate</v>
      </c>
      <c r="C35" s="20">
        <f>COUNTIFS('Step 2-12'!$K:$K,"Churned",'Step 2-12'!$N:$N,'Step 10+'!C$31)/COUNTIFS('Step 2-12'!$J:$J,"Yes",'Step 2-12'!$N:$N,'Step 10+'!C$31)</f>
        <v>0.48717948717948717</v>
      </c>
      <c r="D35" s="20">
        <f>COUNTIFS('Step 2-12'!$K:$K,"Churned",'Step 2-12'!$N:$N,'Step 10+'!D$31)/COUNTIFS('Step 2-12'!$J:$J,"Yes",'Step 2-12'!$N:$N,'Step 10+'!D$31)</f>
        <v>0.3125</v>
      </c>
      <c r="E35" s="21">
        <f>COUNTIFS('Step 2-12'!$K:$K,"Churned")/COUNTIFS('Step 2-12'!$J:$J,"Yes")</f>
        <v>0.43636363636363634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 1</vt:lpstr>
      <vt:lpstr>Step 2-12</vt:lpstr>
      <vt:lpstr>Step 10+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 Ahmad</dc:creator>
  <cp:lastModifiedBy>Arman Ahmad</cp:lastModifiedBy>
  <dcterms:created xsi:type="dcterms:W3CDTF">2025-08-05T21:00:02Z</dcterms:created>
  <dcterms:modified xsi:type="dcterms:W3CDTF">2025-08-06T20:26:28Z</dcterms:modified>
</cp:coreProperties>
</file>