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1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T16" i="1"/>
  <c r="U16" i="1"/>
  <c r="V16" i="1"/>
  <c r="S17" i="1"/>
  <c r="T17" i="1"/>
  <c r="U17" i="1"/>
  <c r="V17" i="1"/>
  <c r="R17" i="1"/>
  <c r="R16" i="1"/>
  <c r="S15" i="1"/>
  <c r="T15" i="1"/>
  <c r="U15" i="1"/>
  <c r="V15" i="1"/>
  <c r="R15" i="1"/>
  <c r="T6" i="1"/>
  <c r="T7" i="1"/>
  <c r="T8" i="1"/>
  <c r="T9" i="1"/>
  <c r="T5" i="1"/>
  <c r="J10" i="4"/>
  <c r="J9" i="4"/>
  <c r="J8" i="4"/>
  <c r="J7" i="4"/>
  <c r="J6" i="4"/>
  <c r="I19" i="3"/>
  <c r="I14" i="3" a="1"/>
  <c r="I14" i="3" s="1"/>
  <c r="I10" i="3"/>
  <c r="I8" i="3"/>
  <c r="I7" i="3"/>
  <c r="I6" i="3"/>
  <c r="H12" i="2"/>
  <c r="H11" i="2"/>
  <c r="H10" i="2"/>
  <c r="H9" i="2"/>
  <c r="H8" i="2"/>
  <c r="H7" i="2"/>
  <c r="H6" i="2"/>
  <c r="J5" i="1"/>
  <c r="J6" i="1"/>
  <c r="J7" i="1"/>
  <c r="J8" i="1"/>
  <c r="J9" i="1"/>
  <c r="J10" i="1"/>
  <c r="J4" i="1"/>
  <c r="I5" i="1"/>
  <c r="I6" i="1"/>
  <c r="I7" i="1"/>
  <c r="I8" i="1"/>
  <c r="I9" i="1"/>
  <c r="I10" i="1"/>
  <c r="I4" i="1"/>
  <c r="E5" i="1"/>
  <c r="E4" i="1"/>
  <c r="E3" i="1"/>
  <c r="I18" i="3" l="1"/>
  <c r="I17" i="3"/>
  <c r="I16" i="3"/>
  <c r="I15" i="3"/>
</calcChain>
</file>

<file path=xl/sharedStrings.xml><?xml version="1.0" encoding="utf-8"?>
<sst xmlns="http://schemas.openxmlformats.org/spreadsheetml/2006/main" count="115" uniqueCount="63">
  <si>
    <t>Q1</t>
  </si>
  <si>
    <t>Q2</t>
  </si>
  <si>
    <t>TOTAL</t>
  </si>
  <si>
    <t>TOTAL_R</t>
  </si>
  <si>
    <t xml:space="preserve">DISCRETE FREQUENCY DISTRIBUTION </t>
  </si>
  <si>
    <t>No. of children</t>
  </si>
  <si>
    <t>Data:</t>
  </si>
  <si>
    <t>TABLE</t>
  </si>
  <si>
    <t>frequency</t>
  </si>
  <si>
    <t>GROUPED FREUENCY DISTRIBUTION</t>
  </si>
  <si>
    <t>DATA:</t>
  </si>
  <si>
    <t xml:space="preserve">Temperature of 20 winter days </t>
  </si>
  <si>
    <t>FINDINGS:</t>
  </si>
  <si>
    <t xml:space="preserve">Minimum vaue: </t>
  </si>
  <si>
    <t>Maximum value:</t>
  </si>
  <si>
    <t>range:</t>
  </si>
  <si>
    <t>no. of classes:</t>
  </si>
  <si>
    <t>class width</t>
  </si>
  <si>
    <t>~ 10</t>
  </si>
  <si>
    <t>classes</t>
  </si>
  <si>
    <t>11 to 20</t>
  </si>
  <si>
    <t>21 to 30</t>
  </si>
  <si>
    <t>31 to 40</t>
  </si>
  <si>
    <t xml:space="preserve">41 to 50 </t>
  </si>
  <si>
    <t>51 to 60</t>
  </si>
  <si>
    <t>bin range</t>
  </si>
  <si>
    <t>FREUQENCY DISTRIBUTION OF QUALITATIVE DATA</t>
  </si>
  <si>
    <t>no. of people voted to political parties</t>
  </si>
  <si>
    <t>ppp</t>
  </si>
  <si>
    <t>n</t>
  </si>
  <si>
    <t>q</t>
  </si>
  <si>
    <t>pti</t>
  </si>
  <si>
    <t>parties</t>
  </si>
  <si>
    <t>EXPENDITURE ( IN 100 RUPEES)</t>
  </si>
  <si>
    <t>ITEMS</t>
  </si>
  <si>
    <t>EXPENDITURE (IN 100 RUPEES)</t>
  </si>
  <si>
    <t>food</t>
  </si>
  <si>
    <t>clothing</t>
  </si>
  <si>
    <t>rent</t>
  </si>
  <si>
    <t>fuel</t>
  </si>
  <si>
    <t>mics.</t>
  </si>
  <si>
    <t>EXAMPLE:</t>
  </si>
  <si>
    <t>The local icecream shop keeps track of how much icecream they sell versus the temperature on that day. Here are their figures for the last 12 days.</t>
  </si>
  <si>
    <t>Temperature (degree c)</t>
  </si>
  <si>
    <t>Sales($)</t>
  </si>
  <si>
    <t>SCATTER PLOT</t>
  </si>
  <si>
    <t>DATA ANALYSIS OF QUANTITATIVE DATA USING MICROSOFT EXCEL ADD-IN "ANALYSIS TOOLPAK"</t>
  </si>
  <si>
    <t>Temperature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</si>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</sst>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5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16" fontId="0" fillId="0" borderId="0" xfId="0" applyNumberFormat="1" applyBorder="1"/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Sheet6!$I$11:$I$15</c:f>
              <c:strCache>
                <c:ptCount val="5"/>
                <c:pt idx="0">
                  <c:v>11 to 20</c:v>
                </c:pt>
                <c:pt idx="1">
                  <c:v>21 to 30</c:v>
                </c:pt>
                <c:pt idx="2">
                  <c:v>31 to 40</c:v>
                </c:pt>
                <c:pt idx="3">
                  <c:v>41 to 50 </c:v>
                </c:pt>
                <c:pt idx="4">
                  <c:v>51 to 60</c:v>
                </c:pt>
              </c:strCache>
            </c:strRef>
          </c:cat>
          <c:val>
            <c:numRef>
              <c:f>Sheet6!$S$11:$S$16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7065712"/>
        <c:axId val="477067280"/>
      </c:barChart>
      <c:catAx>
        <c:axId val="47706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range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7067280"/>
        <c:crosses val="autoZero"/>
        <c:auto val="1"/>
        <c:lblAlgn val="ctr"/>
        <c:lblOffset val="100"/>
        <c:noMultiLvlLbl val="0"/>
      </c:catAx>
      <c:valAx>
        <c:axId val="477067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706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</a:t>
            </a:r>
            <a:r>
              <a:rPr lang="en-US" baseline="0"/>
              <a:t> BAR CHART FOR QUALITATIVE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Sheet4!$J$5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Sheet4!$I$6:$I$9</c:f>
              <c:strCache>
                <c:ptCount val="4"/>
                <c:pt idx="0">
                  <c:v>n</c:v>
                </c:pt>
                <c:pt idx="1">
                  <c:v>q</c:v>
                </c:pt>
                <c:pt idx="2">
                  <c:v>pti</c:v>
                </c:pt>
                <c:pt idx="3">
                  <c:v>ppp</c:v>
                </c:pt>
              </c:strCache>
            </c:strRef>
          </c:cat>
          <c:val>
            <c:numRef>
              <c:f>Sheet4!$J$6:$J$9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669952"/>
        <c:axId val="392670344"/>
      </c:barChart>
      <c:catAx>
        <c:axId val="39266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0344"/>
        <c:crosses val="autoZero"/>
        <c:auto val="1"/>
        <c:lblAlgn val="ctr"/>
        <c:lblOffset val="100"/>
        <c:noMultiLvlLbl val="0"/>
      </c:catAx>
      <c:valAx>
        <c:axId val="39267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6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</a:t>
            </a:r>
            <a:r>
              <a:rPr lang="en-US" baseline="0"/>
              <a:t> BAR CHART (HORIZONTAL) OF QUALITATIVE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Sheet4!$I$6:$I$9</c:f>
              <c:strCache>
                <c:ptCount val="4"/>
                <c:pt idx="0">
                  <c:v>n</c:v>
                </c:pt>
                <c:pt idx="1">
                  <c:v>q</c:v>
                </c:pt>
                <c:pt idx="2">
                  <c:v>pti</c:v>
                </c:pt>
                <c:pt idx="3">
                  <c:v>ppp</c:v>
                </c:pt>
              </c:strCache>
            </c:strRef>
          </c:cat>
          <c:val>
            <c:numRef>
              <c:f>Sheet4!$J$6:$J$9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0388408"/>
        <c:axId val="470393896"/>
      </c:barChart>
      <c:catAx>
        <c:axId val="470388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93896"/>
        <c:crosses val="autoZero"/>
        <c:auto val="1"/>
        <c:lblAlgn val="ctr"/>
        <c:lblOffset val="100"/>
        <c:noMultiLvlLbl val="0"/>
      </c:catAx>
      <c:valAx>
        <c:axId val="47039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8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</a:t>
            </a:r>
            <a:r>
              <a:rPr lang="en-US" baseline="0"/>
              <a:t> CHART FOR EXPENDITURE (IN 100 RUPEES)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Sheet4!$AJ$6</c:f>
              <c:strCache>
                <c:ptCount val="1"/>
                <c:pt idx="0">
                  <c:v>EXPENDITURE (IN 100 RUPEES)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A8FAD7E7-3D22-4CAB-9569-FFC6DAF1FEC5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FAA3EA9-3803-44FF-9CC5-ABFDFADC9A55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00B8A574-0CD7-4405-AB94-DAD42E1AE330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938A7208-AEF8-42B3-8EBE-AF06B58C2DE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7F9B440B-4850-4C61-A40D-35D4644914F8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Sheet4!$AI$7:$AI$11</c:f>
              <c:strCache>
                <c:ptCount val="5"/>
                <c:pt idx="0">
                  <c:v>food</c:v>
                </c:pt>
                <c:pt idx="1">
                  <c:v>clothing</c:v>
                </c:pt>
                <c:pt idx="2">
                  <c:v>rent</c:v>
                </c:pt>
                <c:pt idx="3">
                  <c:v>fuel</c:v>
                </c:pt>
                <c:pt idx="4">
                  <c:v>mics.</c:v>
                </c:pt>
              </c:strCache>
            </c:strRef>
          </c:cat>
          <c:val>
            <c:numRef>
              <c:f>Sheet4!$AJ$7:$AJ$11</c:f>
              <c:numCache>
                <c:formatCode>General</c:formatCode>
                <c:ptCount val="5"/>
                <c:pt idx="0">
                  <c:v>50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Icecream</a:t>
            </a:r>
            <a:r>
              <a:rPr lang="en-US" baseline="0"/>
              <a:t> sales data (scatter plot)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Sheet5!$D$7</c:f>
              <c:strCache>
                <c:ptCount val="1"/>
                <c:pt idx="0">
                  <c:v>Sales($)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Sheet5!$C$8:$C$19</c:f>
              <c:numCache>
                <c:formatCode>General</c:formatCode>
                <c:ptCount val="12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</c:numCache>
            </c:numRef>
          </c:xVal>
          <c:yVal>
            <c:numRef>
              <c:f>Sheet5!$D$8:$D$19</c:f>
              <c:numCache>
                <c:formatCode>General</c:formatCode>
                <c:ptCount val="12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61280"/>
        <c:axId val="478566376"/>
      </c:scatterChart>
      <c:valAx>
        <c:axId val="47856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(degree 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66376"/>
        <c:crosses val="autoZero"/>
        <c:crossBetween val="midCat"/>
      </c:valAx>
      <c:valAx>
        <c:axId val="4785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6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</xdr:row>
      <xdr:rowOff>9525</xdr:rowOff>
    </xdr:from>
    <xdr:to>
      <xdr:col>27</xdr:col>
      <xdr:colOff>419100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3</xdr:row>
      <xdr:rowOff>14287</xdr:rowOff>
    </xdr:from>
    <xdr:to>
      <xdr:col>21</xdr:col>
      <xdr:colOff>161924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609599</xdr:colOff>
      <xdr:row>3</xdr:row>
      <xdr:rowOff>4762</xdr:rowOff>
    </xdr:from>
    <xdr:to>
      <xdr:col>32</xdr:col>
      <xdr:colOff>104774</xdr:colOff>
      <xdr:row>20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9525</xdr:colOff>
      <xdr:row>3</xdr:row>
      <xdr:rowOff>14287</xdr:rowOff>
    </xdr:from>
    <xdr:to>
      <xdr:col>44</xdr:col>
      <xdr:colOff>314325</xdr:colOff>
      <xdr:row>17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176212</xdr:colOff>
      <xdr:row>5</xdr:row>
      <xdr:rowOff>14287</xdr:rowOff>
    </xdr:from>
    <xdr:to>
      <xdr:col>14</xdr:col>
      <xdr:colOff>114300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17"/>
  <sheetViews>
    <sheetView topLeftCell="H1" workbookViewId="0">
      <selection activeCell="P13" sqref="P13"/>
    </sheetView>
  </sheetViews>
  <sheetFormatPr defaultRowHeight="15" x14ac:dyDescent="0.25"/>
  <sheetData>
    <row r="1" spans="3:22" x14ac:dyDescent="0.25">
      <c r="N1">
        <v>5</v>
      </c>
    </row>
    <row r="3" spans="3:22" x14ac:dyDescent="0.25">
      <c r="C3">
        <v>4</v>
      </c>
      <c r="D3">
        <v>7</v>
      </c>
      <c r="E3">
        <f>4+7</f>
        <v>11</v>
      </c>
      <c r="G3" t="s">
        <v>0</v>
      </c>
      <c r="H3" t="s">
        <v>1</v>
      </c>
      <c r="I3" t="s">
        <v>2</v>
      </c>
      <c r="J3" t="s">
        <v>3</v>
      </c>
    </row>
    <row r="4" spans="3:22" x14ac:dyDescent="0.25">
      <c r="E4">
        <f>D3+C3</f>
        <v>11</v>
      </c>
      <c r="G4">
        <v>3</v>
      </c>
      <c r="H4">
        <v>1</v>
      </c>
      <c r="I4">
        <f>G4+H4</f>
        <v>4</v>
      </c>
      <c r="J4">
        <f>I4+$N$1</f>
        <v>9</v>
      </c>
    </row>
    <row r="5" spans="3:22" x14ac:dyDescent="0.25">
      <c r="E5">
        <f>SUM(C3:D3)</f>
        <v>11</v>
      </c>
      <c r="G5">
        <v>4</v>
      </c>
      <c r="H5">
        <v>3</v>
      </c>
      <c r="I5">
        <f t="shared" ref="I5:I10" si="0">G5+H5</f>
        <v>7</v>
      </c>
      <c r="J5">
        <f t="shared" ref="J5:J10" si="1">I5+$N$1</f>
        <v>12</v>
      </c>
      <c r="R5">
        <v>6</v>
      </c>
      <c r="S5">
        <v>6</v>
      </c>
      <c r="T5">
        <f>SUM(R5:S5)</f>
        <v>12</v>
      </c>
    </row>
    <row r="6" spans="3:22" x14ac:dyDescent="0.25">
      <c r="G6">
        <v>5</v>
      </c>
      <c r="H6">
        <v>5</v>
      </c>
      <c r="I6">
        <f t="shared" si="0"/>
        <v>10</v>
      </c>
      <c r="J6">
        <f t="shared" si="1"/>
        <v>15</v>
      </c>
      <c r="R6">
        <v>5</v>
      </c>
      <c r="S6">
        <v>4</v>
      </c>
      <c r="T6">
        <f t="shared" ref="T6:T9" si="2">SUM(R6:S6)</f>
        <v>9</v>
      </c>
    </row>
    <row r="7" spans="3:22" x14ac:dyDescent="0.25">
      <c r="G7">
        <v>6</v>
      </c>
      <c r="H7">
        <v>7</v>
      </c>
      <c r="I7">
        <f t="shared" si="0"/>
        <v>13</v>
      </c>
      <c r="J7">
        <f t="shared" si="1"/>
        <v>18</v>
      </c>
      <c r="R7">
        <v>2</v>
      </c>
      <c r="S7">
        <v>2</v>
      </c>
      <c r="T7">
        <f t="shared" si="2"/>
        <v>4</v>
      </c>
    </row>
    <row r="8" spans="3:22" x14ac:dyDescent="0.25">
      <c r="G8">
        <v>7</v>
      </c>
      <c r="H8">
        <v>9</v>
      </c>
      <c r="I8">
        <f t="shared" si="0"/>
        <v>16</v>
      </c>
      <c r="J8">
        <f t="shared" si="1"/>
        <v>21</v>
      </c>
      <c r="R8">
        <v>3</v>
      </c>
      <c r="S8">
        <v>8</v>
      </c>
      <c r="T8">
        <f t="shared" si="2"/>
        <v>11</v>
      </c>
    </row>
    <row r="9" spans="3:22" x14ac:dyDescent="0.25">
      <c r="G9">
        <v>8</v>
      </c>
      <c r="H9">
        <v>11</v>
      </c>
      <c r="I9">
        <f t="shared" si="0"/>
        <v>19</v>
      </c>
      <c r="J9">
        <f t="shared" si="1"/>
        <v>24</v>
      </c>
      <c r="R9">
        <v>1</v>
      </c>
      <c r="S9">
        <v>1</v>
      </c>
      <c r="T9">
        <f t="shared" si="2"/>
        <v>2</v>
      </c>
    </row>
    <row r="10" spans="3:22" x14ac:dyDescent="0.25">
      <c r="G10">
        <v>9</v>
      </c>
      <c r="H10">
        <v>13</v>
      </c>
      <c r="I10">
        <f t="shared" si="0"/>
        <v>22</v>
      </c>
      <c r="J10">
        <f t="shared" si="1"/>
        <v>27</v>
      </c>
    </row>
    <row r="13" spans="3:22" x14ac:dyDescent="0.25">
      <c r="R13">
        <v>2</v>
      </c>
      <c r="S13">
        <v>5</v>
      </c>
      <c r="T13">
        <v>7</v>
      </c>
      <c r="U13">
        <v>3</v>
      </c>
      <c r="V13">
        <v>4</v>
      </c>
    </row>
    <row r="14" spans="3:22" x14ac:dyDescent="0.25">
      <c r="R14">
        <v>3</v>
      </c>
      <c r="S14">
        <v>6</v>
      </c>
      <c r="T14">
        <v>2</v>
      </c>
      <c r="U14">
        <v>1</v>
      </c>
      <c r="V14">
        <v>4</v>
      </c>
    </row>
    <row r="15" spans="3:22" x14ac:dyDescent="0.25">
      <c r="R15">
        <f>SUM(R13:R14)</f>
        <v>5</v>
      </c>
      <c r="S15">
        <f t="shared" ref="S15:V15" si="3">SUM(S13:S14)</f>
        <v>11</v>
      </c>
      <c r="T15">
        <f t="shared" si="3"/>
        <v>9</v>
      </c>
      <c r="U15">
        <f t="shared" si="3"/>
        <v>4</v>
      </c>
      <c r="V15">
        <f t="shared" si="3"/>
        <v>8</v>
      </c>
    </row>
    <row r="16" spans="3:22" x14ac:dyDescent="0.25">
      <c r="R16">
        <f>MIN(R13:R14)</f>
        <v>2</v>
      </c>
      <c r="S16">
        <f t="shared" ref="S16:V16" si="4">MIN(S13:S14)</f>
        <v>5</v>
      </c>
      <c r="T16">
        <f t="shared" si="4"/>
        <v>2</v>
      </c>
      <c r="U16">
        <f t="shared" si="4"/>
        <v>1</v>
      </c>
      <c r="V16">
        <f t="shared" si="4"/>
        <v>4</v>
      </c>
    </row>
    <row r="17" spans="18:22" x14ac:dyDescent="0.25">
      <c r="R17">
        <f>MAX(R13:R14)</f>
        <v>3</v>
      </c>
      <c r="S17">
        <f t="shared" ref="S17:V17" si="5">MAX(S13:S14)</f>
        <v>6</v>
      </c>
      <c r="T17">
        <f t="shared" si="5"/>
        <v>7</v>
      </c>
      <c r="U17">
        <f t="shared" si="5"/>
        <v>3</v>
      </c>
      <c r="V17">
        <f t="shared" si="5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6"/>
  <sheetViews>
    <sheetView tabSelected="1" topLeftCell="O4" workbookViewId="0">
      <selection activeCell="AC17" sqref="AC17"/>
    </sheetView>
  </sheetViews>
  <sheetFormatPr defaultRowHeight="15" x14ac:dyDescent="0.25"/>
  <cols>
    <col min="2" max="2" width="12.5703125" customWidth="1"/>
    <col min="5" max="5" width="20.42578125" customWidth="1"/>
  </cols>
  <sheetData>
    <row r="3" spans="2:19" x14ac:dyDescent="0.25">
      <c r="E3" s="1" t="s">
        <v>46</v>
      </c>
    </row>
    <row r="5" spans="2:19" x14ac:dyDescent="0.25">
      <c r="B5" t="s">
        <v>10</v>
      </c>
    </row>
    <row r="6" spans="2:19" x14ac:dyDescent="0.25">
      <c r="B6" s="1" t="s">
        <v>47</v>
      </c>
    </row>
    <row r="7" spans="2:19" x14ac:dyDescent="0.25">
      <c r="B7" s="9">
        <v>24</v>
      </c>
    </row>
    <row r="8" spans="2:19" x14ac:dyDescent="0.25">
      <c r="B8" s="9">
        <v>35</v>
      </c>
    </row>
    <row r="9" spans="2:19" ht="15.75" thickBot="1" x14ac:dyDescent="0.3">
      <c r="B9" s="9">
        <v>17</v>
      </c>
    </row>
    <row r="10" spans="2:19" x14ac:dyDescent="0.25">
      <c r="B10" s="9">
        <v>21</v>
      </c>
      <c r="E10" s="22" t="s">
        <v>47</v>
      </c>
      <c r="F10" s="22"/>
      <c r="I10" s="9" t="s">
        <v>19</v>
      </c>
      <c r="J10" s="9" t="s">
        <v>25</v>
      </c>
      <c r="R10" s="21" t="s">
        <v>25</v>
      </c>
      <c r="S10" s="21" t="s">
        <v>62</v>
      </c>
    </row>
    <row r="11" spans="2:19" ht="15.75" thickBot="1" x14ac:dyDescent="0.3">
      <c r="B11" s="9">
        <v>24</v>
      </c>
      <c r="E11" s="19"/>
      <c r="F11" s="19"/>
      <c r="I11" s="23" t="s">
        <v>20</v>
      </c>
      <c r="J11" s="9">
        <v>20</v>
      </c>
      <c r="R11" s="24">
        <v>20</v>
      </c>
      <c r="S11" s="19">
        <v>3</v>
      </c>
    </row>
    <row r="12" spans="2:19" x14ac:dyDescent="0.25">
      <c r="B12" s="9">
        <v>37</v>
      </c>
      <c r="E12" s="19" t="s">
        <v>48</v>
      </c>
      <c r="F12" s="19">
        <v>32.4</v>
      </c>
      <c r="I12" s="9" t="s">
        <v>21</v>
      </c>
      <c r="J12" s="9">
        <v>30</v>
      </c>
      <c r="N12" s="21" t="s">
        <v>25</v>
      </c>
      <c r="O12" s="21" t="s">
        <v>62</v>
      </c>
      <c r="R12" s="24">
        <v>30</v>
      </c>
      <c r="S12" s="19">
        <v>7</v>
      </c>
    </row>
    <row r="13" spans="2:19" x14ac:dyDescent="0.25">
      <c r="B13" s="9">
        <v>26</v>
      </c>
      <c r="E13" s="19" t="s">
        <v>49</v>
      </c>
      <c r="F13" s="19">
        <v>2.833446850151168</v>
      </c>
      <c r="I13" s="9" t="s">
        <v>22</v>
      </c>
      <c r="J13" s="9">
        <v>40</v>
      </c>
      <c r="N13" s="24">
        <v>20</v>
      </c>
      <c r="O13" s="19">
        <v>3</v>
      </c>
      <c r="R13" s="24">
        <v>40</v>
      </c>
      <c r="S13" s="19">
        <v>4</v>
      </c>
    </row>
    <row r="14" spans="2:19" x14ac:dyDescent="0.25">
      <c r="B14" s="9">
        <v>46</v>
      </c>
      <c r="E14" s="19" t="s">
        <v>50</v>
      </c>
      <c r="F14" s="19">
        <v>31</v>
      </c>
      <c r="I14" s="9" t="s">
        <v>23</v>
      </c>
      <c r="J14" s="9">
        <v>50</v>
      </c>
      <c r="N14" s="24">
        <v>30</v>
      </c>
      <c r="O14" s="19">
        <v>7</v>
      </c>
      <c r="R14" s="24">
        <v>50</v>
      </c>
      <c r="S14" s="19">
        <v>4</v>
      </c>
    </row>
    <row r="15" spans="2:19" x14ac:dyDescent="0.25">
      <c r="B15" s="9">
        <v>58</v>
      </c>
      <c r="E15" s="19" t="s">
        <v>51</v>
      </c>
      <c r="F15" s="19">
        <v>24</v>
      </c>
      <c r="I15" s="9" t="s">
        <v>24</v>
      </c>
      <c r="J15" s="9">
        <v>60</v>
      </c>
      <c r="N15" s="24">
        <v>40</v>
      </c>
      <c r="O15" s="19">
        <v>4</v>
      </c>
      <c r="R15" s="24">
        <v>60</v>
      </c>
      <c r="S15" s="19">
        <v>2</v>
      </c>
    </row>
    <row r="16" spans="2:19" ht="15.75" thickBot="1" x14ac:dyDescent="0.3">
      <c r="B16" s="9">
        <v>30</v>
      </c>
      <c r="E16" s="19" t="s">
        <v>52</v>
      </c>
      <c r="F16" s="19">
        <v>12.671559535141345</v>
      </c>
      <c r="N16" s="24">
        <v>50</v>
      </c>
      <c r="O16" s="19">
        <v>4</v>
      </c>
      <c r="R16" s="20" t="s">
        <v>61</v>
      </c>
      <c r="S16" s="20">
        <v>0</v>
      </c>
    </row>
    <row r="17" spans="2:15" x14ac:dyDescent="0.25">
      <c r="B17" s="9">
        <v>32</v>
      </c>
      <c r="E17" s="19" t="s">
        <v>53</v>
      </c>
      <c r="F17" s="19">
        <v>160.56842105263155</v>
      </c>
      <c r="N17" s="24">
        <v>60</v>
      </c>
      <c r="O17" s="19">
        <v>2</v>
      </c>
    </row>
    <row r="18" spans="2:15" ht="15.75" thickBot="1" x14ac:dyDescent="0.3">
      <c r="B18" s="9">
        <v>13</v>
      </c>
      <c r="E18" s="19" t="s">
        <v>54</v>
      </c>
      <c r="F18" s="19">
        <v>-0.50529233560612008</v>
      </c>
      <c r="N18" s="20" t="s">
        <v>61</v>
      </c>
      <c r="O18" s="20">
        <v>0</v>
      </c>
    </row>
    <row r="19" spans="2:15" x14ac:dyDescent="0.25">
      <c r="B19" s="9">
        <v>12</v>
      </c>
      <c r="E19" s="19" t="s">
        <v>55</v>
      </c>
      <c r="F19" s="19">
        <v>0.25901403743643581</v>
      </c>
    </row>
    <row r="20" spans="2:15" x14ac:dyDescent="0.25">
      <c r="B20" s="9">
        <v>38</v>
      </c>
      <c r="E20" s="19" t="s">
        <v>56</v>
      </c>
      <c r="F20" s="19">
        <v>46</v>
      </c>
    </row>
    <row r="21" spans="2:15" x14ac:dyDescent="0.25">
      <c r="B21" s="9">
        <v>41</v>
      </c>
      <c r="E21" s="19" t="s">
        <v>57</v>
      </c>
      <c r="F21" s="19">
        <v>12</v>
      </c>
    </row>
    <row r="22" spans="2:15" x14ac:dyDescent="0.25">
      <c r="B22" s="9">
        <v>43</v>
      </c>
      <c r="E22" s="19" t="s">
        <v>58</v>
      </c>
      <c r="F22" s="19">
        <v>58</v>
      </c>
    </row>
    <row r="23" spans="2:15" x14ac:dyDescent="0.25">
      <c r="B23" s="9">
        <v>44</v>
      </c>
      <c r="E23" s="19" t="s">
        <v>59</v>
      </c>
      <c r="F23" s="19">
        <v>648</v>
      </c>
    </row>
    <row r="24" spans="2:15" ht="15.75" thickBot="1" x14ac:dyDescent="0.3">
      <c r="B24" s="9">
        <v>27</v>
      </c>
      <c r="E24" s="20" t="s">
        <v>60</v>
      </c>
      <c r="F24" s="20">
        <v>20</v>
      </c>
    </row>
    <row r="25" spans="2:15" x14ac:dyDescent="0.25">
      <c r="B25" s="9">
        <v>53</v>
      </c>
    </row>
    <row r="26" spans="2:15" x14ac:dyDescent="0.25">
      <c r="B26" s="9">
        <v>27</v>
      </c>
    </row>
  </sheetData>
  <sortState ref="R11:R15">
    <sortCondition ref="R11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K4" sqref="K4"/>
    </sheetView>
  </sheetViews>
  <sheetFormatPr defaultRowHeight="15" x14ac:dyDescent="0.25"/>
  <cols>
    <col min="7" max="7" width="14.7109375" customWidth="1"/>
    <col min="8" max="8" width="11.42578125" customWidth="1"/>
    <col min="9" max="9" width="11" customWidth="1"/>
  </cols>
  <sheetData>
    <row r="2" spans="1:8" x14ac:dyDescent="0.25">
      <c r="B2" t="s">
        <v>4</v>
      </c>
    </row>
    <row r="4" spans="1:8" x14ac:dyDescent="0.25">
      <c r="A4" t="s">
        <v>6</v>
      </c>
      <c r="B4" t="s">
        <v>5</v>
      </c>
      <c r="G4" s="2"/>
      <c r="H4" s="3" t="s">
        <v>7</v>
      </c>
    </row>
    <row r="5" spans="1:8" x14ac:dyDescent="0.25">
      <c r="B5">
        <v>2</v>
      </c>
      <c r="G5" s="2" t="s">
        <v>5</v>
      </c>
      <c r="H5" s="2" t="s">
        <v>8</v>
      </c>
    </row>
    <row r="6" spans="1:8" x14ac:dyDescent="0.25">
      <c r="B6">
        <v>3</v>
      </c>
      <c r="G6" s="2">
        <v>0</v>
      </c>
      <c r="H6" s="2">
        <f>COUNTIF(B5:B24,0)</f>
        <v>1</v>
      </c>
    </row>
    <row r="7" spans="1:8" x14ac:dyDescent="0.25">
      <c r="B7">
        <v>1</v>
      </c>
      <c r="G7" s="2">
        <v>1</v>
      </c>
      <c r="H7" s="2">
        <f>COUNTIF(B5:B24,1)</f>
        <v>4</v>
      </c>
    </row>
    <row r="8" spans="1:8" x14ac:dyDescent="0.25">
      <c r="B8">
        <v>3</v>
      </c>
      <c r="G8" s="2">
        <v>2</v>
      </c>
      <c r="H8" s="2">
        <f>COUNTIF(B5:B24,2)</f>
        <v>6</v>
      </c>
    </row>
    <row r="9" spans="1:8" x14ac:dyDescent="0.25">
      <c r="B9">
        <v>2</v>
      </c>
      <c r="G9" s="2">
        <v>3</v>
      </c>
      <c r="H9" s="2">
        <f>COUNTIF(B5:B24,3)</f>
        <v>4</v>
      </c>
    </row>
    <row r="10" spans="1:8" x14ac:dyDescent="0.25">
      <c r="B10">
        <v>5</v>
      </c>
      <c r="G10" s="2">
        <v>4</v>
      </c>
      <c r="H10" s="2">
        <f>COUNTIF(B5:B24,4)</f>
        <v>2</v>
      </c>
    </row>
    <row r="11" spans="1:8" x14ac:dyDescent="0.25">
      <c r="B11">
        <v>4</v>
      </c>
      <c r="G11" s="2">
        <v>5</v>
      </c>
      <c r="H11" s="2">
        <f>COUNTIF(B5:B24,5)</f>
        <v>3</v>
      </c>
    </row>
    <row r="12" spans="1:8" x14ac:dyDescent="0.25">
      <c r="B12">
        <v>1</v>
      </c>
      <c r="G12" s="2"/>
      <c r="H12" s="2">
        <f>SUM(H6:H11)</f>
        <v>20</v>
      </c>
    </row>
    <row r="13" spans="1:8" x14ac:dyDescent="0.25">
      <c r="B13">
        <v>4</v>
      </c>
    </row>
    <row r="14" spans="1:8" x14ac:dyDescent="0.25">
      <c r="B14">
        <v>2</v>
      </c>
    </row>
    <row r="15" spans="1:8" x14ac:dyDescent="0.25">
      <c r="B15">
        <v>3</v>
      </c>
    </row>
    <row r="16" spans="1:8" x14ac:dyDescent="0.25">
      <c r="B16">
        <v>5</v>
      </c>
    </row>
    <row r="17" spans="2:2" x14ac:dyDescent="0.25">
      <c r="B17">
        <v>2</v>
      </c>
    </row>
    <row r="18" spans="2:2" x14ac:dyDescent="0.25">
      <c r="B18">
        <v>5</v>
      </c>
    </row>
    <row r="19" spans="2:2" x14ac:dyDescent="0.25">
      <c r="B19">
        <v>2</v>
      </c>
    </row>
    <row r="20" spans="2:2" x14ac:dyDescent="0.25">
      <c r="B20">
        <v>1</v>
      </c>
    </row>
    <row r="21" spans="2:2" x14ac:dyDescent="0.25">
      <c r="B21">
        <v>3</v>
      </c>
    </row>
    <row r="22" spans="2:2" x14ac:dyDescent="0.25">
      <c r="B22">
        <v>1</v>
      </c>
    </row>
    <row r="23" spans="2:2" x14ac:dyDescent="0.25">
      <c r="B23">
        <v>2</v>
      </c>
    </row>
    <row r="24" spans="2:2" x14ac:dyDescent="0.25">
      <c r="B24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workbookViewId="0">
      <selection activeCell="K14" sqref="K14"/>
    </sheetView>
  </sheetViews>
  <sheetFormatPr defaultRowHeight="15" x14ac:dyDescent="0.25"/>
  <cols>
    <col min="5" max="5" width="11.140625" customWidth="1"/>
    <col min="7" max="7" width="10.28515625" customWidth="1"/>
    <col min="9" max="9" width="10.5703125" customWidth="1"/>
  </cols>
  <sheetData>
    <row r="3" spans="2:10" x14ac:dyDescent="0.25">
      <c r="B3" s="1" t="s">
        <v>9</v>
      </c>
    </row>
    <row r="5" spans="2:10" x14ac:dyDescent="0.25">
      <c r="B5" s="4" t="s">
        <v>10</v>
      </c>
      <c r="C5" s="5" t="s">
        <v>11</v>
      </c>
      <c r="D5" s="6"/>
      <c r="E5" s="7"/>
      <c r="G5" s="1" t="s">
        <v>12</v>
      </c>
    </row>
    <row r="6" spans="2:10" x14ac:dyDescent="0.25">
      <c r="B6" s="8"/>
      <c r="C6" s="9"/>
      <c r="D6" s="9"/>
      <c r="E6" s="10"/>
      <c r="G6" t="s">
        <v>13</v>
      </c>
      <c r="I6">
        <f>MIN(B7:B26)</f>
        <v>12</v>
      </c>
    </row>
    <row r="7" spans="2:10" x14ac:dyDescent="0.25">
      <c r="B7" s="8">
        <v>24</v>
      </c>
      <c r="C7" s="9"/>
      <c r="D7" s="9"/>
      <c r="E7" s="10"/>
      <c r="G7" t="s">
        <v>14</v>
      </c>
      <c r="I7">
        <f>MAX(B7:B26)</f>
        <v>58</v>
      </c>
    </row>
    <row r="8" spans="2:10" x14ac:dyDescent="0.25">
      <c r="B8" s="8">
        <v>35</v>
      </c>
      <c r="C8" s="9"/>
      <c r="D8" s="9"/>
      <c r="E8" s="10"/>
      <c r="G8" t="s">
        <v>15</v>
      </c>
      <c r="I8">
        <f>I7-I6</f>
        <v>46</v>
      </c>
    </row>
    <row r="9" spans="2:10" x14ac:dyDescent="0.25">
      <c r="B9" s="8">
        <v>17</v>
      </c>
      <c r="C9" s="9"/>
      <c r="D9" s="9"/>
      <c r="E9" s="10"/>
      <c r="G9" t="s">
        <v>16</v>
      </c>
      <c r="I9">
        <v>5</v>
      </c>
    </row>
    <row r="10" spans="2:10" x14ac:dyDescent="0.25">
      <c r="B10" s="8">
        <v>21</v>
      </c>
      <c r="C10" s="9"/>
      <c r="D10" s="9"/>
      <c r="E10" s="10"/>
      <c r="G10" t="s">
        <v>17</v>
      </c>
      <c r="I10">
        <f>I8/I9</f>
        <v>9.1999999999999993</v>
      </c>
      <c r="J10" t="s">
        <v>18</v>
      </c>
    </row>
    <row r="11" spans="2:10" x14ac:dyDescent="0.25">
      <c r="B11" s="8">
        <v>24</v>
      </c>
      <c r="C11" s="9"/>
      <c r="D11" s="9"/>
      <c r="E11" s="10"/>
    </row>
    <row r="12" spans="2:10" x14ac:dyDescent="0.25">
      <c r="B12" s="8">
        <v>37</v>
      </c>
      <c r="C12" s="9"/>
      <c r="D12" s="9"/>
      <c r="E12" s="10"/>
      <c r="G12" s="4"/>
      <c r="H12" s="5" t="s">
        <v>7</v>
      </c>
      <c r="I12" s="7"/>
    </row>
    <row r="13" spans="2:10" x14ac:dyDescent="0.25">
      <c r="B13" s="8">
        <v>26</v>
      </c>
      <c r="C13" s="9"/>
      <c r="D13" s="9"/>
      <c r="E13" s="10"/>
      <c r="G13" s="8" t="s">
        <v>19</v>
      </c>
      <c r="H13" s="9" t="s">
        <v>25</v>
      </c>
      <c r="I13" s="10" t="s">
        <v>8</v>
      </c>
    </row>
    <row r="14" spans="2:10" x14ac:dyDescent="0.25">
      <c r="B14" s="8">
        <v>46</v>
      </c>
      <c r="C14" s="9"/>
      <c r="D14" s="9"/>
      <c r="E14" s="10"/>
      <c r="G14" s="14" t="s">
        <v>20</v>
      </c>
      <c r="H14" s="9">
        <v>20</v>
      </c>
      <c r="I14" s="10">
        <f t="array" ref="I14:I18">FREQUENCY(B7:B26,H14:H18)</f>
        <v>3</v>
      </c>
    </row>
    <row r="15" spans="2:10" x14ac:dyDescent="0.25">
      <c r="B15" s="8">
        <v>58</v>
      </c>
      <c r="C15" s="9"/>
      <c r="D15" s="9"/>
      <c r="E15" s="10"/>
      <c r="G15" s="8" t="s">
        <v>21</v>
      </c>
      <c r="H15" s="9">
        <v>30</v>
      </c>
      <c r="I15" s="10">
        <v>7</v>
      </c>
    </row>
    <row r="16" spans="2:10" x14ac:dyDescent="0.25">
      <c r="B16" s="8">
        <v>30</v>
      </c>
      <c r="C16" s="9"/>
      <c r="D16" s="9"/>
      <c r="E16" s="10"/>
      <c r="G16" s="8" t="s">
        <v>22</v>
      </c>
      <c r="H16" s="9">
        <v>40</v>
      </c>
      <c r="I16" s="10">
        <v>4</v>
      </c>
    </row>
    <row r="17" spans="2:9" x14ac:dyDescent="0.25">
      <c r="B17" s="8">
        <v>32</v>
      </c>
      <c r="C17" s="9"/>
      <c r="D17" s="9"/>
      <c r="E17" s="10"/>
      <c r="G17" s="8" t="s">
        <v>23</v>
      </c>
      <c r="H17" s="9">
        <v>50</v>
      </c>
      <c r="I17" s="10">
        <v>4</v>
      </c>
    </row>
    <row r="18" spans="2:9" x14ac:dyDescent="0.25">
      <c r="B18" s="8">
        <v>13</v>
      </c>
      <c r="C18" s="9"/>
      <c r="D18" s="9"/>
      <c r="E18" s="10"/>
      <c r="G18" s="8" t="s">
        <v>24</v>
      </c>
      <c r="H18" s="9">
        <v>60</v>
      </c>
      <c r="I18" s="10">
        <v>2</v>
      </c>
    </row>
    <row r="19" spans="2:9" x14ac:dyDescent="0.25">
      <c r="B19" s="8">
        <v>12</v>
      </c>
      <c r="C19" s="9"/>
      <c r="D19" s="9"/>
      <c r="E19" s="10"/>
      <c r="G19" s="11"/>
      <c r="H19" s="12"/>
      <c r="I19" s="13">
        <f>SUM(I14:I18)</f>
        <v>20</v>
      </c>
    </row>
    <row r="20" spans="2:9" x14ac:dyDescent="0.25">
      <c r="B20" s="8">
        <v>38</v>
      </c>
      <c r="C20" s="9"/>
      <c r="D20" s="9"/>
      <c r="E20" s="10"/>
    </row>
    <row r="21" spans="2:9" x14ac:dyDescent="0.25">
      <c r="B21" s="8">
        <v>41</v>
      </c>
      <c r="C21" s="9"/>
      <c r="D21" s="9"/>
      <c r="E21" s="10"/>
    </row>
    <row r="22" spans="2:9" x14ac:dyDescent="0.25">
      <c r="B22" s="8">
        <v>43</v>
      </c>
      <c r="C22" s="9"/>
      <c r="D22" s="9"/>
      <c r="E22" s="10"/>
    </row>
    <row r="23" spans="2:9" x14ac:dyDescent="0.25">
      <c r="B23" s="8">
        <v>44</v>
      </c>
      <c r="C23" s="9"/>
      <c r="D23" s="9"/>
      <c r="E23" s="10"/>
    </row>
    <row r="24" spans="2:9" x14ac:dyDescent="0.25">
      <c r="B24" s="8">
        <v>27</v>
      </c>
      <c r="C24" s="9"/>
      <c r="D24" s="9"/>
      <c r="E24" s="10"/>
    </row>
    <row r="25" spans="2:9" x14ac:dyDescent="0.25">
      <c r="B25" s="8">
        <v>53</v>
      </c>
      <c r="C25" s="9"/>
      <c r="D25" s="9"/>
      <c r="E25" s="10"/>
    </row>
    <row r="26" spans="2:9" x14ac:dyDescent="0.25">
      <c r="B26" s="11">
        <v>27</v>
      </c>
      <c r="C26" s="12"/>
      <c r="D26" s="12"/>
      <c r="E2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5"/>
  <sheetViews>
    <sheetView workbookViewId="0">
      <selection activeCell="AJ14" sqref="AJ14"/>
    </sheetView>
  </sheetViews>
  <sheetFormatPr defaultRowHeight="15" x14ac:dyDescent="0.25"/>
  <cols>
    <col min="10" max="10" width="11.85546875" customWidth="1"/>
    <col min="36" max="36" width="27.85546875" customWidth="1"/>
  </cols>
  <sheetData>
    <row r="2" spans="2:36" x14ac:dyDescent="0.25">
      <c r="B2" s="1" t="s">
        <v>26</v>
      </c>
    </row>
    <row r="4" spans="2:36" x14ac:dyDescent="0.25">
      <c r="B4" s="4" t="s">
        <v>10</v>
      </c>
      <c r="C4" s="5" t="s">
        <v>27</v>
      </c>
      <c r="D4" s="6"/>
      <c r="E4" s="6"/>
      <c r="F4" s="7"/>
      <c r="I4" s="4"/>
      <c r="J4" s="15" t="s">
        <v>7</v>
      </c>
      <c r="AI4" t="s">
        <v>10</v>
      </c>
      <c r="AJ4" t="s">
        <v>33</v>
      </c>
    </row>
    <row r="5" spans="2:36" x14ac:dyDescent="0.25">
      <c r="B5" s="8"/>
      <c r="C5" s="9"/>
      <c r="D5" s="9"/>
      <c r="E5" s="9"/>
      <c r="F5" s="10"/>
      <c r="I5" s="16" t="s">
        <v>32</v>
      </c>
      <c r="J5" s="17" t="s">
        <v>8</v>
      </c>
    </row>
    <row r="6" spans="2:36" x14ac:dyDescent="0.25">
      <c r="B6" s="8"/>
      <c r="C6" s="9" t="s">
        <v>28</v>
      </c>
      <c r="D6" s="9"/>
      <c r="E6" s="9"/>
      <c r="F6" s="10"/>
      <c r="I6" s="8" t="s">
        <v>29</v>
      </c>
      <c r="J6" s="10">
        <f>COUNTIF(C6:C35,"n")</f>
        <v>9</v>
      </c>
      <c r="AI6" s="18" t="s">
        <v>34</v>
      </c>
      <c r="AJ6" s="15" t="s">
        <v>35</v>
      </c>
    </row>
    <row r="7" spans="2:36" x14ac:dyDescent="0.25">
      <c r="B7" s="8"/>
      <c r="C7" s="9" t="s">
        <v>29</v>
      </c>
      <c r="D7" s="9"/>
      <c r="E7" s="9"/>
      <c r="F7" s="10"/>
      <c r="I7" s="8" t="s">
        <v>30</v>
      </c>
      <c r="J7" s="10">
        <f>COUNTIF(C6:C35,"q")</f>
        <v>6</v>
      </c>
      <c r="AI7" s="8" t="s">
        <v>36</v>
      </c>
      <c r="AJ7" s="10">
        <v>50</v>
      </c>
    </row>
    <row r="8" spans="2:36" x14ac:dyDescent="0.25">
      <c r="B8" s="8"/>
      <c r="C8" s="9" t="s">
        <v>30</v>
      </c>
      <c r="D8" s="9"/>
      <c r="E8" s="9"/>
      <c r="F8" s="10"/>
      <c r="I8" s="8" t="s">
        <v>31</v>
      </c>
      <c r="J8" s="10">
        <f>COUNTIF(C6:C35,"pti")</f>
        <v>10</v>
      </c>
      <c r="AI8" s="8" t="s">
        <v>37</v>
      </c>
      <c r="AJ8" s="10">
        <v>30</v>
      </c>
    </row>
    <row r="9" spans="2:36" x14ac:dyDescent="0.25">
      <c r="B9" s="8"/>
      <c r="C9" s="9" t="s">
        <v>31</v>
      </c>
      <c r="D9" s="9"/>
      <c r="E9" s="9"/>
      <c r="F9" s="10"/>
      <c r="I9" s="8" t="s">
        <v>28</v>
      </c>
      <c r="J9" s="10">
        <f>COUNTIF(C6:C35,"ppp")</f>
        <v>5</v>
      </c>
      <c r="AI9" s="8" t="s">
        <v>38</v>
      </c>
      <c r="AJ9" s="10">
        <v>20</v>
      </c>
    </row>
    <row r="10" spans="2:36" x14ac:dyDescent="0.25">
      <c r="B10" s="8"/>
      <c r="C10" s="9" t="s">
        <v>29</v>
      </c>
      <c r="D10" s="9"/>
      <c r="E10" s="9"/>
      <c r="F10" s="10"/>
      <c r="I10" s="11"/>
      <c r="J10" s="13">
        <f>SUM(J6:J9)</f>
        <v>30</v>
      </c>
      <c r="AI10" s="8" t="s">
        <v>39</v>
      </c>
      <c r="AJ10" s="10">
        <v>15</v>
      </c>
    </row>
    <row r="11" spans="2:36" x14ac:dyDescent="0.25">
      <c r="B11" s="8"/>
      <c r="C11" s="9" t="s">
        <v>30</v>
      </c>
      <c r="D11" s="9"/>
      <c r="E11" s="9"/>
      <c r="F11" s="10"/>
      <c r="AI11" s="11" t="s">
        <v>40</v>
      </c>
      <c r="AJ11" s="13">
        <v>35</v>
      </c>
    </row>
    <row r="12" spans="2:36" x14ac:dyDescent="0.25">
      <c r="B12" s="8"/>
      <c r="C12" s="9" t="s">
        <v>29</v>
      </c>
      <c r="D12" s="9"/>
      <c r="E12" s="9"/>
      <c r="F12" s="10"/>
    </row>
    <row r="13" spans="2:36" x14ac:dyDescent="0.25">
      <c r="B13" s="8"/>
      <c r="C13" s="9" t="s">
        <v>28</v>
      </c>
      <c r="D13" s="9"/>
      <c r="E13" s="9"/>
      <c r="F13" s="10"/>
    </row>
    <row r="14" spans="2:36" x14ac:dyDescent="0.25">
      <c r="B14" s="8"/>
      <c r="C14" s="9" t="s">
        <v>31</v>
      </c>
      <c r="D14" s="9"/>
      <c r="E14" s="9"/>
      <c r="F14" s="10"/>
    </row>
    <row r="15" spans="2:36" x14ac:dyDescent="0.25">
      <c r="B15" s="8"/>
      <c r="C15" s="9" t="s">
        <v>29</v>
      </c>
      <c r="D15" s="9"/>
      <c r="E15" s="9"/>
      <c r="F15" s="10"/>
    </row>
    <row r="16" spans="2:36" x14ac:dyDescent="0.25">
      <c r="B16" s="8"/>
      <c r="C16" s="9" t="s">
        <v>31</v>
      </c>
      <c r="D16" s="9"/>
      <c r="E16" s="9"/>
      <c r="F16" s="10"/>
    </row>
    <row r="17" spans="2:6" x14ac:dyDescent="0.25">
      <c r="B17" s="8"/>
      <c r="C17" s="9" t="s">
        <v>29</v>
      </c>
      <c r="D17" s="9"/>
      <c r="E17" s="9"/>
      <c r="F17" s="10"/>
    </row>
    <row r="18" spans="2:6" x14ac:dyDescent="0.25">
      <c r="B18" s="8"/>
      <c r="C18" s="9" t="s">
        <v>31</v>
      </c>
      <c r="D18" s="9"/>
      <c r="E18" s="9"/>
      <c r="F18" s="10"/>
    </row>
    <row r="19" spans="2:6" x14ac:dyDescent="0.25">
      <c r="B19" s="8"/>
      <c r="C19" s="9" t="s">
        <v>28</v>
      </c>
      <c r="D19" s="9"/>
      <c r="E19" s="9"/>
      <c r="F19" s="10"/>
    </row>
    <row r="20" spans="2:6" x14ac:dyDescent="0.25">
      <c r="B20" s="8"/>
      <c r="C20" s="9" t="s">
        <v>29</v>
      </c>
      <c r="D20" s="9"/>
      <c r="E20" s="9"/>
      <c r="F20" s="10"/>
    </row>
    <row r="21" spans="2:6" x14ac:dyDescent="0.25">
      <c r="B21" s="8"/>
      <c r="C21" s="9" t="s">
        <v>30</v>
      </c>
      <c r="D21" s="9"/>
      <c r="E21" s="9"/>
      <c r="F21" s="10"/>
    </row>
    <row r="22" spans="2:6" x14ac:dyDescent="0.25">
      <c r="B22" s="8"/>
      <c r="C22" s="9" t="s">
        <v>29</v>
      </c>
      <c r="D22" s="9"/>
      <c r="E22" s="9"/>
      <c r="F22" s="10"/>
    </row>
    <row r="23" spans="2:6" x14ac:dyDescent="0.25">
      <c r="B23" s="8"/>
      <c r="C23" s="9" t="s">
        <v>31</v>
      </c>
      <c r="D23" s="9"/>
      <c r="E23" s="9"/>
      <c r="F23" s="10"/>
    </row>
    <row r="24" spans="2:6" x14ac:dyDescent="0.25">
      <c r="B24" s="8"/>
      <c r="C24" s="9" t="s">
        <v>30</v>
      </c>
      <c r="D24" s="9"/>
      <c r="E24" s="9"/>
      <c r="F24" s="10"/>
    </row>
    <row r="25" spans="2:6" x14ac:dyDescent="0.25">
      <c r="B25" s="8"/>
      <c r="C25" s="9" t="s">
        <v>31</v>
      </c>
      <c r="D25" s="9"/>
      <c r="E25" s="9"/>
      <c r="F25" s="10"/>
    </row>
    <row r="26" spans="2:6" x14ac:dyDescent="0.25">
      <c r="B26" s="8"/>
      <c r="C26" s="9" t="s">
        <v>28</v>
      </c>
      <c r="D26" s="9"/>
      <c r="E26" s="9"/>
      <c r="F26" s="10"/>
    </row>
    <row r="27" spans="2:6" x14ac:dyDescent="0.25">
      <c r="B27" s="8"/>
      <c r="C27" s="9" t="s">
        <v>31</v>
      </c>
      <c r="D27" s="9"/>
      <c r="E27" s="9"/>
      <c r="F27" s="10"/>
    </row>
    <row r="28" spans="2:6" x14ac:dyDescent="0.25">
      <c r="B28" s="8"/>
      <c r="C28" s="9" t="s">
        <v>29</v>
      </c>
      <c r="D28" s="9"/>
      <c r="E28" s="9"/>
      <c r="F28" s="10"/>
    </row>
    <row r="29" spans="2:6" x14ac:dyDescent="0.25">
      <c r="B29" s="8"/>
      <c r="C29" s="9" t="s">
        <v>31</v>
      </c>
      <c r="D29" s="9"/>
      <c r="E29" s="9"/>
      <c r="F29" s="10"/>
    </row>
    <row r="30" spans="2:6" x14ac:dyDescent="0.25">
      <c r="B30" s="8"/>
      <c r="C30" s="9" t="s">
        <v>30</v>
      </c>
      <c r="D30" s="9"/>
      <c r="E30" s="9"/>
      <c r="F30" s="10"/>
    </row>
    <row r="31" spans="2:6" x14ac:dyDescent="0.25">
      <c r="B31" s="8"/>
      <c r="C31" s="9" t="s">
        <v>31</v>
      </c>
      <c r="D31" s="9"/>
      <c r="E31" s="9"/>
      <c r="F31" s="10"/>
    </row>
    <row r="32" spans="2:6" x14ac:dyDescent="0.25">
      <c r="B32" s="8"/>
      <c r="C32" s="9" t="s">
        <v>29</v>
      </c>
      <c r="D32" s="9"/>
      <c r="E32" s="9"/>
      <c r="F32" s="10"/>
    </row>
    <row r="33" spans="2:6" x14ac:dyDescent="0.25">
      <c r="B33" s="8"/>
      <c r="C33" s="9" t="s">
        <v>31</v>
      </c>
      <c r="D33" s="9"/>
      <c r="E33" s="9"/>
      <c r="F33" s="10"/>
    </row>
    <row r="34" spans="2:6" x14ac:dyDescent="0.25">
      <c r="B34" s="8"/>
      <c r="C34" s="9" t="s">
        <v>30</v>
      </c>
      <c r="D34" s="9"/>
      <c r="E34" s="9"/>
      <c r="F34" s="10"/>
    </row>
    <row r="35" spans="2:6" x14ac:dyDescent="0.25">
      <c r="B35" s="11"/>
      <c r="C35" s="12" t="s">
        <v>28</v>
      </c>
      <c r="D35" s="12"/>
      <c r="E35" s="12"/>
      <c r="F35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C7" sqref="C7:C19"/>
    </sheetView>
  </sheetViews>
  <sheetFormatPr defaultRowHeight="15" x14ac:dyDescent="0.25"/>
  <cols>
    <col min="2" max="2" width="10.85546875" customWidth="1"/>
    <col min="3" max="3" width="27.28515625" customWidth="1"/>
  </cols>
  <sheetData>
    <row r="2" spans="2:7" x14ac:dyDescent="0.25">
      <c r="G2" s="1" t="s">
        <v>45</v>
      </c>
    </row>
    <row r="3" spans="2:7" x14ac:dyDescent="0.25">
      <c r="B3" t="s">
        <v>41</v>
      </c>
      <c r="C3" t="s">
        <v>42</v>
      </c>
    </row>
    <row r="5" spans="2:7" x14ac:dyDescent="0.25">
      <c r="C5" t="s">
        <v>10</v>
      </c>
    </row>
    <row r="7" spans="2:7" x14ac:dyDescent="0.25">
      <c r="C7" s="4" t="s">
        <v>43</v>
      </c>
      <c r="D7" s="7" t="s">
        <v>44</v>
      </c>
    </row>
    <row r="8" spans="2:7" x14ac:dyDescent="0.25">
      <c r="C8" s="8">
        <v>14.2</v>
      </c>
      <c r="D8" s="10">
        <v>215</v>
      </c>
    </row>
    <row r="9" spans="2:7" x14ac:dyDescent="0.25">
      <c r="C9" s="8">
        <v>16.399999999999999</v>
      </c>
      <c r="D9" s="10">
        <v>325</v>
      </c>
    </row>
    <row r="10" spans="2:7" x14ac:dyDescent="0.25">
      <c r="C10" s="8">
        <v>11.9</v>
      </c>
      <c r="D10" s="10">
        <v>185</v>
      </c>
    </row>
    <row r="11" spans="2:7" x14ac:dyDescent="0.25">
      <c r="C11" s="8">
        <v>15.2</v>
      </c>
      <c r="D11" s="10">
        <v>332</v>
      </c>
    </row>
    <row r="12" spans="2:7" x14ac:dyDescent="0.25">
      <c r="C12" s="8">
        <v>18.5</v>
      </c>
      <c r="D12" s="10">
        <v>406</v>
      </c>
    </row>
    <row r="13" spans="2:7" x14ac:dyDescent="0.25">
      <c r="C13" s="8">
        <v>22.1</v>
      </c>
      <c r="D13" s="10">
        <v>522</v>
      </c>
    </row>
    <row r="14" spans="2:7" x14ac:dyDescent="0.25">
      <c r="C14" s="8">
        <v>19.399999999999999</v>
      </c>
      <c r="D14" s="10">
        <v>412</v>
      </c>
    </row>
    <row r="15" spans="2:7" x14ac:dyDescent="0.25">
      <c r="C15" s="8">
        <v>25.1</v>
      </c>
      <c r="D15" s="10">
        <v>614</v>
      </c>
    </row>
    <row r="16" spans="2:7" x14ac:dyDescent="0.25">
      <c r="C16" s="8">
        <v>23.4</v>
      </c>
      <c r="D16" s="10">
        <v>544</v>
      </c>
    </row>
    <row r="17" spans="3:4" x14ac:dyDescent="0.25">
      <c r="C17" s="8">
        <v>18.100000000000001</v>
      </c>
      <c r="D17" s="10">
        <v>421</v>
      </c>
    </row>
    <row r="18" spans="3:4" x14ac:dyDescent="0.25">
      <c r="C18" s="8">
        <v>22.6</v>
      </c>
      <c r="D18" s="10">
        <v>445</v>
      </c>
    </row>
    <row r="19" spans="3:4" x14ac:dyDescent="0.25">
      <c r="C19" s="11">
        <v>17.2</v>
      </c>
      <c r="D19" s="13">
        <v>408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6"/>
  <sheetViews>
    <sheetView workbookViewId="0">
      <selection activeCell="F4" sqref="F4"/>
    </sheetView>
  </sheetViews>
  <sheetFormatPr defaultRowHeight="15" x14ac:dyDescent="0.25"/>
  <sheetData>
    <row r="4" spans="3:3" x14ac:dyDescent="0.25">
      <c r="C4" s="9" t="s">
        <v>43</v>
      </c>
    </row>
    <row r="5" spans="3:3" x14ac:dyDescent="0.25">
      <c r="C5" s="9">
        <v>11.9</v>
      </c>
    </row>
    <row r="6" spans="3:3" x14ac:dyDescent="0.25">
      <c r="C6" s="9">
        <v>14.2</v>
      </c>
    </row>
    <row r="7" spans="3:3" x14ac:dyDescent="0.25">
      <c r="C7" s="9">
        <v>15.2</v>
      </c>
    </row>
    <row r="8" spans="3:3" x14ac:dyDescent="0.25">
      <c r="C8" s="9">
        <v>16.399999999999999</v>
      </c>
    </row>
    <row r="9" spans="3:3" x14ac:dyDescent="0.25">
      <c r="C9" s="9">
        <v>17.2</v>
      </c>
    </row>
    <row r="10" spans="3:3" x14ac:dyDescent="0.25">
      <c r="C10" s="9">
        <v>18.100000000000001</v>
      </c>
    </row>
    <row r="11" spans="3:3" x14ac:dyDescent="0.25">
      <c r="C11" s="9">
        <v>18.5</v>
      </c>
    </row>
    <row r="12" spans="3:3" x14ac:dyDescent="0.25">
      <c r="C12" s="9">
        <v>19.399999999999999</v>
      </c>
    </row>
    <row r="13" spans="3:3" x14ac:dyDescent="0.25">
      <c r="C13" s="9">
        <v>22.1</v>
      </c>
    </row>
    <row r="14" spans="3:3" x14ac:dyDescent="0.25">
      <c r="C14" s="9">
        <v>22.6</v>
      </c>
    </row>
    <row r="15" spans="3:3" x14ac:dyDescent="0.25">
      <c r="C15" s="9">
        <v>23.4</v>
      </c>
    </row>
    <row r="16" spans="3:3" x14ac:dyDescent="0.25">
      <c r="C16" s="9">
        <v>25.1</v>
      </c>
    </row>
  </sheetData>
  <sortState ref="C5:C16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Murtaza</dc:creator>
  <cp:lastModifiedBy>User</cp:lastModifiedBy>
  <dcterms:created xsi:type="dcterms:W3CDTF">2022-04-08T13:55:12Z</dcterms:created>
  <dcterms:modified xsi:type="dcterms:W3CDTF">2022-04-10T12:04:37Z</dcterms:modified>
</cp:coreProperties>
</file>